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https://icfonline.sharepoint.com/sites/ihd-dhs/Standard8/DHS/Data Collection/Model Questionnaires/English/"/>
    </mc:Choice>
  </mc:AlternateContent>
  <xr:revisionPtr revIDLastSave="2810" documentId="8_{0090DB75-18D2-41D1-A8C7-96B3AF9C477A}" xr6:coauthVersionLast="47" xr6:coauthVersionMax="47" xr10:uidLastSave="{9D164B78-FC4E-45EF-895F-B3771F1F89EF}"/>
  <bookViews>
    <workbookView xWindow="-26985" yWindow="-5190" windowWidth="26670" windowHeight="20010" tabRatio="827" activeTab="3" xr2:uid="{56899187-D15B-48A9-BDE3-8B6E528E5D6B}"/>
  </bookViews>
  <sheets>
    <sheet name="Cover" sheetId="2" r:id="rId1"/>
    <sheet name="1" sheetId="72" r:id="rId2"/>
    <sheet name="2-1" sheetId="21" r:id="rId3"/>
    <sheet name="2-2" sheetId="62" r:id="rId4"/>
    <sheet name="2-3" sheetId="63" r:id="rId5"/>
    <sheet name="3-1" sheetId="24" r:id="rId6"/>
    <sheet name="3-2" sheetId="45" r:id="rId7"/>
    <sheet name="3-3 (PAPER)" sheetId="27" r:id="rId8"/>
    <sheet name="3-3 (CAPI)" sheetId="28" r:id="rId9"/>
    <sheet name="3-4" sheetId="29" r:id="rId10"/>
    <sheet name="3 FN" sheetId="25" r:id="rId11"/>
    <sheet name="4" sheetId="61" r:id="rId12"/>
    <sheet name="5" sheetId="11" r:id="rId13"/>
    <sheet name="5 FN" sheetId="68" r:id="rId14"/>
    <sheet name="6-1" sheetId="7" r:id="rId15"/>
    <sheet name="6-2" sheetId="64" r:id="rId16"/>
    <sheet name="6 FN" sheetId="9" r:id="rId17"/>
    <sheet name="7" sheetId="55" r:id="rId18"/>
    <sheet name="8" sheetId="31" r:id="rId19"/>
    <sheet name="9" sheetId="36" r:id="rId20"/>
    <sheet name="10" sheetId="60" r:id="rId21"/>
    <sheet name="11" sheetId="13" r:id="rId22"/>
    <sheet name="Calendar" sheetId="37" r:id="rId23"/>
    <sheet name="Int.Obs." sheetId="30" r:id="rId24"/>
    <sheet name="translations" sheetId="43" r:id="rId25"/>
    <sheet name="variables" sheetId="69" r:id="rId26"/>
    <sheet name="reference dates" sheetId="44" r:id="rId27"/>
    <sheet name="translations_CSPro" sheetId="77" r:id="rId28"/>
  </sheets>
  <definedNames>
    <definedName name="CHILD_OVER_5_YRS">'reference dates'!$B$3</definedName>
    <definedName name="CHILD_UNDER_16_YRS">'reference dates'!$B$6</definedName>
    <definedName name="CHILD_UNDER_3_YRS">'reference dates'!$B$5</definedName>
    <definedName name="CHILD_UNDER_4_YRS">'reference dates'!$B$4</definedName>
    <definedName name="ExternalData_1" localSheetId="27" hidden="1">translations_CSPro!$A$1:$I$523</definedName>
    <definedName name="FIVE_YRS_BEFORE_SRVY">'reference dates'!$B$2</definedName>
    <definedName name="FW_YR">'reference dates'!$B$1</definedName>
    <definedName name="Language_Options">OFFSET(translations[#Headers],0,3,,COUNTA(translations[#Headers])-3)</definedName>
    <definedName name="Language_Selected">Cover!$H$54</definedName>
    <definedName name="_xlnm.Print_Area" localSheetId="1">'1'!$A$1:$AQ$213</definedName>
    <definedName name="_xlnm.Print_Area" localSheetId="20">'10'!$A$1:$AQ$389</definedName>
    <definedName name="_xlnm.Print_Area" localSheetId="21">'11'!$A$1:$AQ$141</definedName>
    <definedName name="_xlnm.Print_Area" localSheetId="2">'2-1'!$A$1:$AQ$85</definedName>
    <definedName name="_xlnm.Print_Area" localSheetId="3">'2-2'!$A$1:$ES$87</definedName>
    <definedName name="_xlnm.Print_Area" localSheetId="4">'2-3'!$A$1:$AQ$136</definedName>
    <definedName name="_xlnm.Print_Area" localSheetId="10">'3 FN'!$A$1:$AO$22</definedName>
    <definedName name="_xlnm.Print_Area" localSheetId="5">'3-1'!$A$1:$AP$87</definedName>
    <definedName name="_xlnm.Print_Area" localSheetId="6">'3-2'!$A$1:$AQ$140</definedName>
    <definedName name="_xlnm.Print_Area" localSheetId="8">'3-3 (CAPI)'!$A$1:$AQ$77</definedName>
    <definedName name="_xlnm.Print_Area" localSheetId="7">'3-3 (PAPER)'!$A$1:$AP$47</definedName>
    <definedName name="_xlnm.Print_Area" localSheetId="9">'3-4'!$A$1:$AQ$193</definedName>
    <definedName name="_xlnm.Print_Area" localSheetId="11">'4'!$A$1:$AQ$909</definedName>
    <definedName name="_xlnm.Print_Area" localSheetId="12">'5'!$A$1:$AQ$270</definedName>
    <definedName name="_xlnm.Print_Area" localSheetId="13">'5 FN'!$A$1:$AO$23</definedName>
    <definedName name="_xlnm.Print_Area" localSheetId="16">'6 FN'!$A$1:$AO$29</definedName>
    <definedName name="_xlnm.Print_Area" localSheetId="14">'6-1'!$A$1:$AQ$367</definedName>
    <definedName name="_xlnm.Print_Area" localSheetId="15">'6-2'!$A$1:$AQ$430</definedName>
    <definedName name="_xlnm.Print_Area" localSheetId="17">'7'!$A$1:$AQ$297</definedName>
    <definedName name="_xlnm.Print_Area" localSheetId="18">'8'!$A$1:$AQ$227</definedName>
    <definedName name="_xlnm.Print_Area" localSheetId="19">'9'!$A$1:$AQ$228</definedName>
    <definedName name="_xlnm.Print_Area" localSheetId="22">Calendar!$A$1:$AG$78</definedName>
    <definedName name="_xlnm.Print_Area" localSheetId="0">Cover!$A$1:$AP$71</definedName>
    <definedName name="_xlnm.Print_Area" localSheetId="23">'Int.Obs.'!$A$1:$AO$59</definedName>
    <definedName name="_xlnm.Print_Titles" localSheetId="1">'1'!$25:$27</definedName>
    <definedName name="_xlnm.Print_Titles" localSheetId="20">'10'!$1:$3</definedName>
    <definedName name="_xlnm.Print_Titles" localSheetId="21">'11'!$1:$3</definedName>
    <definedName name="_xlnm.Print_Titles" localSheetId="2">'2-1'!$1:$3</definedName>
    <definedName name="_xlnm.Print_Titles" localSheetId="4">'2-3'!$1:$3</definedName>
    <definedName name="_xlnm.Print_Titles" localSheetId="5">'3-1'!$1:$2</definedName>
    <definedName name="_xlnm.Print_Titles" localSheetId="6">'3-2'!$1:$3</definedName>
    <definedName name="_xlnm.Print_Titles" localSheetId="7">'3-3 (PAPER)'!$1:$1</definedName>
    <definedName name="_xlnm.Print_Titles" localSheetId="9">'3-4'!$1:$3</definedName>
    <definedName name="_xlnm.Print_Titles" localSheetId="11">'4'!$1:$3</definedName>
    <definedName name="_xlnm.Print_Titles" localSheetId="12">'5'!$58:$64</definedName>
    <definedName name="_xlnm.Print_Titles" localSheetId="14">'6-1'!$72:$78</definedName>
    <definedName name="_xlnm.Print_Titles" localSheetId="15">'6-2'!$1:$3</definedName>
    <definedName name="_xlnm.Print_Titles" localSheetId="17">'7'!$1:$3</definedName>
    <definedName name="_xlnm.Print_Titles" localSheetId="18">'8'!$1:$3</definedName>
    <definedName name="_xlnm.Print_Titles" localSheetId="19">'9'!$1:$3</definedName>
    <definedName name="_xlnm.Print_Titles" localSheetId="24">translations!$1:$1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 i="2" l="1"/>
  <c r="DX15" i="62"/>
  <c r="DX27" i="62"/>
  <c r="BN15" i="62"/>
  <c r="E15" i="62"/>
  <c r="M15" i="62"/>
  <c r="AR22" i="62"/>
  <c r="V55" i="2" l="1"/>
  <c r="B67" i="37"/>
  <c r="B18" i="25"/>
  <c r="A58" i="11"/>
  <c r="X70" i="37"/>
  <c r="AF70" i="37"/>
  <c r="X57" i="37"/>
  <c r="AF57" i="37"/>
  <c r="X44" i="37"/>
  <c r="AF44" i="37"/>
  <c r="X31" i="37"/>
  <c r="AF31" i="37"/>
  <c r="X18" i="37"/>
  <c r="AF18" i="37"/>
  <c r="X5" i="37"/>
  <c r="AF5" i="37"/>
  <c r="Z7" i="28"/>
  <c r="AB6" i="27"/>
  <c r="B6" i="44"/>
  <c r="B5" i="44"/>
  <c r="B4" i="44"/>
  <c r="B3" i="44"/>
  <c r="B2" i="44"/>
  <c r="AJ56" i="2"/>
  <c r="AC56" i="2"/>
  <c r="V56" i="2"/>
  <c r="AJ55" i="2"/>
  <c r="AC55" i="2"/>
  <c r="A72" i="7"/>
  <c r="AB9" i="28"/>
  <c r="E21" i="27"/>
  <c r="H20" i="63"/>
  <c r="H14" i="63"/>
  <c r="AA8" i="27"/>
  <c r="L7" i="28"/>
  <c r="K6" i="27"/>
  <c r="E671" i="61"/>
  <c r="E107" i="72"/>
  <c r="F187" i="64"/>
  <c r="F60" i="7"/>
  <c r="F94" i="31"/>
  <c r="E163" i="55"/>
  <c r="E280" i="60"/>
  <c r="F420" i="64"/>
  <c r="E281" i="61"/>
  <c r="E260" i="55"/>
  <c r="N317" i="60"/>
  <c r="F170" i="7"/>
  <c r="E661" i="61"/>
  <c r="E21" i="21"/>
  <c r="E19" i="36"/>
  <c r="E62" i="36"/>
  <c r="F131" i="64"/>
  <c r="F150" i="64"/>
  <c r="E5" i="60"/>
  <c r="E176" i="72"/>
  <c r="E15" i="55"/>
  <c r="M76" i="62"/>
  <c r="E9" i="21"/>
  <c r="F223" i="36"/>
  <c r="F395" i="64"/>
  <c r="E79" i="29"/>
  <c r="E44" i="55"/>
  <c r="F174" i="7"/>
  <c r="E50" i="13"/>
  <c r="F160" i="64"/>
  <c r="F79" i="64"/>
  <c r="E92" i="64"/>
  <c r="F200" i="64"/>
  <c r="F786" i="61"/>
  <c r="N340" i="61"/>
  <c r="E153" i="72"/>
  <c r="F89" i="64"/>
  <c r="E470" i="61"/>
  <c r="F196" i="64"/>
  <c r="F172" i="31"/>
  <c r="E5" i="55"/>
  <c r="E34" i="63"/>
  <c r="E221" i="7"/>
  <c r="F334" i="64"/>
  <c r="F330" i="64"/>
  <c r="E115" i="13"/>
  <c r="E150" i="60"/>
  <c r="E183" i="36"/>
  <c r="E231" i="7"/>
  <c r="F59" i="64"/>
  <c r="CX15" i="62"/>
  <c r="F221" i="36"/>
  <c r="E163" i="11"/>
  <c r="F85" i="7"/>
  <c r="E250" i="7"/>
  <c r="F28" i="31"/>
  <c r="E43" i="7"/>
  <c r="E136" i="60"/>
  <c r="E45" i="72"/>
  <c r="F212" i="64"/>
  <c r="E72" i="13"/>
  <c r="E597" i="61"/>
  <c r="F191" i="7"/>
  <c r="E287" i="60"/>
  <c r="E257" i="64"/>
  <c r="N114" i="31"/>
  <c r="E186" i="31"/>
  <c r="F182" i="7"/>
  <c r="F28" i="21"/>
  <c r="E197" i="36"/>
  <c r="E218" i="11"/>
  <c r="E158" i="55"/>
  <c r="E101" i="72"/>
  <c r="E31" i="45"/>
  <c r="E402" i="61"/>
  <c r="F224" i="61"/>
  <c r="F307" i="60"/>
  <c r="F168" i="31"/>
  <c r="F192" i="64"/>
  <c r="F50" i="64"/>
  <c r="F172" i="7"/>
  <c r="E40" i="13"/>
  <c r="E136" i="72"/>
  <c r="F386" i="64"/>
  <c r="E27" i="13"/>
  <c r="F107" i="13"/>
  <c r="E211" i="7"/>
  <c r="F122" i="64"/>
  <c r="E13" i="24"/>
  <c r="F350" i="64"/>
  <c r="E206" i="7"/>
  <c r="F178" i="31"/>
  <c r="K44" i="31"/>
  <c r="E141" i="36"/>
  <c r="E546" i="61"/>
  <c r="E39" i="55"/>
  <c r="N370" i="61"/>
  <c r="E874" i="61"/>
  <c r="E105" i="61"/>
  <c r="E195" i="11"/>
  <c r="F207" i="64"/>
  <c r="E231" i="55"/>
  <c r="F180" i="61"/>
  <c r="F4" i="62"/>
  <c r="N182" i="7"/>
  <c r="E93" i="55"/>
  <c r="E41" i="72"/>
  <c r="F179" i="61"/>
  <c r="E30" i="7"/>
  <c r="E246" i="7"/>
  <c r="E213" i="11"/>
  <c r="F170" i="31"/>
  <c r="E103" i="63"/>
  <c r="E211" i="31"/>
  <c r="E67" i="7"/>
  <c r="E10" i="55"/>
  <c r="E174" i="36"/>
  <c r="E131" i="55"/>
  <c r="E76" i="24"/>
  <c r="Q44" i="31"/>
  <c r="E172" i="72"/>
  <c r="F399" i="64"/>
  <c r="E264" i="60"/>
  <c r="E103" i="64"/>
  <c r="E853" i="61"/>
  <c r="E91" i="36"/>
  <c r="F812" i="61"/>
  <c r="F406" i="64"/>
  <c r="E89" i="63"/>
  <c r="F798" i="61"/>
  <c r="E222" i="31"/>
  <c r="F165" i="64"/>
  <c r="E241" i="55"/>
  <c r="E294" i="7"/>
  <c r="E18" i="24"/>
  <c r="F13" i="21"/>
  <c r="E72" i="36"/>
  <c r="F231" i="64"/>
  <c r="F168" i="7"/>
  <c r="E124" i="45"/>
  <c r="E17" i="31"/>
  <c r="E180" i="60"/>
  <c r="F144" i="31"/>
  <c r="E44" i="24"/>
  <c r="F42" i="21"/>
  <c r="E34" i="60"/>
  <c r="E25" i="55"/>
  <c r="E54" i="21"/>
  <c r="F784" i="61"/>
  <c r="F222" i="36"/>
  <c r="E26" i="62"/>
  <c r="F135" i="64"/>
  <c r="N85" i="7"/>
  <c r="F176" i="31"/>
  <c r="E582" i="61"/>
  <c r="E410" i="61"/>
  <c r="E310" i="7"/>
  <c r="E214" i="61"/>
  <c r="F229" i="64"/>
  <c r="E268" i="64"/>
  <c r="E55" i="24"/>
  <c r="E488" i="61"/>
  <c r="E160" i="7"/>
  <c r="F71" i="64"/>
  <c r="E66" i="63"/>
  <c r="E61" i="55"/>
  <c r="E173" i="11"/>
  <c r="E127" i="11"/>
  <c r="E209" i="11"/>
  <c r="F180" i="31"/>
  <c r="E192" i="72"/>
  <c r="F345" i="64"/>
  <c r="AK14" i="62"/>
  <c r="F110" i="64"/>
  <c r="E188" i="36"/>
  <c r="AD14" i="62"/>
  <c r="E279" i="64"/>
  <c r="E358" i="60"/>
  <c r="E222" i="11"/>
  <c r="E389" i="61"/>
  <c r="E69" i="72"/>
  <c r="E729" i="61"/>
  <c r="F54" i="64"/>
  <c r="E91" i="29"/>
  <c r="E140" i="60"/>
  <c r="F830" i="61"/>
  <c r="E41" i="11"/>
  <c r="CX25" i="62"/>
  <c r="E118" i="36"/>
  <c r="E342" i="60"/>
  <c r="F84" i="55"/>
  <c r="E305" i="7"/>
  <c r="F35" i="64"/>
  <c r="E193" i="36"/>
  <c r="N830" i="61"/>
  <c r="E167" i="29"/>
  <c r="E384" i="61"/>
  <c r="CP14" i="62"/>
  <c r="E168" i="72"/>
  <c r="E81" i="36"/>
  <c r="E16" i="64"/>
  <c r="E172" i="61"/>
  <c r="N191" i="7"/>
  <c r="F169" i="64"/>
  <c r="E123" i="72"/>
  <c r="F226" i="64"/>
  <c r="F177" i="61"/>
  <c r="E739" i="61"/>
  <c r="E58" i="72"/>
  <c r="E4" i="24"/>
  <c r="E67" i="55"/>
  <c r="F415" i="64"/>
  <c r="E158" i="31"/>
  <c r="E415" i="61"/>
  <c r="E199" i="72"/>
  <c r="E99" i="13"/>
  <c r="E587" i="61"/>
  <c r="E76" i="45"/>
  <c r="E20" i="55"/>
  <c r="E11" i="13"/>
  <c r="F43" i="64"/>
  <c r="J51" i="2"/>
  <c r="E843" i="61"/>
  <c r="F298" i="60"/>
  <c r="F301" i="60"/>
  <c r="F23" i="64"/>
  <c r="E50" i="7"/>
  <c r="E23" i="24"/>
  <c r="E32" i="13"/>
  <c r="E57" i="60"/>
  <c r="F155" i="64"/>
  <c r="H51" i="2"/>
  <c r="E33" i="28"/>
  <c r="F77" i="64"/>
  <c r="E25" i="36"/>
  <c r="E39" i="24"/>
  <c r="E114" i="72"/>
  <c r="E14" i="11"/>
  <c r="F220" i="64"/>
  <c r="E141" i="55"/>
  <c r="F370" i="61"/>
  <c r="F16" i="21"/>
  <c r="E460" i="61"/>
  <c r="F409" i="64"/>
  <c r="F183" i="61"/>
  <c r="F176" i="61"/>
  <c r="E222" i="60"/>
  <c r="E42" i="61"/>
  <c r="E260" i="60"/>
  <c r="E47" i="55"/>
  <c r="F77" i="61"/>
  <c r="E374" i="60"/>
  <c r="E32" i="36"/>
  <c r="E37" i="45"/>
  <c r="E256" i="60"/>
  <c r="E171" i="29"/>
  <c r="E44" i="60"/>
  <c r="F645" i="61"/>
  <c r="E353" i="60"/>
  <c r="E242" i="60"/>
  <c r="E42" i="36"/>
  <c r="N144" i="31"/>
  <c r="E103" i="7"/>
  <c r="E201" i="36"/>
  <c r="E25" i="11"/>
  <c r="E350" i="7"/>
  <c r="F62" i="64"/>
  <c r="E35" i="72"/>
  <c r="E111" i="55"/>
  <c r="F340" i="61"/>
  <c r="E51" i="36"/>
  <c r="W14" i="62"/>
  <c r="E216" i="7"/>
  <c r="N224" i="61"/>
  <c r="E65" i="21"/>
  <c r="E87" i="29"/>
  <c r="E49" i="24"/>
  <c r="F33" i="7"/>
  <c r="E250" i="55"/>
  <c r="E180" i="55"/>
  <c r="E218" i="60"/>
  <c r="F392" i="64"/>
  <c r="N183" i="29"/>
  <c r="F68" i="64"/>
  <c r="E861" i="61"/>
  <c r="E205" i="31"/>
  <c r="E89" i="13"/>
  <c r="F106" i="64"/>
  <c r="F65" i="64"/>
  <c r="E45" i="13"/>
  <c r="F362" i="64"/>
  <c r="E52" i="63"/>
  <c r="BB14" i="62"/>
  <c r="E169" i="36"/>
  <c r="E200" i="11"/>
  <c r="E90" i="72"/>
  <c r="F224" i="36"/>
  <c r="E237" i="61"/>
  <c r="AR29" i="62"/>
  <c r="F37" i="7"/>
  <c r="F366" i="64"/>
  <c r="E57" i="28"/>
  <c r="E55" i="36"/>
  <c r="E168" i="11"/>
  <c r="E265" i="55"/>
  <c r="N314" i="61"/>
  <c r="E348" i="60"/>
  <c r="E246" i="55"/>
  <c r="N441" i="61"/>
  <c r="E128" i="29"/>
  <c r="F183" i="29"/>
  <c r="E793" i="61"/>
  <c r="E181" i="11"/>
  <c r="E192" i="61"/>
  <c r="F377" i="64"/>
  <c r="M31" i="62"/>
  <c r="E165" i="60"/>
  <c r="E61" i="24"/>
  <c r="E38" i="28"/>
  <c r="N94" i="31"/>
  <c r="E39" i="60"/>
  <c r="E11" i="45"/>
  <c r="E369" i="60"/>
  <c r="E5" i="29"/>
  <c r="E878" i="61"/>
  <c r="F789" i="61"/>
  <c r="E29" i="63"/>
  <c r="F295" i="60"/>
  <c r="E39" i="29"/>
  <c r="E292" i="61"/>
  <c r="E15" i="36"/>
  <c r="E124" i="55"/>
  <c r="E336" i="60"/>
  <c r="F174" i="31"/>
  <c r="F60" i="63"/>
  <c r="F304" i="60"/>
  <c r="E169" i="60"/>
  <c r="E115" i="63"/>
  <c r="E274" i="61"/>
  <c r="F182" i="31"/>
  <c r="E177" i="11"/>
  <c r="E109" i="63"/>
  <c r="N77" i="61"/>
  <c r="E184" i="55"/>
  <c r="E31" i="11"/>
  <c r="N84" i="55"/>
  <c r="F796" i="61"/>
  <c r="E269" i="55"/>
  <c r="E83" i="60"/>
  <c r="E130" i="63"/>
  <c r="E8" i="60"/>
  <c r="E67" i="45"/>
  <c r="E5" i="13"/>
  <c r="E158" i="72"/>
  <c r="E71" i="28"/>
  <c r="F184" i="64"/>
  <c r="E20" i="64"/>
  <c r="E180" i="72"/>
  <c r="E56" i="55"/>
  <c r="E248" i="60"/>
  <c r="F116" i="64"/>
  <c r="F144" i="64"/>
  <c r="E204" i="11"/>
  <c r="E291" i="64"/>
  <c r="E34" i="24"/>
  <c r="E11" i="36"/>
  <c r="AL2" i="2"/>
  <c r="E54" i="45"/>
  <c r="E86" i="61"/>
  <c r="E209" i="61"/>
  <c r="E80" i="72"/>
  <c r="F47" i="64"/>
  <c r="E68" i="36"/>
  <c r="F109" i="13"/>
  <c r="E118" i="72"/>
  <c r="E53" i="60"/>
  <c r="F174" i="64"/>
  <c r="F44" i="31"/>
  <c r="E125" i="36"/>
  <c r="E79" i="13"/>
  <c r="E42" i="28"/>
  <c r="E166" i="61"/>
  <c r="E88" i="60"/>
  <c r="E524" i="61"/>
  <c r="E394" i="61"/>
  <c r="B4" i="72"/>
  <c r="F294" i="64"/>
  <c r="F58" i="7"/>
  <c r="F314" i="61"/>
  <c r="E197" i="61"/>
  <c r="E116" i="7"/>
  <c r="E286" i="61"/>
  <c r="E452" i="61"/>
  <c r="F45" i="21"/>
  <c r="E19" i="28"/>
  <c r="E163" i="72"/>
  <c r="N60" i="63"/>
  <c r="E164" i="36"/>
  <c r="N645" i="61"/>
  <c r="F179" i="64"/>
  <c r="E90" i="61"/>
  <c r="E28" i="24"/>
  <c r="E186" i="72"/>
  <c r="F220" i="36"/>
  <c r="E719" i="61"/>
  <c r="N812" i="61"/>
  <c r="DF14" i="62"/>
  <c r="E107" i="29"/>
  <c r="F300" i="64"/>
  <c r="F317" i="60"/>
  <c r="E190" i="29"/>
  <c r="E54" i="13"/>
  <c r="E134" i="31"/>
  <c r="E24" i="60"/>
  <c r="E126" i="60"/>
  <c r="F326" i="64"/>
  <c r="E609" i="61"/>
  <c r="E85" i="45"/>
  <c r="E48" i="60"/>
  <c r="F29" i="64"/>
  <c r="E279" i="55"/>
  <c r="F316" i="64"/>
  <c r="F339" i="64"/>
  <c r="E154" i="60"/>
  <c r="E519" i="61"/>
  <c r="E75" i="72"/>
  <c r="E67" i="24"/>
  <c r="E158" i="61"/>
  <c r="E301" i="61"/>
  <c r="F788" i="61"/>
  <c r="E297" i="61"/>
  <c r="E59" i="13"/>
  <c r="E120" i="63"/>
  <c r="E147" i="11"/>
  <c r="E8" i="24"/>
  <c r="E166" i="31"/>
  <c r="E248" i="64"/>
  <c r="F382" i="64"/>
  <c r="E62" i="45"/>
  <c r="E291" i="60"/>
  <c r="E158" i="11"/>
  <c r="F370" i="64"/>
  <c r="F26" i="64"/>
  <c r="E116" i="61"/>
  <c r="E230" i="61"/>
  <c r="E5" i="21"/>
  <c r="E128" i="61"/>
  <c r="E497" i="61"/>
  <c r="E13" i="7"/>
  <c r="E83" i="29"/>
  <c r="F125" i="64"/>
  <c r="F310" i="64"/>
  <c r="E73" i="55"/>
  <c r="F25" i="21"/>
  <c r="E34" i="21"/>
  <c r="F111" i="13"/>
  <c r="E72" i="21"/>
  <c r="E118" i="45"/>
  <c r="E191" i="11"/>
  <c r="F321" i="64"/>
  <c r="F357" i="64"/>
  <c r="M25" i="62"/>
  <c r="E175" i="29"/>
  <c r="E29" i="60"/>
  <c r="F441" i="61"/>
  <c r="F40" i="64"/>
  <c r="F412" i="64"/>
  <c r="F304" i="64"/>
  <c r="F178" i="61"/>
  <c r="E507" i="61"/>
  <c r="BN21" i="62"/>
  <c r="F418" i="64"/>
  <c r="E37" i="36"/>
  <c r="E226" i="7"/>
  <c r="E197" i="31"/>
  <c r="E153" i="11"/>
  <c r="E165" i="7"/>
  <c r="F785" i="61"/>
  <c r="E86" i="36"/>
  <c r="E193" i="55"/>
  <c r="E17" i="29"/>
  <c r="E18" i="60"/>
  <c r="E55" i="7"/>
  <c r="E229" i="60"/>
  <c r="E534" i="61"/>
  <c r="E15" i="45"/>
  <c r="E110" i="36"/>
  <c r="E683" i="61"/>
  <c r="E134" i="36"/>
  <c r="N28" i="31"/>
  <c r="E155" i="36"/>
  <c r="E119" i="13"/>
  <c r="E186" i="11"/>
  <c r="E751" i="61"/>
  <c r="E148" i="36"/>
  <c r="E299" i="7"/>
  <c r="E72" i="24"/>
  <c r="E217" i="36"/>
  <c r="E227" i="11"/>
  <c r="E263" i="64"/>
  <c r="F182" i="61"/>
  <c r="F114" i="31"/>
  <c r="F105" i="13"/>
  <c r="E781" i="61"/>
  <c r="E112" i="7"/>
  <c r="E269" i="60"/>
  <c r="F62" i="7"/>
  <c r="F797" i="6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F1C951-1B94-475C-A547-B51518C9FA40}" keepAlive="1" name="Query - fBulkReplace" description="Connection to the 'fBulkReplace' query in the workbook." type="5" refreshedVersion="0" background="1">
    <dbPr connection="Provider=Microsoft.Mashup.OleDb.1;Data Source=$Workbook$;Location=fBulkReplace;Extended Properties=&quot;&quot;" command="SELECT * FROM [fBulkReplace]"/>
  </connection>
  <connection id="2" xr16:uid="{74B4B572-68A5-4BD4-8735-CEDA36DF88DF}" keepAlive="1" name="Query - languages" description="Connection to the 'languages' query in the workbook." type="5" refreshedVersion="0" background="1" saveData="1">
    <dbPr connection="Provider=Microsoft.Mashup.OleDb.1;Data Source=$Workbook$;Location=languages;Extended Properties=&quot;&quot;" command="SELECT * FROM [languages]"/>
  </connection>
  <connection id="3" xr16:uid="{A4D3CA4C-0BA9-4702-B7AD-D3478184F556}" keepAlive="1" name="Query - prompts" description="Connection to the 'prompts' query in the workbook." type="5" refreshedVersion="0" background="1">
    <dbPr connection="Provider=Microsoft.Mashup.OleDb.1;Data Source=$Workbook$;Location=prompts;Extended Properties=&quot;&quot;" command="SELECT * FROM [prompts]"/>
  </connection>
  <connection id="4" xr16:uid="{4D75A9F8-CC89-4FF4-850E-85B2943E564B}" keepAlive="1" name="Query - translations_CSPro" description="Connection to the 'translations_CSPro' query in the workbook." type="5" refreshedVersion="8" background="1" saveData="1">
    <dbPr connection="Provider=Microsoft.Mashup.OleDb.1;Data Source=$Workbook$;Location=translations_CSPro;Extended Properties=&quot;&quot;" command="SELECT * FROM [translations_CSPro]"/>
  </connection>
  <connection id="5" xr16:uid="{91866EA1-0D87-4100-8388-583536E442D9}" keepAlive="1" name="Query - variables" description="Connection to the 'variables' query in the workbook." type="5" refreshedVersion="0" background="1" saveData="1">
    <dbPr connection="Provider=Microsoft.Mashup.OleDb.1;Data Source=$Workbook$;Location=variables;Extended Properties=&quot;&quot;" command="SELECT * FROM [variables]"/>
  </connection>
</connections>
</file>

<file path=xl/sharedStrings.xml><?xml version="1.0" encoding="utf-8"?>
<sst xmlns="http://schemas.openxmlformats.org/spreadsheetml/2006/main" count="8837" uniqueCount="2959">
  <si>
    <t>FORMATTING DATE:</t>
  </si>
  <si>
    <t>DEMOGRAPHIC AND HEALTH SURVEYS</t>
  </si>
  <si>
    <t>MODEL WOMAN'S QUESTIONNAIRE</t>
  </si>
  <si>
    <t>[NAME OF COUNTRY]</t>
  </si>
  <si>
    <t>[NAME OF ORGANIZATION]</t>
  </si>
  <si>
    <t>IDENTIFICATION (1)</t>
  </si>
  <si>
    <t>PLACE NAME</t>
  </si>
  <si>
    <t>NAME OF HOUSEHOLD HEAD</t>
  </si>
  <si>
    <t>CLUSTER NUMBER</t>
  </si>
  <si>
    <t xml:space="preserve">. </t>
  </si>
  <si>
    <t>HOUSEHOLD NUMBER</t>
  </si>
  <si>
    <t>NAME AND LINE NUMBER OF WOMAN</t>
  </si>
  <si>
    <t>INTERVIEWER VISITS</t>
  </si>
  <si>
    <t>FINAL VISIT</t>
  </si>
  <si>
    <t>DATE</t>
  </si>
  <si>
    <t>DAY</t>
  </si>
  <si>
    <t>MONTH</t>
  </si>
  <si>
    <t>YEAR</t>
  </si>
  <si>
    <t>INTERVIEWER'S</t>
  </si>
  <si>
    <t>NAME</t>
  </si>
  <si>
    <t>INT. NO.</t>
  </si>
  <si>
    <t>RESULT*</t>
  </si>
  <si>
    <t>NEXT VISIT:</t>
  </si>
  <si>
    <t>TOTAL NUMBER</t>
  </si>
  <si>
    <t>TIME</t>
  </si>
  <si>
    <t>OF VISITS</t>
  </si>
  <si>
    <t>*RESULT CODES:</t>
  </si>
  <si>
    <t>1 COMPLETED</t>
  </si>
  <si>
    <t>4 REFUSED</t>
  </si>
  <si>
    <t>2 NOT AT HOME</t>
  </si>
  <si>
    <t>5 PARTLY COMPLETED</t>
  </si>
  <si>
    <t>7 OTHER</t>
  </si>
  <si>
    <t>3 POSTPONED</t>
  </si>
  <si>
    <t>6 INCAPACITATED</t>
  </si>
  <si>
    <t>SPECIFY</t>
  </si>
  <si>
    <t>LANGUAGE OF</t>
  </si>
  <si>
    <t>NATIVE LANGUAGE</t>
  </si>
  <si>
    <t>TRANSLATOR USED</t>
  </si>
  <si>
    <t>QUESTIONNAIRE**</t>
  </si>
  <si>
    <t>INTERVIEW**</t>
  </si>
  <si>
    <t>OF RESPONDENT**</t>
  </si>
  <si>
    <t>(YES = 1, NO = 2)</t>
  </si>
  <si>
    <t>ENGLISH</t>
  </si>
  <si>
    <t>**LANGUAGE CODES:</t>
  </si>
  <si>
    <t>NUMBER</t>
  </si>
  <si>
    <t>(1) This section should be adapted for country-specific survey design.</t>
  </si>
  <si>
    <t>Note: Questions with highlighting in the question number column may be deleted in some circumstances (see footnotes). Brackets [ ] indicate items that should be adapted on a country-specific basis.</t>
  </si>
  <si>
    <t>SECTION 2. REPRODUCTION</t>
  </si>
  <si>
    <t>NO.</t>
  </si>
  <si>
    <t>QUESTIONS AND FILTERS</t>
  </si>
  <si>
    <t>CODING CATEGORIES</t>
  </si>
  <si>
    <t>SKIP</t>
  </si>
  <si>
    <t>YES</t>
  </si>
  <si>
    <t>1</t>
  </si>
  <si>
    <t>NO</t>
  </si>
  <si>
    <t>2</t>
  </si>
  <si>
    <t>a)</t>
  </si>
  <si>
    <t>SONS AT HOME</t>
  </si>
  <si>
    <t>b)</t>
  </si>
  <si>
    <t>DAUGHTERS AT HOME</t>
  </si>
  <si>
    <t>SONS ELSEWHERE</t>
  </si>
  <si>
    <t>DAUGHTERS ELSEWHERE</t>
  </si>
  <si>
    <t>BOYS DEAD</t>
  </si>
  <si>
    <t>GIRLS DEAD</t>
  </si>
  <si>
    <t>SUM ANSWERS TO 203, 205, AND 207, AND ENTER TOTAL. IF NONE, RECORD '00'.</t>
  </si>
  <si>
    <t>TOTAL LIVE BIRTHS</t>
  </si>
  <si>
    <t>PREGNANCY LOSSES</t>
  </si>
  <si>
    <t>TOTAL PREGNANCY OUTCOMES</t>
  </si>
  <si>
    <t>ONE OR MORE PAST</t>
  </si>
  <si>
    <t>NO PAST</t>
  </si>
  <si>
    <t>PREGNANCIES</t>
  </si>
  <si>
    <t>IF BORN ALIVE AND STILL LIVING:</t>
  </si>
  <si>
    <t>IF BORN ALIVE AND NOW DEAD:</t>
  </si>
  <si>
    <t>RECORD HOUSEHOLD LINE NUMBER OF CHILD. RECORD '00' IF CHILD NOT LISTED IN HOUSEHOLD.</t>
  </si>
  <si>
    <t>RECORD IN COMPLETED WEEKS OR MONTHS.</t>
  </si>
  <si>
    <t>01</t>
  </si>
  <si>
    <t>BORN ALIVE</t>
  </si>
  <si>
    <t>WEEKS</t>
  </si>
  <si>
    <t>AGE IN</t>
  </si>
  <si>
    <t>HOUSEHOLD</t>
  </si>
  <si>
    <t>DAYS</t>
  </si>
  <si>
    <t>SING</t>
  </si>
  <si>
    <t>(SKIP TO 218)</t>
  </si>
  <si>
    <t>BOY</t>
  </si>
  <si>
    <t>YEARS</t>
  </si>
  <si>
    <t>LINE NUMBER</t>
  </si>
  <si>
    <t>MONTHS</t>
  </si>
  <si>
    <t>BORN DEAD</t>
  </si>
  <si>
    <t>GIRL</t>
  </si>
  <si>
    <t>MISCARRIAGE</t>
  </si>
  <si>
    <t>(SKIP TO 228)</t>
  </si>
  <si>
    <t>3</t>
  </si>
  <si>
    <t>(SKIP TO 220)</t>
  </si>
  <si>
    <t>(SKIP TO 223 IN NEXT ROW)</t>
  </si>
  <si>
    <t>ABORTION</t>
  </si>
  <si>
    <t>02</t>
  </si>
  <si>
    <t>03</t>
  </si>
  <si>
    <t>04</t>
  </si>
  <si>
    <t>COMPARE 212 WITH NUMBER OF PREGNANCY OUTCOMES IN PREGNANCY HISTORY</t>
  </si>
  <si>
    <t>NUMBER IN 
PREGNANCY HISTORY IS LESS THAN 212</t>
  </si>
  <si>
    <t>(PROBE AND RECONCILE)</t>
  </si>
  <si>
    <t>C</t>
  </si>
  <si>
    <t>UNSURE</t>
  </si>
  <si>
    <t>8</t>
  </si>
  <si>
    <t>RECORD NUMBER OF COMPLETED WEEKS OR MONTHS.</t>
  </si>
  <si>
    <t xml:space="preserve">ENTER 'P's IN THE CALENDAR, BEGINNING WITH THE MONTH OF INTERVIEW AND FOR THE TOTAL NUMBER OF COMPLETED MONTHS.
</t>
  </si>
  <si>
    <t>CHECK 208: TOTAL NUMBER OF LIVE BIRTHS</t>
  </si>
  <si>
    <t>ONE OR MORE</t>
  </si>
  <si>
    <t>NONE</t>
  </si>
  <si>
    <t>LATER</t>
  </si>
  <si>
    <t>NO MORE/NONE</t>
  </si>
  <si>
    <t>DAYS AGO</t>
  </si>
  <si>
    <t>WEEKS AGO</t>
  </si>
  <si>
    <t>MONTHS AGO</t>
  </si>
  <si>
    <t>(DATE, IF GIVEN)</t>
  </si>
  <si>
    <t>YEARS AGO</t>
  </si>
  <si>
    <t>4</t>
  </si>
  <si>
    <t>994</t>
  </si>
  <si>
    <t>995</t>
  </si>
  <si>
    <t>NEVER MENSTRUATED</t>
  </si>
  <si>
    <t>996</t>
  </si>
  <si>
    <t>CHECK 236: WAS THE LAST MENSTRUAL PERIOD WITHIN THE LAST YEAR?</t>
  </si>
  <si>
    <t>YES,</t>
  </si>
  <si>
    <t>NO,</t>
  </si>
  <si>
    <t>WITHIN</t>
  </si>
  <si>
    <t>ONE YEAR</t>
  </si>
  <si>
    <t>LAST YEAR</t>
  </si>
  <si>
    <t>OR MORE</t>
  </si>
  <si>
    <t>REUSABLE SANITARY PADS</t>
  </si>
  <si>
    <t>A</t>
  </si>
  <si>
    <t>(1)</t>
  </si>
  <si>
    <t>DISPOSABLE SANITARY PADS</t>
  </si>
  <si>
    <t>B</t>
  </si>
  <si>
    <t>TAMPONS</t>
  </si>
  <si>
    <t>MENSTRUAL CUP</t>
  </si>
  <si>
    <t>D</t>
  </si>
  <si>
    <t>CLOTH</t>
  </si>
  <si>
    <t>E</t>
  </si>
  <si>
    <t>TOILET PAPER</t>
  </si>
  <si>
    <t>F</t>
  </si>
  <si>
    <t>COTTON WOOL</t>
  </si>
  <si>
    <t>G</t>
  </si>
  <si>
    <t>UNDERWEAR ONLY</t>
  </si>
  <si>
    <t>H</t>
  </si>
  <si>
    <t>OTHER</t>
  </si>
  <si>
    <t>X</t>
  </si>
  <si>
    <t>(SPECIFY)</t>
  </si>
  <si>
    <t>NOTHING</t>
  </si>
  <si>
    <t>Y</t>
  </si>
  <si>
    <t>AGE</t>
  </si>
  <si>
    <t>DON'T KNOW</t>
  </si>
  <si>
    <t>JUST BEFORE HER PERIOD BEGINS</t>
  </si>
  <si>
    <t>DURING HER PERIOD</t>
  </si>
  <si>
    <t>RIGHT AFTER HER PERIOD HAS ENDED</t>
  </si>
  <si>
    <t>HALFWAY BETWEEN TWO PERIODS</t>
  </si>
  <si>
    <t>6</t>
  </si>
  <si>
    <t>(1) Adapt response categories locally, as needed.</t>
  </si>
  <si>
    <t>SECTION 3. CONTRACEPTION</t>
  </si>
  <si>
    <t>05</t>
  </si>
  <si>
    <t>06</t>
  </si>
  <si>
    <t>07</t>
  </si>
  <si>
    <t>08</t>
  </si>
  <si>
    <t>09</t>
  </si>
  <si>
    <t>10</t>
  </si>
  <si>
    <t>(2)</t>
  </si>
  <si>
    <t>11</t>
  </si>
  <si>
    <t>(3)</t>
  </si>
  <si>
    <t>12</t>
  </si>
  <si>
    <t>13</t>
  </si>
  <si>
    <t>14</t>
  </si>
  <si>
    <t>YES, MODERN METHOD</t>
  </si>
  <si>
    <t>YES, TRADITIONAL METHOD</t>
  </si>
  <si>
    <t>CHECK 232:</t>
  </si>
  <si>
    <t>NOT PREGNANT</t>
  </si>
  <si>
    <t>PREGNANT</t>
  </si>
  <si>
    <t>OR UNSURE</t>
  </si>
  <si>
    <t>YES, RESPONDENT STERILIZED ONLY</t>
  </si>
  <si>
    <t>(4)</t>
  </si>
  <si>
    <t>YES, PARTNER STERILIZED ONLY</t>
  </si>
  <si>
    <t>YES, BOTH STERILIZED</t>
  </si>
  <si>
    <t>NO, NEITHER STERILIZED</t>
  </si>
  <si>
    <t>CHECK 304:</t>
  </si>
  <si>
    <t>RESPONDENT</t>
  </si>
  <si>
    <t>PARTNER</t>
  </si>
  <si>
    <t>BOTH</t>
  </si>
  <si>
    <t>STERILIZED ONLY</t>
  </si>
  <si>
    <t>STERILIZED</t>
  </si>
  <si>
    <t>PROCEED TO 307. CIRCLE CODE 'A' AND FOLLOW THE SKIP INSTRUCTION.</t>
  </si>
  <si>
    <t>PROCEED TO 307. CIRCLE CODE 'B' AND FOLLOW THE SKIP INSTRUCTION.</t>
  </si>
  <si>
    <t>PROCEED TO 307. CIRCLE CODE
'A' AND CODE 'B' AND FOLLOW 
THE SKIP INSTRUCTION.</t>
  </si>
  <si>
    <t>FEMALE STERILIZATION</t>
  </si>
  <si>
    <t>(5)</t>
  </si>
  <si>
    <t>MALE STERILIZATION</t>
  </si>
  <si>
    <t>IUD</t>
  </si>
  <si>
    <t>INJECTABLES</t>
  </si>
  <si>
    <t>IMPLANTS</t>
  </si>
  <si>
    <t>PILL</t>
  </si>
  <si>
    <t>CONDOM</t>
  </si>
  <si>
    <t>FEMALE CONDOM</t>
  </si>
  <si>
    <t>EMERGENCY CONTRACEPTION</t>
  </si>
  <si>
    <t>I</t>
  </si>
  <si>
    <t>STANDARD DAYS METHOD</t>
  </si>
  <si>
    <t>J</t>
  </si>
  <si>
    <t>LACTATIONAL AMENORRHEA METHOD</t>
  </si>
  <si>
    <t>K</t>
  </si>
  <si>
    <t>RHYTHM METHOD</t>
  </si>
  <si>
    <t>L</t>
  </si>
  <si>
    <t>WITHDRAWAL</t>
  </si>
  <si>
    <t>M</t>
  </si>
  <si>
    <t>OTHER MODERN METHOD</t>
  </si>
  <si>
    <t>OTHER TRADITIONAL METHOD</t>
  </si>
  <si>
    <t>DMPA-SC/SAYANA PRESS</t>
  </si>
  <si>
    <t>(6)</t>
  </si>
  <si>
    <t>NEEDLE AND SYRINGE</t>
  </si>
  <si>
    <t>SELF-INJECTION</t>
  </si>
  <si>
    <t>BRAND A</t>
  </si>
  <si>
    <t>BRAND B</t>
  </si>
  <si>
    <t>BRAND C</t>
  </si>
  <si>
    <t>96</t>
  </si>
  <si>
    <t>98</t>
  </si>
  <si>
    <t>PUBLIC SECTOR</t>
  </si>
  <si>
    <t>(7)</t>
  </si>
  <si>
    <t>GOVERNMENT HOSPITAL</t>
  </si>
  <si>
    <t>GOVERNMENT HEALTH CENTER</t>
  </si>
  <si>
    <t>FAMILY PLANNING CLINIC</t>
  </si>
  <si>
    <t>MOBILE CLINIC</t>
  </si>
  <si>
    <t>OTHER PUBLIC SECTOR</t>
  </si>
  <si>
    <t>16</t>
  </si>
  <si>
    <t>PRIVATE MEDICAL SECTOR</t>
  </si>
  <si>
    <t>PRIVATE HOSPITAL</t>
  </si>
  <si>
    <t>21</t>
  </si>
  <si>
    <t>PRIVATE CLINIC</t>
  </si>
  <si>
    <t>22</t>
  </si>
  <si>
    <t>PRIVATE DOCTOR'S OFFICE</t>
  </si>
  <si>
    <t>23</t>
  </si>
  <si>
    <t>24</t>
  </si>
  <si>
    <t>OTHER PRIVATE MEDICAL SECTOR</t>
  </si>
  <si>
    <t>26</t>
  </si>
  <si>
    <t>NGO MEDICAL SECTOR</t>
  </si>
  <si>
    <t>NGO HOSPITAL</t>
  </si>
  <si>
    <t>31</t>
  </si>
  <si>
    <t>NGO CLINIC</t>
  </si>
  <si>
    <t>32</t>
  </si>
  <si>
    <t>OTHER NGO MEDICAL SECTOR</t>
  </si>
  <si>
    <t>36</t>
  </si>
  <si>
    <t>GO BACK TO 313 OR 314, PROBE AND RECORD MONTH AND YEAR AT START OF CONTINUOUS USE OF CURRENT METHOD (MUST BE AFTER LAST BIRTH OR PREGNANCY TERMINATION).</t>
  </si>
  <si>
    <r>
      <t>SECTION 3. CONTRACEPTION</t>
    </r>
    <r>
      <rPr>
        <sz val="8"/>
        <rFont val="Arial"/>
        <family val="2"/>
      </rPr>
      <t xml:space="preserve"> (PAPER OPTION) </t>
    </r>
    <r>
      <rPr>
        <b/>
        <sz val="8"/>
        <rFont val="Arial"/>
        <family val="2"/>
      </rPr>
      <t>(8)</t>
    </r>
  </si>
  <si>
    <t>CHECK 313 AND 314:</t>
  </si>
  <si>
    <t>(9)</t>
  </si>
  <si>
    <t>ENTER CODE FOR METHOD USED IN MONTH OF INTERVIEW IN THE CALENDAR AND IN EACH MONTH BACK TO THE DATE STARTED USING.</t>
  </si>
  <si>
    <t>THEN CONTINUE</t>
  </si>
  <si>
    <t>THEN</t>
  </si>
  <si>
    <t>(SKIP TO 329)</t>
  </si>
  <si>
    <r>
      <t xml:space="preserve">IN </t>
    </r>
    <r>
      <rPr>
        <b/>
        <sz val="8"/>
        <rFont val="Arial"/>
        <family val="2"/>
      </rPr>
      <t>COLUMN 1</t>
    </r>
    <r>
      <rPr>
        <sz val="8"/>
        <rFont val="Arial"/>
        <family val="2"/>
      </rPr>
      <t>, ENTER METHOD USE CODE OR '0' FOR NONUSE IN EACH BLANK MONTH.</t>
    </r>
  </si>
  <si>
    <t>ILLUSTRATIVE QUESTIONS:</t>
  </si>
  <si>
    <t>c)</t>
  </si>
  <si>
    <r>
      <t xml:space="preserve">IN </t>
    </r>
    <r>
      <rPr>
        <b/>
        <sz val="8"/>
        <rFont val="Arial"/>
        <family val="2"/>
      </rPr>
      <t>COLUMN 2</t>
    </r>
    <r>
      <rPr>
        <sz val="8"/>
        <rFont val="Arial"/>
        <family val="2"/>
      </rPr>
      <t>, ENTER CODES FOR DISCONTINUATION NEXT TO THE LAST MONTH OF USE. NUMBER OF CODES IN COLUMN 2 MUST BE SAME AS NUMBER OF INTERRUPTIONS OF METHOD USE IN COLUMN 1. 
ASK WHY SHE STOPPED USING THE METHOD. IF A PREGNANCY FOLLOWED, ASK WHETHER SHE BECAME PREGNANT UNINTENTIONALLY WHILE USING THE METHOD OR DELIBERATELY STOPPED TO GET PREGNANT.</t>
    </r>
  </si>
  <si>
    <t>d)</t>
  </si>
  <si>
    <t>e)</t>
  </si>
  <si>
    <r>
      <t>SECTION 3. CONTRACEPTION</t>
    </r>
    <r>
      <rPr>
        <sz val="8"/>
        <rFont val="Arial"/>
        <family val="2"/>
      </rPr>
      <t xml:space="preserve"> (CAPI OPTION)</t>
    </r>
    <r>
      <rPr>
        <b/>
        <sz val="8"/>
        <rFont val="Arial"/>
        <family val="2"/>
      </rPr>
      <t xml:space="preserve"> (8)</t>
    </r>
  </si>
  <si>
    <t>317A</t>
  </si>
  <si>
    <t>MONTH AND YEAR OF START OF INTERVAL OF USE OR NON-USE.</t>
  </si>
  <si>
    <t>317B</t>
  </si>
  <si>
    <t>317I</t>
  </si>
  <si>
    <t>317C</t>
  </si>
  <si>
    <t>METHOD CODE</t>
  </si>
  <si>
    <t>317D</t>
  </si>
  <si>
    <t>IMMEDIATELY</t>
  </si>
  <si>
    <t>00</t>
  </si>
  <si>
    <t>317F</t>
  </si>
  <si>
    <t>DATE GIVEN</t>
  </si>
  <si>
    <t>95</t>
  </si>
  <si>
    <t>317E</t>
  </si>
  <si>
    <t>RECORD MONTH AND YEAR RESPONDENT STARTED USING METHOD.</t>
  </si>
  <si>
    <t>317H</t>
  </si>
  <si>
    <t>317G</t>
  </si>
  <si>
    <t>RECORD MONTH AND YEAR RESPONDENT STOPPED USING METHOD.</t>
  </si>
  <si>
    <t>REASON STOPPED</t>
  </si>
  <si>
    <t>GO BACK TO 317A FOR NEXT GAP; OR, IF NO MORE GAPS, GO TO 318.</t>
  </si>
  <si>
    <t>CHECK THE CALENDAR FOR USE OF ANY CONTRACEPTIVE METHOD IN ANY MONTH</t>
  </si>
  <si>
    <t>NO METHOD USED</t>
  </si>
  <si>
    <t>ANY METHOD USED</t>
  </si>
  <si>
    <t>CHECK 307:
CIRCLE METHOD CODE:
IF MORE THAN ONE METHOD CODE CIRCLED IN 307, CIRCLE CODE FOR HIGHEST METHOD IN LIST.</t>
  </si>
  <si>
    <t>NO CODE CIRCLED</t>
  </si>
  <si>
    <t>15</t>
  </si>
  <si>
    <t>PHARMACY</t>
  </si>
  <si>
    <t>PRIVATE DOCTOR</t>
  </si>
  <si>
    <t>25</t>
  </si>
  <si>
    <t>27</t>
  </si>
  <si>
    <t>OTHER SOURCE</t>
  </si>
  <si>
    <t>SHOP</t>
  </si>
  <si>
    <t>41</t>
  </si>
  <si>
    <t>CHURCH</t>
  </si>
  <si>
    <t>42</t>
  </si>
  <si>
    <t>FRIEND/RELATIVE</t>
  </si>
  <si>
    <t>43</t>
  </si>
  <si>
    <t>CHECK 307: 
CIRCLE METHOD CODE:
IF MORE THAN ONE METHOD CODE CIRCLED IN 307, CIRCLE CODE FOR HIGHEST METHOD IN LIST.</t>
  </si>
  <si>
    <t>(10)</t>
  </si>
  <si>
    <t>CHECK 202: CHILDREN LIVING WITH RESPONDENT</t>
  </si>
  <si>
    <t>SECTION 3. FOOTNOTES</t>
  </si>
  <si>
    <t xml:space="preserve">(4) Can be deleted in countries with very low sterilization coverage. </t>
  </si>
  <si>
    <t>(7) Coding categories to be developed locally; however, the broad categories must be maintained.</t>
  </si>
  <si>
    <t xml:space="preserve">(8) If the survey will be conducted using paper questionnaires, delete 316-317I under CAPI OPTION. If the survey will be conducted using CAPI, delete 316-317 under PAPER OPTION. </t>
  </si>
  <si>
    <t>(10) In countries without national fieldworker programs that include family planning, Qs. 332 and 333 should be deleted.</t>
  </si>
  <si>
    <t>SECTION 4. PREGNANCY AND POSTNATAL CARE</t>
  </si>
  <si>
    <t>CHECK 220 AND 225:</t>
  </si>
  <si>
    <t>ONE OR MORE PREGNANCY OUTCOMES 0-35 MONTHS BEFORE THE SURVEY</t>
  </si>
  <si>
    <t>NO PREGNANCY OUTCOMES 
0-35 MONTHS BEFORE
THE SURVEY</t>
  </si>
  <si>
    <t>CHECK 220. LIST THE PREGNANCY HISTORY NUMBER IN 215 FOR EACH PREGNANCY OUTCOME 0-35 MONTHS BEFORE THE SURVEY, STARTING FROM THE LAST ONE. CLASSIFY EACH PREGNANCY OUTCOME BY TYPE USING 223 AND THE ORDER OF OUTCOMES IN THE PREGNANCY HISTORY.</t>
  </si>
  <si>
    <t>PREGNANCY OUTCOME TYPE</t>
  </si>
  <si>
    <t>MOST RECENT LIVE BIRTH</t>
  </si>
  <si>
    <t>PRIOR LIVE BIRTH</t>
  </si>
  <si>
    <t>MOST RECENT STILLBIRTH</t>
  </si>
  <si>
    <t>PRIOR STILLBIRTH</t>
  </si>
  <si>
    <t>ABORTION OR MISCARRIAGE</t>
  </si>
  <si>
    <t>PREGNANCY HISTORY NUMBER</t>
  </si>
  <si>
    <t>PREGNANCY HISTORY NUMBER FROM 402.</t>
  </si>
  <si>
    <t>PREGNANCY HISTORY</t>
  </si>
  <si>
    <t>PREGNANCY OUTCOME TYPE FROM 402.</t>
  </si>
  <si>
    <t>MISCARRIAGE/ABORTION</t>
  </si>
  <si>
    <t>RECORD DATE PREGNANCY ENDED FROM 220.</t>
  </si>
  <si>
    <t>RECORD NAME FROM 218.</t>
  </si>
  <si>
    <t>CHECK 405:</t>
  </si>
  <si>
    <t>PREGNANCY TYPE</t>
  </si>
  <si>
    <t>1 OR 2</t>
  </si>
  <si>
    <t>3, 4, OR 5</t>
  </si>
  <si>
    <t xml:space="preserve">NO </t>
  </si>
  <si>
    <t>LIVE BIRTH</t>
  </si>
  <si>
    <t>998</t>
  </si>
  <si>
    <t>CHECK 405: PREGNANCY OUTCOME TYPE</t>
  </si>
  <si>
    <t>ABORTION/MISCARRIAGE</t>
  </si>
  <si>
    <t>MOST RECENT</t>
  </si>
  <si>
    <t>(SKIP TO 420)</t>
  </si>
  <si>
    <t>STILLBIRTH</t>
  </si>
  <si>
    <t>HEALTH PERSONNEL</t>
  </si>
  <si>
    <t>DOCTOR</t>
  </si>
  <si>
    <t>NURSE/MIDWIFE</t>
  </si>
  <si>
    <t>AUXILIARY MIDWIFE</t>
  </si>
  <si>
    <t>OTHER PERSON</t>
  </si>
  <si>
    <t>TRADITIONAL BIRTH ATTENDANT</t>
  </si>
  <si>
    <t>HOME</t>
  </si>
  <si>
    <t>HER HOME</t>
  </si>
  <si>
    <t>OTHER HOME</t>
  </si>
  <si>
    <t>GOVERNMENT HEALTH POST</t>
  </si>
  <si>
    <t>SECTOR</t>
  </si>
  <si>
    <t>NUMBER OF TIMES</t>
  </si>
  <si>
    <t>DK</t>
  </si>
  <si>
    <t>BP</t>
  </si>
  <si>
    <t>URINE</t>
  </si>
  <si>
    <t>BLOOD</t>
  </si>
  <si>
    <t>HEARTBEAT</t>
  </si>
  <si>
    <t>FOODS</t>
  </si>
  <si>
    <t>f)</t>
  </si>
  <si>
    <t>BREASTFEED</t>
  </si>
  <si>
    <t>g)</t>
  </si>
  <si>
    <t>BLEEDING</t>
  </si>
  <si>
    <t>TIMES</t>
  </si>
  <si>
    <t>CHECK 421:</t>
  </si>
  <si>
    <t>ONE TIME</t>
  </si>
  <si>
    <t>TWO OR MORE TIMES</t>
  </si>
  <si>
    <t>OR DK</t>
  </si>
  <si>
    <t>CHECK 424:</t>
  </si>
  <si>
    <t>ONLY ONE TIME</t>
  </si>
  <si>
    <t>MORE THAN ONE TIME</t>
  </si>
  <si>
    <t>N</t>
  </si>
  <si>
    <t>O</t>
  </si>
  <si>
    <t>P</t>
  </si>
  <si>
    <t>Q</t>
  </si>
  <si>
    <t>MARKET</t>
  </si>
  <si>
    <t>R</t>
  </si>
  <si>
    <t xml:space="preserve">[MASS DISTRIBUTION CAMPAIGN] </t>
  </si>
  <si>
    <t>S</t>
  </si>
  <si>
    <t>ANTENATAL VISIT</t>
  </si>
  <si>
    <t>ANOTHER FACILITY VISIT</t>
  </si>
  <si>
    <t>RELATIVE/FRIEND</t>
  </si>
  <si>
    <t>NO ONE ASSISTED</t>
  </si>
  <si>
    <t>46</t>
  </si>
  <si>
    <t>000</t>
  </si>
  <si>
    <t>IF LESS THAN 1 HOUR, RECORD ‘00' HOURS;
IF LESS THAN 24 HOURS, RECORD HOURS;
OTHERWISE, RECORD DAYS.</t>
  </si>
  <si>
    <t>HOURS</t>
  </si>
  <si>
    <t>VERY LARGE</t>
  </si>
  <si>
    <t>LARGER THAN AVERAGE</t>
  </si>
  <si>
    <t>AVERAGE</t>
  </si>
  <si>
    <t>SMALLER THAN AVERAGE</t>
  </si>
  <si>
    <t>VERY SMALL</t>
  </si>
  <si>
    <t>5</t>
  </si>
  <si>
    <t>KG FROM CARD</t>
  </si>
  <si>
    <t>.</t>
  </si>
  <si>
    <t>RECORD WEIGHT IN KILOGRAMS FROM HEALTH CARD, IF AVAILABLE.</t>
  </si>
  <si>
    <t>KG FROM RECALL</t>
  </si>
  <si>
    <t>99998</t>
  </si>
  <si>
    <t>CHECK 435: PLACE OF DELIVERY</t>
  </si>
  <si>
    <t>CODE</t>
  </si>
  <si>
    <t>FACILITY BIRTH: ANY CODE</t>
  </si>
  <si>
    <t>11, 12, OR 96</t>
  </si>
  <si>
    <t>21 THROUGH 46 CIRCLED</t>
  </si>
  <si>
    <t>CIRCLED</t>
  </si>
  <si>
    <t>NOT AT ALL</t>
  </si>
  <si>
    <t>IF LESS THAN ONE DAY, RECORD HOURS;
IF LESS THAN ONE WEEK, RECORD DAYS.</t>
  </si>
  <si>
    <t>CORD</t>
  </si>
  <si>
    <t>TEMPERATURE</t>
  </si>
  <si>
    <t>MEDICAL ATTENTION</t>
  </si>
  <si>
    <t>TALK ABOUT BREASTFEEDING</t>
  </si>
  <si>
    <t>OBSERVE BREASTFEEDING</t>
  </si>
  <si>
    <t>BLOOD PRESSURE</t>
  </si>
  <si>
    <t>FAMILY PLANNING</t>
  </si>
  <si>
    <t>CHECK 215: IS THIS PREGNANCY THE WOMAN'S LAST PREGNANCY?</t>
  </si>
  <si>
    <t>PREGNANCY</t>
  </si>
  <si>
    <t>TYPE 1</t>
  </si>
  <si>
    <t xml:space="preserve"> TYPE 3 OR 5</t>
  </si>
  <si>
    <t>CHECK 232: IS RESPONDENT PREGNANT?</t>
  </si>
  <si>
    <t>CHECK 224 FOR CHILD:</t>
  </si>
  <si>
    <t>LIVING</t>
  </si>
  <si>
    <t>DEAD</t>
  </si>
  <si>
    <t>CHECK 402: ANY MORE PREGNANCY OUTCOMES 0-35 MONTHS BEFORE THE SURVEY?</t>
  </si>
  <si>
    <t>MORE PREGNANCY 
OUTCOMES 0-35 MONTHS BEFORE THE SURVEY</t>
  </si>
  <si>
    <t>NO MORE PREGNANCY OUTCOMES 0-35 MONTHS BEFORE THE SURVEY</t>
  </si>
  <si>
    <t>(GO TO 404 FOR THE NEXT PREGNANCY OUTCOME)</t>
  </si>
  <si>
    <t xml:space="preserve">(1) Coding categories to be developed locally; however, the broad categories must be maintained. </t>
  </si>
  <si>
    <t>(2) Vaccination practices may vary; this question should specify where the injection is given, e.g. arm or shoulder.</t>
  </si>
  <si>
    <t>(3) This question must capture all types of iron-containing supplements, including, for example, multiple micronutrient supplements in countries where these types of iron-containing supplements are available. Adapt the question wording to reflect all types of iron-containing supplements available in the country.</t>
  </si>
  <si>
    <t>(4) In countries where it is important to know the number of iron tablets taken per day, an appropriate question may be added.</t>
  </si>
  <si>
    <t>(5) The question should be deleted in surveys in countries where there is no program for deworming.</t>
  </si>
  <si>
    <t>(7) The question should be deleted in surveys in countries where there is no program for intermittent preventive treatment against malaria during pregnancy.</t>
  </si>
  <si>
    <t xml:space="preserve">SECTION 5. CHILD IMMUNIZATION </t>
  </si>
  <si>
    <t>ONE OR MORE SURVIVING CHILDREN BORN 0-35 MONTHS BEFORE THE SURVEY</t>
  </si>
  <si>
    <t>NO SURVIVING CHILDREN BORN
 0-35 MONTHS 
BEFORE THE SURVEY</t>
  </si>
  <si>
    <t>RECORD THE NAME AND PREGNANCY HISTORY NUMBER FROM 215 AND 218 OF THE SURVIVING CHILDREN BORN 0-35 MONTHS BEFORE THE SURVEY, STARTING WITH THE LAST ONE.</t>
  </si>
  <si>
    <t>NAME OF CHILD</t>
  </si>
  <si>
    <t>YES, HAS ONLY A CARD</t>
  </si>
  <si>
    <t>YES, HAS CARD AND OTHER DOCUMENT</t>
  </si>
  <si>
    <t>NO, NO CARD AND NO OTHER DOCUMENT</t>
  </si>
  <si>
    <t>CHECK 504:</t>
  </si>
  <si>
    <t>CODE '2' CIRCLED</t>
  </si>
  <si>
    <t>CODE '4' CIRCLED</t>
  </si>
  <si>
    <t>YES, ONLY CARD SEEN</t>
  </si>
  <si>
    <t>YES, ONLY OTHER DOCUMENT SEEN</t>
  </si>
  <si>
    <t>YES, CARD AND OTHER DOCUMENT SEEN</t>
  </si>
  <si>
    <t>NO CARD AND NO OTHER DOCUMENT SEEN</t>
  </si>
  <si>
    <t>DATE OF BIRTH NOT ON CARD</t>
  </si>
  <si>
    <t>NAME OF LIVE BIRTH</t>
  </si>
  <si>
    <t>BCG</t>
  </si>
  <si>
    <t>HEPATITIS B AT BIRTH</t>
  </si>
  <si>
    <t>ORAL POLIO VACCINE (OPV) 0 (BIRTH DOSE)</t>
  </si>
  <si>
    <t>ORAL POLIO VACCINE (OPV) 1</t>
  </si>
  <si>
    <t>ORAL POLIO VACCINE (OPV) 2</t>
  </si>
  <si>
    <t>ORAL POLIO VACCINE (OPV) 3</t>
  </si>
  <si>
    <t>INACTIVATED POLIO VACCINE (IPV)</t>
  </si>
  <si>
    <t>DPT-HEP.B-HIB (PENTAVALENT) 1</t>
  </si>
  <si>
    <t>DPT-HEP.B-HIB (PENTAVALENT) 2</t>
  </si>
  <si>
    <t>DPT-HEP.B-HIB (PENTAVALENT) 3</t>
  </si>
  <si>
    <t>DPT-HEP.B-HIB (PENTAVALENT) 4</t>
  </si>
  <si>
    <t>PNEUMOCOCCAL 1</t>
  </si>
  <si>
    <t>PNEUMOCOCCAL 2</t>
  </si>
  <si>
    <t>PNEUMOCOCCAL 3</t>
  </si>
  <si>
    <t>ROTAVIRUS 1</t>
  </si>
  <si>
    <t>ROTAVIRUS 2</t>
  </si>
  <si>
    <t>ROTAVIRUS 3</t>
  </si>
  <si>
    <t>[MEASLES CONTAINING VACCINE] 1</t>
  </si>
  <si>
    <t>[MEASLES CONTAINING VACCINE] 2</t>
  </si>
  <si>
    <t>(8)</t>
  </si>
  <si>
    <t>VITAMIN A (MOST RECENT)</t>
  </si>
  <si>
    <t>ASK THE RESPONDENT FOR PERMISSION TO PHOTOGRAPH VACCINATION CARD OR OTHER DOCUMENT WHERE VACCINATIONS ARE WRITTEN. IF PERMISSION IS GRANTED, PHOTOGRAPH CARD.</t>
  </si>
  <si>
    <t>PHOTOGRAPH TAKEN</t>
  </si>
  <si>
    <t>(THEN SKIP TO 529)</t>
  </si>
  <si>
    <t>FIRST TWO WEEKS</t>
  </si>
  <si>
    <t>(11)</t>
  </si>
  <si>
    <t>(7) (12)</t>
  </si>
  <si>
    <t>(13)</t>
  </si>
  <si>
    <t xml:space="preserve">(SPECIFY)   </t>
  </si>
  <si>
    <t>[VACCINATION CAMPAIGN]</t>
  </si>
  <si>
    <t>CHECK 220 AND 224 IN PREGNANCY HISTORY: ANY MORE SURVIVING CHILDREN BORN 0-35 MONTHS BEFORE THE SURVEY?</t>
  </si>
  <si>
    <t>MORE SURVIVING CHILDREN  BORN 0-35 MONTHS 
BEFORE THE SURVEY</t>
  </si>
  <si>
    <t>NO MORE SURVIVING CHILDREN BORN 0-35 MONTHS BEFORE THE SURVEY</t>
  </si>
  <si>
    <t>SECTION 5. FOOTNOTES</t>
  </si>
  <si>
    <t>SECTION 6. CHILD HEALTH AND NUTRITION</t>
  </si>
  <si>
    <t>ONE OR MORE SURVIVING CHILDREN BORN 0-59 MONTHS BEFORE THE SURVEY</t>
  </si>
  <si>
    <t>NO SURVIVING CHILDREN BORN 0-59 MONTHS BEFORE THE SURVEY</t>
  </si>
  <si>
    <t>RECORD THE NAME FROM 218 AND PREGNANCY HISTORY NUMBER FROM 215 OF THE SURVIVING CHILDREN BORN 0-59 MONTHS BEFORE THE SURVEY, STARTING WITH THE LAST ONE.</t>
  </si>
  <si>
    <t>CHECK 211J FOR CHILD:</t>
  </si>
  <si>
    <t>[MULTIPLE MICRONUTRIENT</t>
  </si>
  <si>
    <t>WEIGHT</t>
  </si>
  <si>
    <t>LENGTH/HEIGHT</t>
  </si>
  <si>
    <t>UPPER ARM</t>
  </si>
  <si>
    <t>NO/ NOT ASKED</t>
  </si>
  <si>
    <t>MUCH LESS</t>
  </si>
  <si>
    <t>SOMEWHAT LESS</t>
  </si>
  <si>
    <t>ABOUT THE SAME</t>
  </si>
  <si>
    <t>MORE</t>
  </si>
  <si>
    <t>NOTHING TO DRINK</t>
  </si>
  <si>
    <t>STOPPED FOOD</t>
  </si>
  <si>
    <t>NEVER GAVE FOOD</t>
  </si>
  <si>
    <t>TRADITIONAL PRACTITIONER</t>
  </si>
  <si>
    <t>ITINERANT DRUG SELLER</t>
  </si>
  <si>
    <t>T</t>
  </si>
  <si>
    <t>CHECK 612:</t>
  </si>
  <si>
    <t>CODES</t>
  </si>
  <si>
    <t>ONLY ONE</t>
  </si>
  <si>
    <t>CODE CIRCLED</t>
  </si>
  <si>
    <t>FIRST PLACE</t>
  </si>
  <si>
    <t>USE LETTER CODE FROM 612.</t>
  </si>
  <si>
    <t>FLUID FROM ORS PACKET</t>
  </si>
  <si>
    <t>ORS LIQUID</t>
  </si>
  <si>
    <t>ZINC</t>
  </si>
  <si>
    <t>HOMEMADE FLUID</t>
  </si>
  <si>
    <t>CHECK 615:</t>
  </si>
  <si>
    <t>ANY 'YES'</t>
  </si>
  <si>
    <t>ALL 'NO'</t>
  </si>
  <si>
    <t>OR 'DK'</t>
  </si>
  <si>
    <t>PILL OR SYRUP</t>
  </si>
  <si>
    <t>ANTIBIOTIC</t>
  </si>
  <si>
    <t>ANTIMOTILITY</t>
  </si>
  <si>
    <t>UNKNOWN PILL OR SYRUP</t>
  </si>
  <si>
    <t>INJECTION</t>
  </si>
  <si>
    <t>NON-ANTIBIOTIC</t>
  </si>
  <si>
    <t>UNKNOWN INJECTION</t>
  </si>
  <si>
    <t>(IV) INTRAVENOUS</t>
  </si>
  <si>
    <t>HOME REMEDY/HERBAL MEDICINE</t>
  </si>
  <si>
    <t>CHEST ONLY</t>
  </si>
  <si>
    <t>NOSE ONLY</t>
  </si>
  <si>
    <t>CHECK 618: HAD FEVER?</t>
  </si>
  <si>
    <t>NO OR</t>
  </si>
  <si>
    <t>CHECK 626:</t>
  </si>
  <si>
    <t>USE LETTER CODE FROM 626.</t>
  </si>
  <si>
    <t>ANTIMALARIAL MEDICINE</t>
  </si>
  <si>
    <t>SP/FANSIDAR</t>
  </si>
  <si>
    <t>CHLOROQUINE</t>
  </si>
  <si>
    <t>AMODIAQUINE</t>
  </si>
  <si>
    <t>QUININE</t>
  </si>
  <si>
    <t>PILLS</t>
  </si>
  <si>
    <t>INJECTION/IV</t>
  </si>
  <si>
    <t>ARTESUNATE</t>
  </si>
  <si>
    <t>RECTAL</t>
  </si>
  <si>
    <t xml:space="preserve">OTHER </t>
  </si>
  <si>
    <t>ANTIBIOTIC MEDICINE</t>
  </si>
  <si>
    <t>AMOXICILLIN</t>
  </si>
  <si>
    <t>COTRIMOXAZOLE</t>
  </si>
  <si>
    <t>OTHER PILL/SYRUP</t>
  </si>
  <si>
    <t>OTHER INJECTION/IV</t>
  </si>
  <si>
    <t>OTHER MEDICINE</t>
  </si>
  <si>
    <t>ASPIRIN</t>
  </si>
  <si>
    <t>IBUPROFEN</t>
  </si>
  <si>
    <t>Z</t>
  </si>
  <si>
    <t>CHECK 631: ARTEMISININ COMBINATION THERAPY ('A') GIVEN</t>
  </si>
  <si>
    <t>CODE 'A'</t>
  </si>
  <si>
    <t>NOT</t>
  </si>
  <si>
    <t>SAME DAY</t>
  </si>
  <si>
    <t>0</t>
  </si>
  <si>
    <t>NEXT DAY</t>
  </si>
  <si>
    <t>TWO DAYS AFTER FEVER</t>
  </si>
  <si>
    <t>THREE OR MORE DAYS AFTER FEVER</t>
  </si>
  <si>
    <t>MORE SURVIVING CHILDREN BORN 0-59 MONTHS BEFORE THE SURVEY</t>
  </si>
  <si>
    <t>NO MORE SURVIVING CHILDREN BORN
0-59 MONTHS BEFORE 
THE SURVEY</t>
  </si>
  <si>
    <t>(GO TO 603 FOR THE NEXT SURVIVING CHILD)</t>
  </si>
  <si>
    <t>(NAME OF YOUNGEST CHILD LIVING WITH HER)</t>
  </si>
  <si>
    <t>NUMBER OF TIMES DRANK FORMULA</t>
  </si>
  <si>
    <t>NUMBER OF TIMES DRANK MILK</t>
  </si>
  <si>
    <t>h)</t>
  </si>
  <si>
    <t>i)</t>
  </si>
  <si>
    <t>j)</t>
  </si>
  <si>
    <t>NUMBER OF TIMES ATE YOGURT</t>
  </si>
  <si>
    <t>k)</t>
  </si>
  <si>
    <t>l)</t>
  </si>
  <si>
    <t>m)</t>
  </si>
  <si>
    <t>n)</t>
  </si>
  <si>
    <t>o)</t>
  </si>
  <si>
    <t>p)</t>
  </si>
  <si>
    <t>q)</t>
  </si>
  <si>
    <t>r)</t>
  </si>
  <si>
    <t>NOT A SINGLE 'YES'</t>
  </si>
  <si>
    <t>AT LEAST ONE 'YES'</t>
  </si>
  <si>
    <t>(GO BACK TO 637 TO RECORD FOOD EATEN YESTERDAY)</t>
  </si>
  <si>
    <t>(THEN CONTINUE TO 640)</t>
  </si>
  <si>
    <t>CHILD USED TOILET OR LATRINE</t>
  </si>
  <si>
    <t>THROWN INTO GARBAGE</t>
  </si>
  <si>
    <t>BURIED</t>
  </si>
  <si>
    <t>LEFT IN THE OPEN</t>
  </si>
  <si>
    <t>SECTION 6. FOOTNOTES</t>
  </si>
  <si>
    <r>
      <t xml:space="preserve">(3) Item ‘c’ refers to measurement of the mid upper arm circumference (MUAC). Rephrase this item as needed so that mothers will understand which part of the body the question is referring to. </t>
    </r>
    <r>
      <rPr>
        <sz val="8"/>
        <color rgb="FF000000"/>
        <rFont val="Arial"/>
        <family val="2"/>
      </rPr>
      <t>If a country does not have wide-scale Community Management of Acute Malnutrition (CMAM) program, item ‘c’ can be removed.</t>
    </r>
  </si>
  <si>
    <t>(4) The term(s) used for diarrhea should encompass the expressions used for all forms of diarrhea, including bloody stools (consistent with dysentery), watery stools, etc.</t>
  </si>
  <si>
    <t xml:space="preserve">(5) Coding categories to be developed locally; however, the broad categories must be maintained. </t>
  </si>
  <si>
    <t>(6) Include in the question the common names/brands for pre-packaged ORS liquids. If pre-packaged ORS liquids are not available in the country, this item should be deleted.</t>
  </si>
  <si>
    <t xml:space="preserve">(7) If the government does not recommend a homemade fluid, then this item should be dropped from the question. If the government does recommend a homemade fluid, this item should be adapted to include the terms used locally for the recommended home fluid. The ingredients promoted by the government for making the recommended home fluid should be reflected in the category. </t>
  </si>
  <si>
    <t>(8) The question should be deleted in countries that are not affected by malaria.</t>
  </si>
  <si>
    <t>(9) Coding categories to be developed locally and revised based on the pretest. All antimalarials commonly used in the country should be included in the response categories. Common brand names of medicine, such as Bayer or Tylenol, should be added to the response categories for aspirin, acetaminophen, or ibuprofen as appropriate.</t>
  </si>
  <si>
    <t>SECTION 7. MARRIAGE AND SEXUAL ACTIVITY</t>
  </si>
  <si>
    <t>YES, CURRENTLY MARRIED</t>
  </si>
  <si>
    <t>YES, LIVING WITH A MAN</t>
  </si>
  <si>
    <t>NO, NOT IN UNION</t>
  </si>
  <si>
    <t>YES, FORMERLY MARRIED</t>
  </si>
  <si>
    <t>YES, LIVED WITH A MAN</t>
  </si>
  <si>
    <t>WIDOWED</t>
  </si>
  <si>
    <t>DIVORCED</t>
  </si>
  <si>
    <t>SEPARATED</t>
  </si>
  <si>
    <t>LIVED WITH A MAN</t>
  </si>
  <si>
    <t>CHECK 701:</t>
  </si>
  <si>
    <t>CURRENTLY</t>
  </si>
  <si>
    <t>NOT IN A UNION</t>
  </si>
  <si>
    <t>MARRIED</t>
  </si>
  <si>
    <t>LIVING WITH HER</t>
  </si>
  <si>
    <t>STAYING ELSEWHERE</t>
  </si>
  <si>
    <t>LINE NO.</t>
  </si>
  <si>
    <t xml:space="preserve">TOTAL NUMBER OF WIVES </t>
  </si>
  <si>
    <t>AND LIVE-IN PARTNERS</t>
  </si>
  <si>
    <t>RANK</t>
  </si>
  <si>
    <t>ONLY ONCE</t>
  </si>
  <si>
    <t>MORE THAN ONCE</t>
  </si>
  <si>
    <t>CHECK 714:</t>
  </si>
  <si>
    <t>MARRIED/</t>
  </si>
  <si>
    <t>LIVED WITH A</t>
  </si>
  <si>
    <t>MAN MORE</t>
  </si>
  <si>
    <t>THAN ONCE</t>
  </si>
  <si>
    <t>DON'T KNOW MONTH</t>
  </si>
  <si>
    <t>DON'T KNOW YEAR</t>
  </si>
  <si>
    <t>9998</t>
  </si>
  <si>
    <t>MARRIED/LIVED WITH</t>
  </si>
  <si>
    <t>A MAN MORE THAN ONCE</t>
  </si>
  <si>
    <t>A MAN ONLY ONCE</t>
  </si>
  <si>
    <t>WITH A MAN</t>
  </si>
  <si>
    <t>NEVER HAD SEXUAL</t>
  </si>
  <si>
    <t>INTERCOURSE</t>
  </si>
  <si>
    <t xml:space="preserve"> .</t>
  </si>
  <si>
    <t>AGE IN YEARS</t>
  </si>
  <si>
    <t>IF LESS THAN 12 MONTHS, ANSWER MUST BE RECORDED IN DAYS, WEEKS OR MONTHS. IF 12 MONTHS (ONE YEAR) OR MORE, ANSWER MUST BE RECORDED IN YEARS.</t>
  </si>
  <si>
    <t>HUSBAND</t>
  </si>
  <si>
    <t>LIVE-IN PARTNER</t>
  </si>
  <si>
    <t>CASUAL ACQUAINTANCE</t>
  </si>
  <si>
    <t>CLIENT/SEX WORKER</t>
  </si>
  <si>
    <t>PRESENCE OF OTHERS DURING THIS SECTION.</t>
  </si>
  <si>
    <t>CHILDREN &lt;10</t>
  </si>
  <si>
    <t>MALE ADULTS</t>
  </si>
  <si>
    <t>FEMALE ADULTS</t>
  </si>
  <si>
    <t>(1) The question should be deleted in countries where polygyny is not practiced.</t>
  </si>
  <si>
    <t>(2) In countries with an active female condom program, the wording of the question should be modified to include reference to both the male and female condom.</t>
  </si>
  <si>
    <t xml:space="preserve">(3) Coding categories to be developed locally; however, the broad categories must be maintained. </t>
  </si>
  <si>
    <t>SECTION 8. FERTILITY PREFERENCES</t>
  </si>
  <si>
    <t>CHECK 307:</t>
  </si>
  <si>
    <t>NOT ASKED</t>
  </si>
  <si>
    <t>NEITHER ARE</t>
  </si>
  <si>
    <t>HE OR SHE</t>
  </si>
  <si>
    <t>HAVE ANOTHER CHILD</t>
  </si>
  <si>
    <t>NO MORE</t>
  </si>
  <si>
    <t>UNDECIDED/DON'T KNOW</t>
  </si>
  <si>
    <t>HAVE (A/ANOTHER) CHILD</t>
  </si>
  <si>
    <t>SAYS SHE CAN'T GET PREGNANT</t>
  </si>
  <si>
    <t>SOON/NOW</t>
  </si>
  <si>
    <t>993</t>
  </si>
  <si>
    <t>AFTER MARRIAGE</t>
  </si>
  <si>
    <t>CHECK 307: USING A CONTRACEPTIVE METHOD?</t>
  </si>
  <si>
    <t>ASKED</t>
  </si>
  <si>
    <t>USING</t>
  </si>
  <si>
    <t>CHECK 805:</t>
  </si>
  <si>
    <t>'24' OR MORE MONTHS</t>
  </si>
  <si>
    <t>'00-23' MONTHS</t>
  </si>
  <si>
    <t>OR '02' OR MORE YEARS</t>
  </si>
  <si>
    <t>OR '00-01' YEAR</t>
  </si>
  <si>
    <t>CHECK 723:</t>
  </si>
  <si>
    <t>DAYS, WEEKS OR</t>
  </si>
  <si>
    <t>AGO</t>
  </si>
  <si>
    <t>NOT MARRIED</t>
  </si>
  <si>
    <t>WANTS TO HAVE</t>
  </si>
  <si>
    <t>FERTILITY-RELATED REASONS</t>
  </si>
  <si>
    <t>NOT HAVING SEX</t>
  </si>
  <si>
    <t>INFREQUENT SEX</t>
  </si>
  <si>
    <t>MENOPAUSAL/HYSTERECTOMY</t>
  </si>
  <si>
    <t>CAN'T GET PREGNANT</t>
  </si>
  <si>
    <t>BREASTFEEDING</t>
  </si>
  <si>
    <t>UP TO GOD/FATALISTIC</t>
  </si>
  <si>
    <t>OPPOSITION TO USE</t>
  </si>
  <si>
    <t>RESPONDENT OPPOSED</t>
  </si>
  <si>
    <t>HUSBAND/PARTNER OPPOSED</t>
  </si>
  <si>
    <t>OTHERS OPPOSED</t>
  </si>
  <si>
    <t>RELIGIOUS PROHIBITION</t>
  </si>
  <si>
    <t>LACK OF KNOWLEDGE</t>
  </si>
  <si>
    <t>KNOWS NO METHOD</t>
  </si>
  <si>
    <t>KNOWS NO SOURCE</t>
  </si>
  <si>
    <t>METHOD-RELATED REASONS</t>
  </si>
  <si>
    <t>INCONVENIENT TO USE</t>
  </si>
  <si>
    <t>CHANGES IN MENSTRUAL BLEEDING</t>
  </si>
  <si>
    <t>METHODS COULD CAUSE INFERTILITY</t>
  </si>
  <si>
    <t>OTHER SIDE EFFECTS</t>
  </si>
  <si>
    <t>COST/ACCESS/AVAILABILITY</t>
  </si>
  <si>
    <t>LACK OF ACCESS/TOO FAR</t>
  </si>
  <si>
    <t>COSTS TOO MUCH</t>
  </si>
  <si>
    <t>U</t>
  </si>
  <si>
    <t>V</t>
  </si>
  <si>
    <t>NO METHOD AVAILABLE</t>
  </si>
  <si>
    <t>W</t>
  </si>
  <si>
    <t>CURRENTLY USING</t>
  </si>
  <si>
    <t>CHECK 224:</t>
  </si>
  <si>
    <t>HAS LIVING</t>
  </si>
  <si>
    <t>NO LIVING</t>
  </si>
  <si>
    <t>CHILDREN</t>
  </si>
  <si>
    <t>BOYS</t>
  </si>
  <si>
    <t>GIRLS</t>
  </si>
  <si>
    <t>EITHER</t>
  </si>
  <si>
    <t>RADIO</t>
  </si>
  <si>
    <t>TELEVISION</t>
  </si>
  <si>
    <t>NEWSPAPER OR MAGAZINE</t>
  </si>
  <si>
    <t>MOBILE PHONE</t>
  </si>
  <si>
    <t>POSTER/LEAFLET/BROCHURE</t>
  </si>
  <si>
    <t>OUTDOOR SIGN/BILLBOARD</t>
  </si>
  <si>
    <t>COMMUNITY MEETINGS/EVENTS</t>
  </si>
  <si>
    <t>HUSBAND/PARTNER</t>
  </si>
  <si>
    <t>SOMEONE ELSE</t>
  </si>
  <si>
    <t>MORE IMPORTANT</t>
  </si>
  <si>
    <t>EQUALLY IMPORTANT</t>
  </si>
  <si>
    <t>LESS IMPORTANT</t>
  </si>
  <si>
    <t>HE OR SHE ARE</t>
  </si>
  <si>
    <t>SAME NUMBER</t>
  </si>
  <si>
    <t>MORE CHILDREN</t>
  </si>
  <si>
    <t>FEWER CHILDREN</t>
  </si>
  <si>
    <t>SECTION 9. HUSBAND'S BACKGROUND AND WOMAN'S WORK</t>
  </si>
  <si>
    <t>CURRENTLY MARRIED/</t>
  </si>
  <si>
    <t>NOT IN</t>
  </si>
  <si>
    <t>LIVING WITH A MAN</t>
  </si>
  <si>
    <t>UNION</t>
  </si>
  <si>
    <t>AGE IN COMPLETED YEARS</t>
  </si>
  <si>
    <t>PRIMARY</t>
  </si>
  <si>
    <t>SECONDARY</t>
  </si>
  <si>
    <t>HIGHER</t>
  </si>
  <si>
    <t>[GRADE/FORM/YEAR]</t>
  </si>
  <si>
    <t>FOR FAMILY MEMBER</t>
  </si>
  <si>
    <t>FOR SOMEONE ELSE</t>
  </si>
  <si>
    <t>SELF-EMPLOYED</t>
  </si>
  <si>
    <t>THROUGHOUT THE YEAR</t>
  </si>
  <si>
    <t>SEASONALLY/PART OF THE YEAR</t>
  </si>
  <si>
    <t>ONCE IN A WHILE</t>
  </si>
  <si>
    <t>CASH ONLY</t>
  </si>
  <si>
    <t>CASH AND KIND</t>
  </si>
  <si>
    <t>IN KIND ONLY</t>
  </si>
  <si>
    <t>NOT PAID</t>
  </si>
  <si>
    <t>MARRIED/LIVING</t>
  </si>
  <si>
    <t>NOT IN UNION</t>
  </si>
  <si>
    <t>CHECK 916:</t>
  </si>
  <si>
    <t>CODE '1' OR '2'</t>
  </si>
  <si>
    <t>MORE THAN HIM</t>
  </si>
  <si>
    <t>LESS THAN HIM</t>
  </si>
  <si>
    <t>ALONE ONLY</t>
  </si>
  <si>
    <t>JOINTLY WITH HUSBAND/PARTNER ONLY</t>
  </si>
  <si>
    <t>JOINTLY WITH SOMEONE ELSE ONLY</t>
  </si>
  <si>
    <t>BOTH ALONE AND JOINTLY</t>
  </si>
  <si>
    <t>DOES NOT OWN</t>
  </si>
  <si>
    <t>PRESENCE OF OTHERS AT THIS POINT (PRESENT AND LISTENING, PRESENT BUT NOT LISTENING, OR NOT PRESENT)</t>
  </si>
  <si>
    <t>PRES./</t>
  </si>
  <si>
    <t>LISTEN.</t>
  </si>
  <si>
    <t>PRES.</t>
  </si>
  <si>
    <t>CHILDREN &lt; 10</t>
  </si>
  <si>
    <t>OTHER MALES</t>
  </si>
  <si>
    <t>OTHER FEMALES</t>
  </si>
  <si>
    <t>GOES OUT</t>
  </si>
  <si>
    <t>NEGLECTS CHILDREN</t>
  </si>
  <si>
    <t>ARGUES</t>
  </si>
  <si>
    <t>REFUSES SEX</t>
  </si>
  <si>
    <t>BURNS FOOD</t>
  </si>
  <si>
    <t>(1) Revise according to the local educational system.</t>
  </si>
  <si>
    <t>SECTION 10. HIV/AIDS</t>
  </si>
  <si>
    <t>CHECK 111: AGE</t>
  </si>
  <si>
    <t>15-24 YEARS</t>
  </si>
  <si>
    <t>(2)(3)</t>
  </si>
  <si>
    <t>DON'T KNOW/NOT SURE/DEPENDS</t>
  </si>
  <si>
    <t>CHECK 220 AND 223:</t>
  </si>
  <si>
    <t>NO LIVE BIRTHS</t>
  </si>
  <si>
    <t>LAST LIVE BIRTH 24 MONTHS OR MORE BEFORE THE SURVEY</t>
  </si>
  <si>
    <t>LAST LIVE BIRTH 0-23 MONTHS BEFORE THE SURVEY</t>
  </si>
  <si>
    <t>CHECK 412 FOR LAST LIVE BIRTH ('TYPE 1'):</t>
  </si>
  <si>
    <t>HAD</t>
  </si>
  <si>
    <t>ANTENATAL</t>
  </si>
  <si>
    <t>CARE</t>
  </si>
  <si>
    <t>STAND-ALONE HTC CENTER</t>
  </si>
  <si>
    <t>MOBILE HTC SERVICES</t>
  </si>
  <si>
    <t>WORKPLACE</t>
  </si>
  <si>
    <t>CORRECTIONAL FACILITY</t>
  </si>
  <si>
    <t>CHECK 435 FOR LAST LIVE BIRTH ('TYPE 1'):</t>
  </si>
  <si>
    <t xml:space="preserve">ANY CODE </t>
  </si>
  <si>
    <t>'21-46' CIRCLED</t>
  </si>
  <si>
    <t>CHECK 1015:</t>
  </si>
  <si>
    <t>POSITIVE</t>
  </si>
  <si>
    <t>NEGATIVE</t>
  </si>
  <si>
    <t>INDETERMINATE</t>
  </si>
  <si>
    <t>DECLINED TO ANSWER</t>
  </si>
  <si>
    <t>DID NOT RECEIVE TEST RESULT</t>
  </si>
  <si>
    <t>SAME DATE AS LAST HIV TEST</t>
  </si>
  <si>
    <t>NUMBER OF HIV TESTS</t>
  </si>
  <si>
    <t>CHECK 1028:</t>
  </si>
  <si>
    <t>CODE '1'</t>
  </si>
  <si>
    <t>AGREE</t>
  </si>
  <si>
    <t>DISAGREE</t>
  </si>
  <si>
    <t>PEOPLE TALK BADLY</t>
  </si>
  <si>
    <t>DISCLOSED STATUS</t>
  </si>
  <si>
    <t>VERBALLY INSULTED</t>
  </si>
  <si>
    <t>CHECK 1001:</t>
  </si>
  <si>
    <t>HEARD ABOUT</t>
  </si>
  <si>
    <t>NOT HEARD ABOUT</t>
  </si>
  <si>
    <t>HIV OR AIDS</t>
  </si>
  <si>
    <t>CHECK 722:</t>
  </si>
  <si>
    <t>HAS HAD SEXUAL</t>
  </si>
  <si>
    <t>CHECK 1040: HEARD ABOUT OTHER SEXUALLY TRANSMITTED INFECTIONS?</t>
  </si>
  <si>
    <t>DEPENDS/NOT SURE</t>
  </si>
  <si>
    <t>(1) Delete question 1001 in countries where knowledge of HIV and AIDS is nearly universal. If 1001 is deleted, revise 1040 to remove the reference to 1001 and version b). Only the text from version a) will remain.</t>
  </si>
  <si>
    <t>(2) PrEP refers to pre-exposure prophylaxis.  Use the local term for PrEP, if applicable.</t>
  </si>
  <si>
    <t>(3) Delete these questions if the country does not have a national PrEP program.</t>
  </si>
  <si>
    <t xml:space="preserve">(4) Question may be considered for deletion in low HIV prevalence countries. </t>
  </si>
  <si>
    <t>SECTION 11. OTHER HEALTH ISSUES</t>
  </si>
  <si>
    <t>MINUTES</t>
  </si>
  <si>
    <t>MOTORIZED</t>
  </si>
  <si>
    <t>CAR/TRUCK</t>
  </si>
  <si>
    <t>PUBLIC BUS</t>
  </si>
  <si>
    <t>MOTORCYCLE/SCOOTER</t>
  </si>
  <si>
    <t>BOAT WITH MOTOR</t>
  </si>
  <si>
    <t>NOT MOTORIZED</t>
  </si>
  <si>
    <t>ANIMAL-DRAWN CART</t>
  </si>
  <si>
    <t>BICYCLE</t>
  </si>
  <si>
    <t>BOAT WITHOUT MOTOR</t>
  </si>
  <si>
    <t>WALKING</t>
  </si>
  <si>
    <t>DON’T KNOW</t>
  </si>
  <si>
    <t>EVERY DAY</t>
  </si>
  <si>
    <t>SOME DAYS</t>
  </si>
  <si>
    <t>NUMBER OF CIGARETTES</t>
  </si>
  <si>
    <t>KRETEKS</t>
  </si>
  <si>
    <t>PIPES FULL OF TOBACCO</t>
  </si>
  <si>
    <t>CIGARS, CHEROOTS, OR CIGARILLOS</t>
  </si>
  <si>
    <t>WATER PIPE</t>
  </si>
  <si>
    <t>SNUFF BY MOUTH</t>
  </si>
  <si>
    <t>SNUFF BY NOSE</t>
  </si>
  <si>
    <t>CHEWING TOBACCO</t>
  </si>
  <si>
    <t>BETEL QUID WITH TOBACCO</t>
  </si>
  <si>
    <t>NUMBER OF DAYS</t>
  </si>
  <si>
    <t>EVERY DAY/ALMOST EVERY DAY</t>
  </si>
  <si>
    <t>NUMBER OF DRINKS</t>
  </si>
  <si>
    <t>BIG</t>
  </si>
  <si>
    <t>NOT A BIG</t>
  </si>
  <si>
    <t>PROBLEM</t>
  </si>
  <si>
    <t>PERMISSION TO GO</t>
  </si>
  <si>
    <t>GETTING MONEY</t>
  </si>
  <si>
    <t>DISTANCE</t>
  </si>
  <si>
    <t>GO ALONE</t>
  </si>
  <si>
    <t>MUTUAL HEALTH ORGANIZATION/</t>
  </si>
  <si>
    <t>COMMUNITY-BASED HEALTH</t>
  </si>
  <si>
    <t>INSURANCE</t>
  </si>
  <si>
    <t>SOCIAL SECURITY</t>
  </si>
  <si>
    <t>OTHER PRIVATELY PURCHASED</t>
  </si>
  <si>
    <t>COMMERCIAL HEALTH INSURANCE</t>
  </si>
  <si>
    <t>RECORD THE TIME.</t>
  </si>
  <si>
    <t>INTERVIEWER'S OBSERVATIONS</t>
  </si>
  <si>
    <t>TO BE FILLED IN AFTER COMPLETING INTERVIEW</t>
  </si>
  <si>
    <t>COMMENTS ABOUT INTERVIEW:</t>
  </si>
  <si>
    <t>COMMENTS ON SPECIFIC QUESTIONS:</t>
  </si>
  <si>
    <t>ANY OTHER COMMENTS:</t>
  </si>
  <si>
    <t>SUPERVISOR'S OBSERVATIONS</t>
  </si>
  <si>
    <t>INSTRUCTIONS:</t>
  </si>
  <si>
    <t>COL. 1</t>
  </si>
  <si>
    <t>COL. 2</t>
  </si>
  <si>
    <t>ONLY ONE CODE SHOULD APPEAR IN ANY BOX.</t>
  </si>
  <si>
    <t>DEC</t>
  </si>
  <si>
    <t>COLUMN 1 REQUIRES A CODE IN EVERY MONTH.</t>
  </si>
  <si>
    <t>NOV</t>
  </si>
  <si>
    <t>OCT</t>
  </si>
  <si>
    <t>CODES FOR EACH COLUMN:</t>
  </si>
  <si>
    <t>SEP</t>
  </si>
  <si>
    <t>AUG</t>
  </si>
  <si>
    <r>
      <t xml:space="preserve">COLUMN 1: </t>
    </r>
    <r>
      <rPr>
        <u/>
        <sz val="8"/>
        <rFont val="Arial"/>
        <family val="2"/>
      </rPr>
      <t>BIRTHS, PREGNANCIES, CONTRACEPTIVE USE</t>
    </r>
    <r>
      <rPr>
        <sz val="8"/>
        <rFont val="Arial"/>
        <family val="2"/>
      </rPr>
      <t xml:space="preserve"> (2)</t>
    </r>
  </si>
  <si>
    <t>JUL</t>
  </si>
  <si>
    <t>JUN</t>
  </si>
  <si>
    <t>BIRTHS</t>
  </si>
  <si>
    <t>MAY</t>
  </si>
  <si>
    <t>APR</t>
  </si>
  <si>
    <t>TERMINATIONS</t>
  </si>
  <si>
    <t>MAR</t>
  </si>
  <si>
    <t>FEB</t>
  </si>
  <si>
    <t>NO METHOD</t>
  </si>
  <si>
    <t>JAN</t>
  </si>
  <si>
    <t>17</t>
  </si>
  <si>
    <t>18</t>
  </si>
  <si>
    <t>7</t>
  </si>
  <si>
    <t>19</t>
  </si>
  <si>
    <t>20</t>
  </si>
  <si>
    <t>9</t>
  </si>
  <si>
    <t>28</t>
  </si>
  <si>
    <r>
      <t xml:space="preserve">COLUMN 2: </t>
    </r>
    <r>
      <rPr>
        <u/>
        <sz val="8"/>
        <rFont val="Arial"/>
        <family val="2"/>
      </rPr>
      <t>DISCONTINUATION OF CONTRACEPTIVE USE</t>
    </r>
  </si>
  <si>
    <t>29</t>
  </si>
  <si>
    <t>30</t>
  </si>
  <si>
    <t>INFREQUENT SEX/HUSBAND AWAY</t>
  </si>
  <si>
    <t>BECAME PREGNANT WHILE USING</t>
  </si>
  <si>
    <t>WANTED TO BECOME PREGNANT</t>
  </si>
  <si>
    <t>33</t>
  </si>
  <si>
    <t>HUSBAND/PARTNER DISAPPROVED</t>
  </si>
  <si>
    <t>34</t>
  </si>
  <si>
    <t>WANTED MORE EFFECTIVE METHOD</t>
  </si>
  <si>
    <t>35</t>
  </si>
  <si>
    <t>OTHER SIDE EFFECTS/HEALTH CONCERNS</t>
  </si>
  <si>
    <t>37</t>
  </si>
  <si>
    <t>38</t>
  </si>
  <si>
    <t>39</t>
  </si>
  <si>
    <t>40</t>
  </si>
  <si>
    <t>DIFFICULT TO GET PREGNANT/MENOPAUSAL</t>
  </si>
  <si>
    <t>MARITAL DISSOLUTION/SEPARATION</t>
  </si>
  <si>
    <t>44</t>
  </si>
  <si>
    <t>45</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</si>
  <si>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</si>
  <si>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</si>
  <si>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</si>
  <si>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</si>
  <si>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</si>
  <si>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</si>
  <si>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</si>
  <si>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</si>
  <si>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</si>
  <si>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</si>
  <si>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</si>
  <si>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</si>
  <si>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</si>
  <si>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</si>
  <si>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</si>
  <si>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</si>
  <si>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</si>
  <si>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</si>
  <si>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</si>
  <si>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</si>
  <si>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</si>
  <si>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</si>
  <si>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</si>
  <si>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</si>
  <si>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</si>
  <si>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</si>
  <si>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LANGUAGE 2</t>
  </si>
  <si>
    <t>LANGUAGE 3</t>
  </si>
  <si>
    <t>LANGUAGE 4</t>
  </si>
  <si>
    <t>LANGUAGE 5</t>
  </si>
  <si>
    <t>LANGUAGE 6</t>
  </si>
  <si>
    <t>Translation Date</t>
  </si>
  <si>
    <t>Language Code</t>
  </si>
  <si>
    <t>INTRODUCTION AND CONSENT</t>
  </si>
  <si>
    <t>What [PROVINCE/REGION/STATE] were you born in?</t>
  </si>
  <si>
    <t>What country were you born in?</t>
  </si>
  <si>
    <t>In what month and year did you move here?</t>
  </si>
  <si>
    <t>Just before you moved here, which [PROVINCE/REGION/STATE] did you live in?</t>
  </si>
  <si>
    <t>Just before you moved here, did you live in a city, in a town, or in a rural area?</t>
  </si>
  <si>
    <t>Why did you move to this place?</t>
  </si>
  <si>
    <t>In what month and year were you born?</t>
  </si>
  <si>
    <t>In general, would you say your health is very good, good, moderate, bad, or very bad?</t>
  </si>
  <si>
    <t>Have you ever attended school?</t>
  </si>
  <si>
    <t>What is the highest level of school you attended: primary, secondary, or higher?</t>
  </si>
  <si>
    <t>Now I would like you to read this sentence to me.
SHOW CARD TO RESPONDENT.
IF RESPONDENT CANNOT READ WHOLE SENTENCE,
PROBE: Can you read any part of the sentence to me?</t>
  </si>
  <si>
    <t>Do you read a newspaper or magazine at least once a week, less than once a week or not at all?</t>
  </si>
  <si>
    <t>Do you listen to the radio at least once a week, less than once a week or not at all?</t>
  </si>
  <si>
    <t>Do you watch television at least once a week, less than once a week or not at all?</t>
  </si>
  <si>
    <t>Do you own a mobile phone?</t>
  </si>
  <si>
    <t>Is your mobile phone a smart phone?</t>
  </si>
  <si>
    <t>Do you have an account in a bank or other financial institution that you yourself use?</t>
  </si>
  <si>
    <t>What is your religion?</t>
  </si>
  <si>
    <t>What is your ethnic group?</t>
  </si>
  <si>
    <t>Now I would like to ask about all the births you have had during your life. Have you ever given birth?</t>
  </si>
  <si>
    <t>Do you have any sons or daughters to whom you have given birth who are now living with you?</t>
  </si>
  <si>
    <t>203a)</t>
  </si>
  <si>
    <t>203b)</t>
  </si>
  <si>
    <t>Do you have any sons or daughters to whom you have given birth who are alive but do not live with you?</t>
  </si>
  <si>
    <t>205a)</t>
  </si>
  <si>
    <t>205b)</t>
  </si>
  <si>
    <t>Have you ever given birth to a boy or girl who was born alive but later died?
IF NO, PROBE: Any baby who cried, who made any movement, sound, or effort to breathe, or who showed any other signs of life even if for a very short time?</t>
  </si>
  <si>
    <t>207a)</t>
  </si>
  <si>
    <t>207b)</t>
  </si>
  <si>
    <t>Did the baby cry, move, or breathe?</t>
  </si>
  <si>
    <t>How long did this pregnancy last in weeks or months?</t>
  </si>
  <si>
    <t>Have you had any pregnancies that ended since the last pregnancy mentioned?</t>
  </si>
  <si>
    <t>Are you pregnant now?</t>
  </si>
  <si>
    <t>How many weeks or months pregnant are you?</t>
  </si>
  <si>
    <t>When you got pregnant, did you want to get pregnant at that time?</t>
  </si>
  <si>
    <t>235a)</t>
  </si>
  <si>
    <t>Did you want to have a baby later on or did you not want any more children?</t>
  </si>
  <si>
    <t>235b)</t>
  </si>
  <si>
    <t>Did you want to have a baby later on or did you not want any children?</t>
  </si>
  <si>
    <t>When did your last menstrual period start?</t>
  </si>
  <si>
    <t>During your last menstrual period, what did you use to collect or absorb your menstrual blood?
Anything else?</t>
  </si>
  <si>
    <t>During your last menstrual period, were you able to wash and change in privacy while at home?</t>
  </si>
  <si>
    <t>How old were you when you had your first menstrual period?</t>
  </si>
  <si>
    <t>From one menstrual period to the next, are there certain days when a woman is more likely to become pregnant?</t>
  </si>
  <si>
    <t>Is this time just before her period begins, during her period, right after her period has ended, or halfway between two periods?</t>
  </si>
  <si>
    <t>After the birth of a child, can a woman become pregnant before her menstrual period has returned?</t>
  </si>
  <si>
    <t>Have you heard of any other ways or methods that women or men can use to avoid pregnancy?</t>
  </si>
  <si>
    <t>Are you or your partner currently doing something or using any method to delay or avoid getting pregnant?</t>
  </si>
  <si>
    <t>Just to check, are you or your partner doing any of the following to avoid pregnancy: deliberately avoiding sex on certain days, using a condom, using withdrawal or using emergency contraception?</t>
  </si>
  <si>
    <t>In what month and year was the sterilization performed?</t>
  </si>
  <si>
    <t xml:space="preserve">When was the last time you used a method? Which method was that? </t>
  </si>
  <si>
    <t>When did you start using that method? How long after the birth of (NAME)?</t>
  </si>
  <si>
    <t>How long did you use the method then?</t>
  </si>
  <si>
    <t>Why did you stop using the (METHOD)? Did you become pregnant while using (METHOD), or did you stop to get pregnant, or did you stop for some other reason?</t>
  </si>
  <si>
    <t>IF DELIBERATELY STOPPED TO BECOME PREGNANT, ASK: How many months did it take you to get pregnant after you stopped using (METHOD)? AND ENTER ‘0’ IN EACH SUCH MONTH IN COLUMN 1.</t>
  </si>
  <si>
    <t>Which method was that?</t>
  </si>
  <si>
    <t>Have you ever used anything or tried in any way to delay or avoid getting pregnant?</t>
  </si>
  <si>
    <t>At  that time, were you told about side effects or problems you might have with the method?</t>
  </si>
  <si>
    <t>When you got sterilized, were you told about side effects or problems you might have with the method?</t>
  </si>
  <si>
    <t>Were you told what to do if you experienced side effects or problems?</t>
  </si>
  <si>
    <t>At that time, were you told about other methods of family planning that you could use?</t>
  </si>
  <si>
    <t>At that time, were you told that you could switch to another method if you wanted to or needed to?</t>
  </si>
  <si>
    <t>Do you know of a place where you can obtain a method of family planning?</t>
  </si>
  <si>
    <t>In the last 12 months, were you visited by a fieldworker?</t>
  </si>
  <si>
    <t>Did the fieldworker talk to you about family planning?</t>
  </si>
  <si>
    <t>334a)</t>
  </si>
  <si>
    <t>In the last 12 months, have you visited a health facility for care for yourself or your children?</t>
  </si>
  <si>
    <t>334b)</t>
  </si>
  <si>
    <t>In the last 12 months, have you visited a health facility for care for yourself?</t>
  </si>
  <si>
    <t>Did any staff member at the health facility speak to you about family planning methods?</t>
  </si>
  <si>
    <t>408a)</t>
  </si>
  <si>
    <t>408b)</t>
  </si>
  <si>
    <t>How much longer did you want to wait?</t>
  </si>
  <si>
    <t>Did you see anyone for antenatal care for this pregnancy?</t>
  </si>
  <si>
    <t>How many weeks or months pregnant were you when you first received antenatal care for this pregnancy?</t>
  </si>
  <si>
    <t>How many times did you receive antenatal care during this pregnancy?</t>
  </si>
  <si>
    <t>418a)</t>
  </si>
  <si>
    <t>Measure your blood pressure?</t>
  </si>
  <si>
    <t>418b)</t>
  </si>
  <si>
    <t>Take a urine sample?</t>
  </si>
  <si>
    <t>418c)</t>
  </si>
  <si>
    <t>Take a blood sample?</t>
  </si>
  <si>
    <t>418d)</t>
  </si>
  <si>
    <t>Listen to the baby's heartbeat?</t>
  </si>
  <si>
    <t>418e)</t>
  </si>
  <si>
    <t>418f)</t>
  </si>
  <si>
    <t>Talk with you about breastfeeding?</t>
  </si>
  <si>
    <t>418g)</t>
  </si>
  <si>
    <t>Ask you if you had vaginal bleeding?</t>
  </si>
  <si>
    <t>During this pregnancy, were you given an injection in the arm to prevent the baby from getting tetanus after birth?</t>
  </si>
  <si>
    <t>During this pregnancy, how many times did you get a tetanus injection?</t>
  </si>
  <si>
    <t>At any time before this pregnancy, did you receive any tetanus injections?</t>
  </si>
  <si>
    <t>425a)</t>
  </si>
  <si>
    <t>How many years ago did you receive that tetanus injection?</t>
  </si>
  <si>
    <t>425b)</t>
  </si>
  <si>
    <t>How many years ago did you receive the last tetanus injection prior to this pregnancy?</t>
  </si>
  <si>
    <t>During this pregnancy, did you take any medicine for intestinal worms?</t>
  </si>
  <si>
    <t>During this pregnancy, did you receive food or cash assistance through the [INSERT NAME OF  PROGRAM FOR CASH OR FOOD ASSISTANCE FOR PREGNANT WOMEN] program?</t>
  </si>
  <si>
    <t>During this pregnancy, did you take SP/Fansidar to keep you from getting malaria?</t>
  </si>
  <si>
    <t xml:space="preserve">How many times did you take SP/Fansidar during this pregnancy? </t>
  </si>
  <si>
    <t>I would like to talk to you about checks on your health after delivery, for example, someone asking you questions about your health or examining you. 
Before you left the facility, did anyone check on your health?</t>
  </si>
  <si>
    <t>How long after delivery did the first check take place?</t>
  </si>
  <si>
    <t>Now I would like to talk to you about what happened after you left the facility. Did anyone check on your health after you left the facility?</t>
  </si>
  <si>
    <t>How long after delivery did that check take place?</t>
  </si>
  <si>
    <t>473a)</t>
  </si>
  <si>
    <t>Examine the cord?</t>
  </si>
  <si>
    <t>473b)</t>
  </si>
  <si>
    <t>473c)</t>
  </si>
  <si>
    <t>Tell you how to recognize if your baby needs immediate medical attention?</t>
  </si>
  <si>
    <t>473d)</t>
  </si>
  <si>
    <t>473e)</t>
  </si>
  <si>
    <t>474a)</t>
  </si>
  <si>
    <t>474b)</t>
  </si>
  <si>
    <t>Discuss your vaginal bleeding with you?</t>
  </si>
  <si>
    <t>474c)</t>
  </si>
  <si>
    <t>Discuss family planning with you?</t>
  </si>
  <si>
    <t>476a)</t>
  </si>
  <si>
    <t>476b)</t>
  </si>
  <si>
    <t>478a)</t>
  </si>
  <si>
    <t>478b)</t>
  </si>
  <si>
    <t>609a)</t>
  </si>
  <si>
    <t>609b)</t>
  </si>
  <si>
    <t>Did you seek advice or treatment for the diarrhea from any source?</t>
  </si>
  <si>
    <t>Where did you first seek advice or treatment?</t>
  </si>
  <si>
    <t>615a)</t>
  </si>
  <si>
    <t>A fluid made from a special packet called [LOCAL NAME FOR ORS PACKET]?</t>
  </si>
  <si>
    <t>615b)</t>
  </si>
  <si>
    <t>[LOCAL NAMES FOR PRE-PACKAGED ORS LIQUIDS] or other pre-packaged ORS liquid?</t>
  </si>
  <si>
    <t>615c)</t>
  </si>
  <si>
    <t>Zinc tablets or syrup?</t>
  </si>
  <si>
    <t>615d)</t>
  </si>
  <si>
    <t>[A GOVERNMENT-RECOMMENDED HOMEMADE FLUID]?</t>
  </si>
  <si>
    <t>616a)</t>
  </si>
  <si>
    <t>Was anything else given to treat the diarrhea?</t>
  </si>
  <si>
    <t>616b)</t>
  </si>
  <si>
    <t>Was anything given to treat the diarrhea?</t>
  </si>
  <si>
    <t>617a)</t>
  </si>
  <si>
    <t>617b)</t>
  </si>
  <si>
    <t>Was the fast or difficult breathing due to a problem in the chest or to a blocked or runny nose?</t>
  </si>
  <si>
    <t>Did you seek advice or treatment for the illness from any source?</t>
  </si>
  <si>
    <t>636a)</t>
  </si>
  <si>
    <t>636b)</t>
  </si>
  <si>
    <t>636c)</t>
  </si>
  <si>
    <t>636e)</t>
  </si>
  <si>
    <t>636f)</t>
  </si>
  <si>
    <t>636g)</t>
  </si>
  <si>
    <t>Sodas, malt drinks, sports drinks, or energy drinks?</t>
  </si>
  <si>
    <t>636h)</t>
  </si>
  <si>
    <t>Tea, coffee, or herbal drinks?</t>
  </si>
  <si>
    <t>636i)</t>
  </si>
  <si>
    <t>636j)</t>
  </si>
  <si>
    <t>Any other liquids?</t>
  </si>
  <si>
    <t>637a)</t>
  </si>
  <si>
    <t>637b)</t>
  </si>
  <si>
    <t>Porridge, bread, rice, noodles, pasta, or [INSERT OTHER COMMONLY CONSUMED FOODS MADE FROM GRAINS, INCLUDING RICE DISHES, NOODLE DISHES ETC.]?</t>
  </si>
  <si>
    <t>637c)</t>
  </si>
  <si>
    <t>637d)</t>
  </si>
  <si>
    <t>Plantains, white potatoes, white yams, manioc, cassava, or [INSERT OTHER COMMONLY CONSUMED STARCHY TUBERS OR TUBEROUS ROOTS THAT ARE WHITE OR PALE INSIDE]?</t>
  </si>
  <si>
    <t>637e)</t>
  </si>
  <si>
    <t>637f)</t>
  </si>
  <si>
    <t>637g)</t>
  </si>
  <si>
    <t>Ripe mangoes or ripe papayas or [INSERT OTHER COMMONLY CONSUMED VITAMIN A-RICH FRUITS]?</t>
  </si>
  <si>
    <t>637h)</t>
  </si>
  <si>
    <t>637i)</t>
  </si>
  <si>
    <t>637j)</t>
  </si>
  <si>
    <t>Sausages, hot dogs, frankfurters, ham, bacon, salami, canned meat, or [INSERT OTHER COMMONLY CONSUMED PROCESSED MEATS]?</t>
  </si>
  <si>
    <t>637k)</t>
  </si>
  <si>
    <t>637l)</t>
  </si>
  <si>
    <t>Eggs?</t>
  </si>
  <si>
    <t>637m)</t>
  </si>
  <si>
    <t>Fresh or dried fish or shellfish?</t>
  </si>
  <si>
    <t>637n)</t>
  </si>
  <si>
    <t>637o)</t>
  </si>
  <si>
    <t>637p)</t>
  </si>
  <si>
    <t>637q)</t>
  </si>
  <si>
    <t>637r)</t>
  </si>
  <si>
    <t>643a)</t>
  </si>
  <si>
    <t>643b)</t>
  </si>
  <si>
    <t>643c)</t>
  </si>
  <si>
    <t>Plantains, white potatoes, white yams, manioc, cassava, or [INSERT OTHER COMMONLY CONSUMED  STARCHY TUBERS OR TUBEROUS ROOTS THAT ARE WHITE OR PALE INSIDE]?</t>
  </si>
  <si>
    <t>643d)</t>
  </si>
  <si>
    <t>643e)</t>
  </si>
  <si>
    <t>643f)</t>
  </si>
  <si>
    <t>643g)</t>
  </si>
  <si>
    <t>643h)</t>
  </si>
  <si>
    <t>643i)</t>
  </si>
  <si>
    <t>643j)</t>
  </si>
  <si>
    <t>643k)</t>
  </si>
  <si>
    <t>643l)</t>
  </si>
  <si>
    <t>643m)</t>
  </si>
  <si>
    <t>643n)</t>
  </si>
  <si>
    <t>643o)</t>
  </si>
  <si>
    <t>643p)</t>
  </si>
  <si>
    <t>643q)</t>
  </si>
  <si>
    <t>643r)</t>
  </si>
  <si>
    <t>Are you currently married or living together with a man as if married?</t>
  </si>
  <si>
    <t>Have you ever been married or lived together with a man as if married?</t>
  </si>
  <si>
    <t>What is your marital status now: are you widowed, divorced, or separated?</t>
  </si>
  <si>
    <t>Was this marriage ever registered with the civil authority?</t>
  </si>
  <si>
    <t>Is your (husband/partner) living with you now or is he staying elsewhere?</t>
  </si>
  <si>
    <t>Does your (husband/partner) have other wives or does he live with other women as if married?</t>
  </si>
  <si>
    <t>Including yourself, in total, how many wives or live-in partners does he have?</t>
  </si>
  <si>
    <t>Are you the first, second, … wife?</t>
  </si>
  <si>
    <t>Have you been married or lived with a man only once or more than once?</t>
  </si>
  <si>
    <t>715a)</t>
  </si>
  <si>
    <t>In what month and year did you start living with your (husband/partner)?</t>
  </si>
  <si>
    <t>715b)</t>
  </si>
  <si>
    <t>How old were you when you first started living with him?</t>
  </si>
  <si>
    <t>Now I’d like to ask you about your current (husband/partner). In what month and year did you start living with him?</t>
  </si>
  <si>
    <t>How old were you when you first started living with your current (husband/partner)?</t>
  </si>
  <si>
    <t>I would like to ask you about your recent sexual activity. When was the last time you had sexual intercourse?</t>
  </si>
  <si>
    <t>The last time you had sexual intercourse, did you or your partner do something or use any method to delay or avoid getting pregnant?</t>
  </si>
  <si>
    <t>The last time you had sexual intercourse, was a condom used?</t>
  </si>
  <si>
    <t>What was your relationship to this person with whom you had sexual intercourse?
IF BOYFRIEND: Were you living together as if married?
IF YES, RECORD '2'.
IF NO, RECORD '3'.</t>
  </si>
  <si>
    <t>Apart from this person, have you had sexual intercourse with any other person in the last 12 months?</t>
  </si>
  <si>
    <t>The last time you had sexual intercourse with this second person, was a condom used?</t>
  </si>
  <si>
    <t>What was your relationship to this second person with whom you had sexual intercourse?
IF BOYFRIEND: Were you living together as if married?
IF YES, RECORD '2'.
IF NO, RECORD '3'.</t>
  </si>
  <si>
    <t>Apart from these two people, have you had sexual intercourse with any other person in the last 12 months?</t>
  </si>
  <si>
    <t>The last time you had sexual intercourse with this third person, was a condom used?</t>
  </si>
  <si>
    <t>What was your relationship to this third person with whom you had sexual intercourse?
IF BOYFRIEND: Were you living together as if married?
IF YES, RECORD '2'.
IF NO, RECORD '3'.</t>
  </si>
  <si>
    <t>Now I have some questions about the future. After the child you are expecting now, would you like to have another child, or would you prefer not to have any more children?</t>
  </si>
  <si>
    <t>805a)</t>
  </si>
  <si>
    <t>After the birth of the child you are expecting now, how long would you like to wait before the birth of another child?</t>
  </si>
  <si>
    <t>805b)</t>
  </si>
  <si>
    <t>810a)</t>
  </si>
  <si>
    <t>810b)</t>
  </si>
  <si>
    <t>Do you think you will use a contraceptive method to delay or avoid pregnancy at any time in the future?</t>
  </si>
  <si>
    <t>813a)</t>
  </si>
  <si>
    <t>813b)</t>
  </si>
  <si>
    <t>How many of these children would you like to be boys, how many would you like to be girls and for how many would it not matter if it’s a boy or a girl?</t>
  </si>
  <si>
    <t>In the last 12 months have you:</t>
  </si>
  <si>
    <t>815a)</t>
  </si>
  <si>
    <t>Heard about family planning on the radio?</t>
  </si>
  <si>
    <t>815b)</t>
  </si>
  <si>
    <t>Seen anything about family planning on the television?</t>
  </si>
  <si>
    <t>815c)</t>
  </si>
  <si>
    <t>Read about family planning in a newspaper or magazine?</t>
  </si>
  <si>
    <t>815d)</t>
  </si>
  <si>
    <t>Received a voice or text message about family planning on a mobile phone?</t>
  </si>
  <si>
    <t>815e)</t>
  </si>
  <si>
    <t>Seen anything about family planning on social media such as Facebook, Twitter, or Instagram?</t>
  </si>
  <si>
    <t>815f)</t>
  </si>
  <si>
    <t>Seen anything about family planning on a poster, leaflet or brochure?</t>
  </si>
  <si>
    <t>815g)</t>
  </si>
  <si>
    <t>Seen anything about family planning on an outdoor sign or billboard?</t>
  </si>
  <si>
    <t>815h)</t>
  </si>
  <si>
    <t>Heard anything about family planning at community meetings or events?</t>
  </si>
  <si>
    <t>OPTIONAL COUNTRY-SPECIFIC QUESTIONS ON MEDIA MESSAGES ABOUT FAMILY PLANNING.</t>
  </si>
  <si>
    <t>Who usually makes the decision on whether or not you should use contraception, you, your (husband/partner), you and your (husband/partner) jointly, or someone else?</t>
  </si>
  <si>
    <t>When making this decision with your (husband/partner), would you say that your opinion is more important, equally important, or less important than your (husband’s/partner’s) opinion?</t>
  </si>
  <si>
    <t>Does your (husband/partner) want the same number of children that you want, or does he want more or fewer than you want?</t>
  </si>
  <si>
    <t>How old was your (husband/partner) on his last birthday?</t>
  </si>
  <si>
    <t>Did your (husband/partner) ever attend school?</t>
  </si>
  <si>
    <t>What was the highest level of school he attended: primary, secondary, or higher?</t>
  </si>
  <si>
    <t>Has your (husband/partner) done any work in the last 7 days?</t>
  </si>
  <si>
    <t>Has your (husband/partner) done any work in the last 12 months?</t>
  </si>
  <si>
    <t>What is your (husband's/partner's) occupation? That is, what kind of work does he mainly do?</t>
  </si>
  <si>
    <t>Have you done any work in the last 12 months?</t>
  </si>
  <si>
    <t>What is your occupation? That is, what kind of work do you mainly do?</t>
  </si>
  <si>
    <t>Do you do this work for a member of your family, for someone else, or are you self-employed?</t>
  </si>
  <si>
    <t>Do you usually work throughout the year, or do you work seasonally, or only once in a while?</t>
  </si>
  <si>
    <t>Are you paid in cash or kind for this work or are you not paid at all?</t>
  </si>
  <si>
    <t>Who usually decides how the money you earn will be used: you, your (husband/partner), or you and your (husband/partner) jointly?</t>
  </si>
  <si>
    <t>Would you say that the money that you earn is more than what your (husband/partner) earns, less than what he earns, or about the same?</t>
  </si>
  <si>
    <t>Who usually decides how your (husband's/partner's) earnings will be used: you, your (husband/partner), or you and your (husband/partner) jointly?</t>
  </si>
  <si>
    <t>Who usually makes decisions about health care for yourself: you, your (husband/partner), you and your (husband/partner) jointly, or someone else?</t>
  </si>
  <si>
    <t>Who usually makes decisions about making major household purchases?</t>
  </si>
  <si>
    <t>Who usually makes decisions about visits to your family or relatives?</t>
  </si>
  <si>
    <t>Do you own this or any other house either alone or jointly with someone else?</t>
  </si>
  <si>
    <t>Do you have a title deed or other government recognized document for any house you own?</t>
  </si>
  <si>
    <t>Is your name on this document?</t>
  </si>
  <si>
    <t>Do you own any agricultural or non-agricultural land either alone or jointly with someone else?</t>
  </si>
  <si>
    <t>Do you have a title deed or other government recognized document for any land you own?</t>
  </si>
  <si>
    <t>In your opinion, is a husband justified in hitting or beating his wife in the following situations:</t>
  </si>
  <si>
    <t>932a)</t>
  </si>
  <si>
    <t>If she goes out without telling him?</t>
  </si>
  <si>
    <t>932b)</t>
  </si>
  <si>
    <t>If she neglects the children?</t>
  </si>
  <si>
    <t>932c)</t>
  </si>
  <si>
    <t>If she argues with him?</t>
  </si>
  <si>
    <t>932d)</t>
  </si>
  <si>
    <t>If she refuses to have sex with him?</t>
  </si>
  <si>
    <t>932e)</t>
  </si>
  <si>
    <t>If she burns the food?</t>
  </si>
  <si>
    <t xml:space="preserve">Now I would like to talk about HIV and AIDS. </t>
  </si>
  <si>
    <t>HIV is the virus that can lead to AIDS. Can people reduce their chance of getting HIV by having just one uninfected sex partner who has no other sex partners?</t>
  </si>
  <si>
    <t>Can people get HIV from mosquito bites?</t>
  </si>
  <si>
    <t>Can people reduce their chance of getting HIV by using a condom every time they have sex?</t>
  </si>
  <si>
    <t>Can people get HIV by sharing food with a person who has HIV?</t>
  </si>
  <si>
    <t>Is it possible for a healthy-looking person to have HIV?</t>
  </si>
  <si>
    <t>Are there any special medicines that a doctor or a nurse can give to a woman infected with HIV to reduce the risk of transmission to the baby?</t>
  </si>
  <si>
    <t>Do you approve of people who take a pill every day to prevent getting HIV?</t>
  </si>
  <si>
    <t>Did you get the results of the test?</t>
  </si>
  <si>
    <t>Between the time you went for delivery but before the baby was born, were you tested for HIV?</t>
  </si>
  <si>
    <t>Have you been tested for HIV since that time you were tested during your pregnancy?</t>
  </si>
  <si>
    <t>In what month and year was your most recent HIV test?</t>
  </si>
  <si>
    <t>Have you ever been tested for HIV?</t>
  </si>
  <si>
    <t>What was the result of the test?</t>
  </si>
  <si>
    <t>In what month and year did you receive your first HIV-positive test result?</t>
  </si>
  <si>
    <t>Have you heard of test kits people can use to test themselves for HIV?</t>
  </si>
  <si>
    <t>Have you ever tested yourself for HIV using a self-test kit?</t>
  </si>
  <si>
    <t>Would you buy fresh vegetables from a shopkeeper or vendor if you knew that this person had HIV?</t>
  </si>
  <si>
    <t>Do you think children living with HIV should be allowed to attend school with children who do not have HIV?</t>
  </si>
  <si>
    <t>Now I would like to ask you a few questions about your experiences living with HIV.
Have you disclosed your HIV status to anyone other than me?</t>
  </si>
  <si>
    <t>Do you agree or disagree with the following statement: I have felt ashamed because of my HIV status.</t>
  </si>
  <si>
    <t>1039a)</t>
  </si>
  <si>
    <t>People have talked badly about me because of my HIV status.</t>
  </si>
  <si>
    <t>1039b)</t>
  </si>
  <si>
    <t>Someone else disclosed my HIV status without my permission.</t>
  </si>
  <si>
    <t>1039c)</t>
  </si>
  <si>
    <t>I have been verbally insulted, harassed, or threatened because of my HIV status.</t>
  </si>
  <si>
    <t>1039d)</t>
  </si>
  <si>
    <t>Healthcare workers talked badly about me because of my HIV status.</t>
  </si>
  <si>
    <t>1039e)</t>
  </si>
  <si>
    <t>Healthcare workers yelled at me, scolded me, called me names, or verbally abused me in another way because of my HIV status.</t>
  </si>
  <si>
    <t>1040a)</t>
  </si>
  <si>
    <t>Apart from HIV, have you heard about other infections that can be transmitted through sexual contact?</t>
  </si>
  <si>
    <t>1040b)</t>
  </si>
  <si>
    <t>Have you heard about infections that can be transmitted through sexual contact?</t>
  </si>
  <si>
    <t>Now I would like to ask you some questions about your health in the last 12 months. During the last 12 months, have you had a disease which you got through sexual contact?</t>
  </si>
  <si>
    <t>Sometimes women experience a bad-smelling abnormal genital discharge. During the last 12 months, have you had a bad-smelling abnormal genital discharge?</t>
  </si>
  <si>
    <t>Sometimes women have a genital sore or ulcer. During the last 12 months, have you had a genital sore or ulcer?</t>
  </si>
  <si>
    <t>If a wife knows her husband has a disease that she can get during sexual intercourse, is she justified in asking that they use a condom when they have sex?</t>
  </si>
  <si>
    <t>Is a wife justified in refusing to have sex with her husband when she knows he has sex with other women?</t>
  </si>
  <si>
    <t>Can you say no to your (husband/partner) if you do not want to have sexual intercourse?</t>
  </si>
  <si>
    <t>Could you ask your (husband/partner) to use a condom if you wanted him to?</t>
  </si>
  <si>
    <t>How long does it take in minutes to go from your home to the nearest healthcare facility, which could be a hospital, a health clinic, a medical doctor, or a health post?</t>
  </si>
  <si>
    <t>Has a doctor or other healthcare provider examined your breasts to check for breast cancer?</t>
  </si>
  <si>
    <t>Now I would like to ask you some questions on smoking and tobacco use. Do you currently smoke cigarettes every day, some days, or not at all?</t>
  </si>
  <si>
    <t>On average, how many cigarettes do you currently smoke each day?</t>
  </si>
  <si>
    <t>Do you currently smoke or use any other type of tobacco every day, some days, or not at all?</t>
  </si>
  <si>
    <t>Now I would like to ask you some questions about drinking alcohol. Have you ever consumed any alcohol, such as beer, wine, spirits, or [ADD OTHER LOCAL EXAMPLES]?</t>
  </si>
  <si>
    <t>Many different factors can prevent women from getting medical advice or treatment for themselves. When you are sick and want to get medical advice or treatment, is each of the following a big problem or not a big problem:</t>
  </si>
  <si>
    <t>1113a)</t>
  </si>
  <si>
    <t>Getting permission to go to the doctor?</t>
  </si>
  <si>
    <t>1113b)</t>
  </si>
  <si>
    <t>Getting money needed for advice or treatment?</t>
  </si>
  <si>
    <t>1113c)</t>
  </si>
  <si>
    <t>The distance to the health facility?</t>
  </si>
  <si>
    <t>1113d)</t>
  </si>
  <si>
    <t>Not wanting to go alone?</t>
  </si>
  <si>
    <t>Are you covered by any health insurance?</t>
  </si>
  <si>
    <t>YEAR OF FIELDWORK:</t>
  </si>
  <si>
    <t>FIVE YEARS BEFORE SURVEY:</t>
  </si>
  <si>
    <t>CHILD OLDER THAN 5:</t>
  </si>
  <si>
    <t>CHILD UNDER 4:</t>
  </si>
  <si>
    <t>CHILD UNDER 3:</t>
  </si>
  <si>
    <t>CHILD UNDER 16:</t>
  </si>
  <si>
    <t>SIGNATURE OF INTERVIEWER</t>
  </si>
  <si>
    <t>RESPONDENT AGREES</t>
  </si>
  <si>
    <t>RESPONDENT DOES NOT AGREE</t>
  </si>
  <si>
    <t>TO BE INTERVIEWED</t>
  </si>
  <si>
    <t>END</t>
  </si>
  <si>
    <t>SECTION 1. RESPONDENT'S BACKGROUND</t>
  </si>
  <si>
    <t xml:space="preserve">[PROVINCE/REGION/STATE] </t>
  </si>
  <si>
    <t>OUTSIDE OF [COUNTRY]</t>
  </si>
  <si>
    <t>COUNTRY</t>
  </si>
  <si>
    <t>ALWAYS</t>
  </si>
  <si>
    <t>VISITOR</t>
  </si>
  <si>
    <t>00 - 04 YEARS</t>
  </si>
  <si>
    <t xml:space="preserve">05 YEARS </t>
  </si>
  <si>
    <t>CITY</t>
  </si>
  <si>
    <t>TOWN</t>
  </si>
  <si>
    <t>RURAL AREA</t>
  </si>
  <si>
    <t>EMPLOYMENT</t>
  </si>
  <si>
    <t>EDUCATION/TRAINING</t>
  </si>
  <si>
    <t>MARRIAGE FORMATION</t>
  </si>
  <si>
    <t>FORCED DISPLACEMENT</t>
  </si>
  <si>
    <t>VERY GOOD</t>
  </si>
  <si>
    <t>GOOD</t>
  </si>
  <si>
    <t>MODERATE</t>
  </si>
  <si>
    <t>BAD</t>
  </si>
  <si>
    <t>VERY BAD</t>
  </si>
  <si>
    <t>PRIMARY OR</t>
  </si>
  <si>
    <t>CANNOT READ AT ALL</t>
  </si>
  <si>
    <t>ABLE TO READ WHOLE SENTENCE</t>
  </si>
  <si>
    <t>(SPECIFY LANGUAGE)</t>
  </si>
  <si>
    <t>BLIND/VISUALLY IMPAIRED</t>
  </si>
  <si>
    <t>CODE '2', '3'</t>
  </si>
  <si>
    <t>CODE '1' OR '5'</t>
  </si>
  <si>
    <t>OR '4'</t>
  </si>
  <si>
    <t>AT LEAST ONCE A WEEK</t>
  </si>
  <si>
    <t>LESS THAN ONCE A WEEK</t>
  </si>
  <si>
    <t>ALMOST EVERY DAY</t>
  </si>
  <si>
    <t>[RELIGION]</t>
  </si>
  <si>
    <t>[ETHINIC GROUP]</t>
  </si>
  <si>
    <t xml:space="preserve">(1) Increase the time reported to the respondent if modules are added to the questionnaire. </t>
  </si>
  <si>
    <t>(2) Adapt the list of codes to include other common country-specific reasons for migration; e.g., repatriation, post-conflict return to prior place of residence, environmental crisis, natural disaster, or nomadic/pastoralist.</t>
  </si>
  <si>
    <t>(3) Revise according to the local education system.</t>
  </si>
  <si>
    <t>(4) Each card should have four simple sentences appropriate to the country (e.g., "Parents love their children.", "Farming is hard work.", "The child is reading a book.", "Children work hard at school."). Cards should be prepared for every language in which respondents are likely to be literate.</t>
  </si>
  <si>
    <t>CHECK 104:</t>
  </si>
  <si>
    <t>CHECK 114:</t>
  </si>
  <si>
    <t>CHECK 117:</t>
  </si>
  <si>
    <t>CHECK 212:</t>
  </si>
  <si>
    <t>NUMBER IN PREGNANCY 
HISTORY IS GREATER THAN 
OR EQUAL TO 212</t>
  </si>
  <si>
    <t>CHECK 313 AND 314, AND 220: ANY LIVE BIRTH, STILLBIRTH, MISSCARRIAGE OR ABORTION AFTER MONTH AND YEAR OF START OF USE OF CONTRACEPTION IN 313 OR 314?</t>
  </si>
  <si>
    <t>(2) The Standard Days Method (SDM) should be deleted in countries that do not have an SDM program. In these countries, SDM should also be deleted as a coding category in Qs. 307, 321, 327, 329, 726, and Column 1 of the calendar.</t>
  </si>
  <si>
    <t>(3) The LAM method should be deleted in countries that do not have a LAM program. In these countries, LAM should also be deleted as a coding category in Qs. 307, 321, 327, 329, 726, and Column 1 of the calendar.</t>
  </si>
  <si>
    <t>(5) Other commonly used methods may be added to the list, such as contraceptive patch, contraceptive vaginal ring, or sponge. Any codes added in Q. 307 must also be added to Qs. 321, 327, 329, 726, and Column 1 of the calendar. These methods should not be added to Q. 301.</t>
  </si>
  <si>
    <t>RECORD (NAME'S) DATE OF BIRTH FROM THE VACCINATION CARD OR OTHER DOCUMENT.</t>
  </si>
  <si>
    <t>(1) Replace the word ‘card’ with the term used locally to refer to the official vaccination record for the child, such as ‘mother and child booklet’.</t>
  </si>
  <si>
    <t>(2) The questionnaire should look like the vaccination card in the country. Obtain current or recent vaccination cards from the national immunization program. Add yellow fever, rubella, or any other vaccine recommended in the country for children under age 3. Delete any of these vaccinations that are not included in the country's vaccination schedule. Consult with the EPI program in the country to verify the questionnaire reflects the correct vaccination card.</t>
  </si>
  <si>
    <t>(6) If vaccination schedule only uses two doses of vaccine, remove 3rd entry.</t>
  </si>
  <si>
    <t xml:space="preserve">(7) Adapt question locally to use the name of the measles containing vaccination (MCV) used in the country: measles, MMR, or MR. </t>
  </si>
  <si>
    <t>(8) If vaccination schedule only uses one dose of vaccine, remove 2nd entry.</t>
  </si>
  <si>
    <t>(9) Filter should reflect the vaccination list on the card (excluding vitamin A, which is not a vaccination).</t>
  </si>
  <si>
    <t>(10) Change the wording of this question to match the names used for supplemental immunization activities in the country.</t>
  </si>
  <si>
    <t>(11) Adapt question locally after determining the most common injection site. For example, pentavalent may be given in the left outer thigh, and pneumococcal in the right outer thigh.</t>
  </si>
  <si>
    <t>(12) Delete this question in countries where the vaccination schedule includes only one dose of measles containing vaccination.</t>
  </si>
  <si>
    <t>(13) Coding categories to be developed locally; however, the broad categories must be maintained. Insert name(s) of recent vaccination campaigns, or remove response option 41 if the country does not conduct vaccination campaigns.</t>
  </si>
  <si>
    <t>(2) Add local terms.</t>
  </si>
  <si>
    <t>(3)  All response categories are to be adapted to the country environment. If a health service prepayment plan or other types of plans are available in the country, add those types of plans to the question in Qs. 1114 and 1115 and to the response codes in Q. 1115.</t>
  </si>
  <si>
    <t xml:space="preserve">(1) Adapt names of types of healthcare facilities to the local context. </t>
  </si>
  <si>
    <t>Now I’m going to ask you about tests a healthcare worker can do to check for cervical cancer, which is cancer in the cervix. The cervix connects the womb to the vagina. To be checked for cervical cancer, a woman is asked to lie on her back with her legs apart. Then the healthcare worker will use a brush or swab to collect a sample from inside her. The sample is sent to a laboratory for testing. This test is called a Pap smear or HPV test. Another method is called a VIA or Visual Inspection with Acetic Acid. In this test, the healthcare worker puts vinegar on the cervix to see if there is a reaction.</t>
  </si>
  <si>
    <t>SUM ANSWERS TO 208 AND 211 AND ENTER TOTAL. IF NONE, RECORD '00'.</t>
  </si>
  <si>
    <t>IF DURATION OF PREGNANCY WAS REPORTED IN WEEKS, MULTIPLY THE NUMBER OF WEEKS BY 0.23 TO CONVERT TO THE NUMBER OF MONTHS. ROUND DOWN TO THE NEAREST WHOLE NUMBER TO GET THE NUMBER OF COMPLETED MONTHS.</t>
  </si>
  <si>
    <t>Liver, kidney, heart, or [INSERT OTHER COMMONLY CONSUMED ORGAN MEATS]?</t>
  </si>
  <si>
    <t xml:space="preserve">Have you ever used the Internet from any location on any device? </t>
  </si>
  <si>
    <t>During the last one month, how often did you use the Internet: almost every day, at least once a week, less than once a week, or not at all?</t>
  </si>
  <si>
    <t>604a)</t>
  </si>
  <si>
    <t>604b)</t>
  </si>
  <si>
    <t>3 OR 4</t>
  </si>
  <si>
    <t>434a)</t>
  </si>
  <si>
    <t>434b)</t>
  </si>
  <si>
    <t>435a)</t>
  </si>
  <si>
    <t>435b)</t>
  </si>
  <si>
    <t>436a)</t>
  </si>
  <si>
    <t>436b)</t>
  </si>
  <si>
    <t>Was this stillbirth delivered by caesarean, that is, did they cut your belly open to take the baby out?</t>
  </si>
  <si>
    <t>447a)</t>
  </si>
  <si>
    <t>447b)</t>
  </si>
  <si>
    <t>464a)</t>
  </si>
  <si>
    <t>464b)</t>
  </si>
  <si>
    <t>How many miscarriages, abortions, and stillbirths have you had?</t>
  </si>
  <si>
    <t>Infant formula such as [INSERT POPULAR FORMULA NAMES]?</t>
  </si>
  <si>
    <t>Clear broth or clear soup?</t>
  </si>
  <si>
    <t>Hard or soft cheese such as [INSERT COMMONLY CONSUMED TYPES OF CHEESES]?</t>
  </si>
  <si>
    <t xml:space="preserve">Chips, crisps, puffs, French fries, fried dough, instant noodles, or [INSERT OTHER COMMONLY CONSUMED 'SENTINEL' FRIED AND SALTY FOODS]? </t>
  </si>
  <si>
    <t xml:space="preserve">In the last 12 months, have you used a mobile phone to make financial transactions such as sending or receiving money, paying bills, purchasing goods or services, or receiving wages? </t>
  </si>
  <si>
    <t>Did you yourself put money in or take money out of this account in the last 12 months?</t>
  </si>
  <si>
    <t>Have you used emergency contraception in the last 12 months? That is, have you taken special pills within 3 days after having unprotected sexual intercourse to prevent pregnancy?</t>
  </si>
  <si>
    <t>During the first 2 days after the birth, did any healthcare provider do the following to you:</t>
  </si>
  <si>
    <t>Aside from your own housework, have you done any work in the last 7 days?</t>
  </si>
  <si>
    <t>As you know, some women take up jobs for which they are paid in cash or kind. Others sell things, have a small business or work on the family farm or in the family business. In the last 7 days, have you done any of these things or any other work?</t>
  </si>
  <si>
    <t>Although you did not work in the last 7 days, do you have any job or business from which you were absent for leave, illness, vacation, maternity leave, or any other such reason?</t>
  </si>
  <si>
    <t>SWEET/</t>
  </si>
  <si>
    <t>OTHER FOOD(S)</t>
  </si>
  <si>
    <t>OTHER DRINK(S)</t>
  </si>
  <si>
    <t>TABLETS/SYRUP</t>
  </si>
  <si>
    <t>(1) Studies have indicated emergency contraception can be effective up to 5 days. Verify country program recommendations and modify wording if appropriate.</t>
  </si>
  <si>
    <t>YES, HAS ONLY ANOTHER DOCUMENT</t>
  </si>
  <si>
    <t xml:space="preserve">(3) Delete in countries where polio 0 (polio at birth) is not part of the vaccination schedule. </t>
  </si>
  <si>
    <t>(4) Delete in countries where IPV is not part of the vaccination schedule.</t>
  </si>
  <si>
    <t>(5) Adapt question locally to follow national vaccination schedule. If DPT, Hep. B and Hib are given separately, provide separate entries for the recommended number of doses of each.</t>
  </si>
  <si>
    <t>CHECK 220, 224 AND 225 IN THE PREGNANCY HISTORY: ANY SURVIVING CHILDREN BORN 0-35 MONTHS BEFORE THE SURVEY?</t>
  </si>
  <si>
    <t>CHECK 220, 224, AND 225 IN THE PREGNANCY HISTORY: ANY SURVIVING CHILDREN BORN 0-59 MONTHS BEFORE THE SURVEY?</t>
  </si>
  <si>
    <t>512A</t>
  </si>
  <si>
    <t>SKIP TO 529</t>
  </si>
  <si>
    <t>CHECK 509: ANY VACCINATIONS RECORDED ON THE CARD?</t>
  </si>
  <si>
    <t xml:space="preserve">TEAM </t>
  </si>
  <si>
    <t>TEAM SUPERVISOR</t>
  </si>
  <si>
    <t>CAPI SUPERVISOR (2)</t>
  </si>
  <si>
    <t>(2) Remove the section for recording the name and ID number of the CAPI supervisor if the survey does not have CAPI supervisors who are separate from the team supervisors.</t>
  </si>
  <si>
    <t>(USE THE LIST SHOWN IN CAPI TO SELECT THE OTHER VACCINATIONS GIVEN. 
NOTE THAT CAPI WILL CHANGE THE ANSWER IN 509 IN THE 'DAY' COLUMN FROM '00' TO '66' FOR THE SELECTED VACCINATIONS.)</t>
  </si>
  <si>
    <t>CHECK 509:  'BCG' TO '[MEASLES CONTAINING VACCINE] 2' ALL HAVE A DATE RECORDED OR '44' RECORDED IN THE 'DAY' COLUMN?</t>
  </si>
  <si>
    <t>(8) Fansidar is a brand name for the malaria medicine SP. There are also many other brand names for SP. If Fansidar is not a commonly known brand in the country, change "Fansidar" to the most commonly known brand name for SP, like this "SP/[NEW BRAND NAME]". Or you can simply delete "/Fansidar" and leave "SP" on its own.</t>
  </si>
  <si>
    <t>(7)(8)</t>
  </si>
  <si>
    <t>607a)</t>
  </si>
  <si>
    <t>607b)</t>
  </si>
  <si>
    <t>607c)</t>
  </si>
  <si>
    <t>POWDERS]</t>
  </si>
  <si>
    <t>(1) Only include item (a) if a country has a national pill/syrup program, and only include item (b) if country has a national micronutrient powders (MNP) program. If a country includes both types of supplements in their national program, retain both items. Remove this question in countries that do not have a national iron supplementation program for children.</t>
  </si>
  <si>
    <t>CHECK 485: CURRENTLY BREASTFEEDING?</t>
  </si>
  <si>
    <t>Did you want to have a baby later on, or not at all?</t>
  </si>
  <si>
    <t xml:space="preserve">Any other meat, such as beef, pork, lamb, goat, chicken, duck, or [INSERT COMMONLY CONSUMED WILD GAME]? </t>
  </si>
  <si>
    <t>Any other meat, such as beef, pork, lamb, goat, chicken, duck, or [INSERT COMMONLY CONSUMED WILD GAME]?</t>
  </si>
  <si>
    <t>643v)</t>
  </si>
  <si>
    <t>643s)</t>
  </si>
  <si>
    <t>643t)</t>
  </si>
  <si>
    <t>643u)</t>
  </si>
  <si>
    <t>Sweetened tea, sweetened coffee, or sweetened herbal drinks [INSERT OTHER COMMONLY CONSUMED SWEET DRINKS SUCH AS CHOCOLATE FLAVORED DRINKS AND SWEET OR FLAVORED YOGURT DRINKS]?</t>
  </si>
  <si>
    <t>v)</t>
  </si>
  <si>
    <t>u)</t>
  </si>
  <si>
    <t>s)</t>
  </si>
  <si>
    <t>t)</t>
  </si>
  <si>
    <t>Nuts, seeds, or [INSERT COMMONLY CONSUMED NUTS OR SEEDS]?</t>
  </si>
  <si>
    <t>Milk, cheese, yogurt, or [INSERT OTHER COMMONLY CONSUMED MILK PRODUCTS]?</t>
  </si>
  <si>
    <t>Are you or your partner sterilized?
IF YES: Who is sterilized, you or your partner?</t>
  </si>
  <si>
    <t>CHECK 220, 224, AND 225 IN PREGNANCY HISTORY: ANY MORE SURVIVING CHILDREN BORN 0-59 MONTHS BEFORE THE SURVEY?</t>
  </si>
  <si>
    <t xml:space="preserve">(6) Adapt if needed to the local name for Sayana Press. Questions on Sayana Press should be deleted if the country does not have a Sayana Press program. </t>
  </si>
  <si>
    <t>(GO TO 503 FOR THE NEXT SURVIVING CHILD)</t>
  </si>
  <si>
    <t>Please tell me if the following things have happened to you, or if you think they have happened to you, because of your HIV status in the last 12 months:</t>
  </si>
  <si>
    <t>In the last 3 months, has any healthcare provider or community health worker measured:</t>
  </si>
  <si>
    <r>
      <t>(10)</t>
    </r>
    <r>
      <rPr>
        <sz val="8"/>
        <color rgb="FFFF0000"/>
        <rFont val="Arial"/>
        <family val="2"/>
      </rPr>
      <t xml:space="preserve"> </t>
    </r>
    <r>
      <rPr>
        <sz val="8"/>
        <rFont val="Arial"/>
        <family val="2"/>
      </rPr>
      <t xml:space="preserve">All drink and food group categories must be adapted to include commonly consumed drinks and foods in the survey country. Please see the DHS Questionnaire Adaptation Guide </t>
    </r>
    <r>
      <rPr>
        <i/>
        <sz val="8"/>
        <rFont val="Arial"/>
        <family val="2"/>
      </rPr>
      <t>(forthcoming)</t>
    </r>
    <r>
      <rPr>
        <sz val="8"/>
        <rFont val="Arial"/>
        <family val="2"/>
      </rPr>
      <t xml:space="preserve"> for information on how to adapt the drink and food groups.</t>
    </r>
  </si>
  <si>
    <t>636k)</t>
  </si>
  <si>
    <t xml:space="preserve">Beans, peas, lentils, or [INSERT COMMONLY CONSUMED FOODS MADE FROM BEANS, PEAS, LENTILS]? </t>
  </si>
  <si>
    <t>637s)</t>
  </si>
  <si>
    <t>Any insects [INSERT OTHER COMMONLY CONSUMED SMALL PROTEIN FOODS SUCH AS INSECT LARVAE (GRUBS, CATERPILLARS), INSECT EGGS, LAND AND SEA SNAILS, FISH ROE, OR SPIDERS]?</t>
  </si>
  <si>
    <t>Red palm oil?</t>
  </si>
  <si>
    <t>637t)</t>
  </si>
  <si>
    <t>637u)</t>
  </si>
  <si>
    <t>643w)</t>
  </si>
  <si>
    <t>643x)</t>
  </si>
  <si>
    <t>w)</t>
  </si>
  <si>
    <t>x)</t>
  </si>
  <si>
    <t xml:space="preserve">OTHER FOOD(S) </t>
  </si>
  <si>
    <t>Any other food?</t>
  </si>
  <si>
    <r>
      <rPr>
        <sz val="8"/>
        <color theme="1"/>
        <rFont val="Arial"/>
        <family val="2"/>
      </rPr>
      <t>(11)</t>
    </r>
    <r>
      <rPr>
        <sz val="8"/>
        <rFont val="Arial"/>
        <family val="2"/>
      </rPr>
      <t xml:space="preserve"> This drink or food category is optional. Remove it from the questionnaire when the category is not relevant to the country. When removing optional categories, do not renumber the remaining food categories.</t>
    </r>
  </si>
  <si>
    <t>Beans, peas, lentils, or [INSERT COMMONLY CONSUMED FOODS MADE FROM BEANS, PEAS, OR LENTILS]?</t>
  </si>
  <si>
    <t>CHECK 220, 225 AND 226, ALL ROWS: NUMBER OF CHILDREN BORN 0-23 MONTHS BEFORE THE SURVEY LIVING WITH THE RESPONDENT</t>
  </si>
  <si>
    <t>As part of your antenatal care during this pregnancy, did a healthcare provider do any of the following:</t>
  </si>
  <si>
    <t>(2) As per WHO guidance, annual administration of deworming medication is recommended where the baseline prevalence of soil-transmitted helminth infection is 20-50% and semiannual administration is recommended when the prevalence is &gt;50%. Where prevalence is below 50%, countries may choose to change the reference period in Q606 from 6 to 12 months. The question should be deleted in surveys in countries where there is no program for deworming.</t>
  </si>
  <si>
    <t>TWINS</t>
  </si>
  <si>
    <t>TRIP</t>
  </si>
  <si>
    <t>222A</t>
  </si>
  <si>
    <t>ADD TO TABLE</t>
  </si>
  <si>
    <t>(ADD PREGNANCY)</t>
  </si>
  <si>
    <t>222B</t>
  </si>
  <si>
    <t xml:space="preserve">(6) These questions are used to report on a UNAIDS Global AIDS Monitoring (GAM) indicator. They should be used in countries with or without HIV testing. However, if the estimated HIV prevalence in a country is below 1%, it is advisable to remove these questions, as the number of self-reported HIV positive respondents will be extremely low, even at the national level. For countries with estimated HIV prevalence below 2%, anticipated sample size should be considered in deciding whether to retain or remove the questions. </t>
  </si>
  <si>
    <t>BEFORE LAST PREGNANCY</t>
  </si>
  <si>
    <t>How long have you been living continuously in (NAME OF CURRENT CITY, TOWN OR VILLAGE OF RESIDENCE)?
IF LESS THAN ONE YEAR, RECORD ‘00’ YEARS.</t>
  </si>
  <si>
    <t>Question Num</t>
  </si>
  <si>
    <t>What is the highest [GRADE/FORM/YEAR] you completed at that level?
IF COMPLETED LESS THAN ONE YEAR AT THAT LEVEL, RECORD '00'.</t>
  </si>
  <si>
    <t>In the last 12 months, have you used the Internet?
IF NECESSARY, PROBE FOR USE FROM ANY LOCATION, WITH ANY DEVICE.</t>
  </si>
  <si>
    <t>And how many daughters live with you?
IF NONE, RECORD '00'.</t>
  </si>
  <si>
    <t>How many sons live with you?
IF NONE, RECORD '00'.</t>
  </si>
  <si>
    <t>How many sons are alive but do not live with you?
IF NONE, RECORD '00'.</t>
  </si>
  <si>
    <t>And how many daughters are alive but do not live with you?
IF NONE, RECORD '00'.</t>
  </si>
  <si>
    <t>How many boys have died?
IF NONE, RECORD '00'.</t>
  </si>
  <si>
    <t>And how many girls have died?
IF NONE, RECORD '00'.</t>
  </si>
  <si>
    <t>CSPro Condition</t>
  </si>
  <si>
    <t xml:space="preserve">Think back to your first pregnancy. Was that a single pregnancy, twins, or triplets? </t>
  </si>
  <si>
    <t xml:space="preserve">Think back to your next pregnancy. Was that a single pregnancy, twins, or triplets? </t>
  </si>
  <si>
    <t>CSPro Field</t>
  </si>
  <si>
    <t>twinnum = 1</t>
  </si>
  <si>
    <t>twinnum &gt; 1</t>
  </si>
  <si>
    <t>What name was given to the baby?
RECORD NAME.</t>
  </si>
  <si>
    <t>On what day, month, and year did this pregnancy end?</t>
  </si>
  <si>
    <t>pregtype = 0</t>
  </si>
  <si>
    <t>pregtype = 1</t>
  </si>
  <si>
    <t>Were there any other pregnancies before this pregnancy?</t>
  </si>
  <si>
    <t>Were there any other pregnancies between the previous pregnancy and this pregnancy?</t>
  </si>
  <si>
    <t>READ THE LIST OF PREGNANCY OUTCOMES IN ORDER TO THE RESPONDENT AND ASK IF THEY ARE ALL THAT SHE HAS EVER HAD, AND IF THEY ARE LISTED IN ORDER STARTING FROM THE FIRST ONE.
DOES THE RESPONDENT AGREE?
IF NOT, PROBE FOR THE CORRECT INFORMATION AND REVISE THE PREGNANCY HISTORY ACCORDINGLY.</t>
  </si>
  <si>
    <t>Now I would like to talk about family planning - the various ways or methods that a couple can use to delay or avoid a pregnancy.</t>
  </si>
  <si>
    <t>Have you heard of Female Sterilization?
PROBE: Women can have an operation to avoid having any more children.</t>
  </si>
  <si>
    <t>Which method are you using?
RECORD ALL MENTIONED.</t>
  </si>
  <si>
    <t>Now I'm going to show you two pictures. Please point to the picture that best matches what was used the last time you received your injectable.
SHOW IMAGES OF SAYANA PRESS AND REGULAR SYRINGE.</t>
  </si>
  <si>
    <t>What is the brand name of the pills you are using?
IF DON'T KNOW THE BRAND, ASK TO SEE THE PACKAGE.</t>
  </si>
  <si>
    <t>What is the brand name of the condoms you are using?
IF DON'T KNOW THE BRAND, ASK TO SEE THE PACKAGE.</t>
  </si>
  <si>
    <t>In what facility did the sterilization take place?
PROBE TO IDENTIFY THE TYPE OF SOURCE.
IF UNABLE TO DETERMINE IF PUBLIC, PRIVATE, OR NGO SECTOR, RECORD '96' AND WRITE THE NAME OF THE PLACE.</t>
  </si>
  <si>
    <t>begevent &lt;&gt; calbeg</t>
  </si>
  <si>
    <t>begevent = calbeg</t>
  </si>
  <si>
    <t>(METHOD)</t>
  </si>
  <si>
    <t>(DATE FROM 314)</t>
  </si>
  <si>
    <t>pregpcare = 1</t>
  </si>
  <si>
    <t>Now I would like to ask some questions about your pregnancies in the last 3 years.</t>
  </si>
  <si>
    <t>Now I would like to ask some questions about your pregnancies in the last 3 years. We will talk about each separately, starting with the last one you had.</t>
  </si>
  <si>
    <t>pregtype &lt;&gt; 1</t>
  </si>
  <si>
    <t>(DATE FROM 406)</t>
  </si>
  <si>
    <t>Whom did you see?
Anyone else?
PROBE TO IDENTIFY EACH TYPE OF PERSON AND RECORD ALL MENTIONED.</t>
  </si>
  <si>
    <t>Where did you receive antenatal care for this pregnancy?
Anywhere else?
PROBE TO IDENTIFY TYPE OF SOURCE.
IF UNABLE TO DETERMINE IF PUBLIC, PRIVATE, OR NGO SECTOR, RECORD 'X' AND WRITE THE NAME OF THE PLACE(S).</t>
  </si>
  <si>
    <t>Before this pregnancy, how many times did you receive a tetanus injection? 
IF 7 OR MORE TIMES, RECORD '7'.</t>
  </si>
  <si>
    <t>During this pregnancy, were you given or did you buy any iron tablets or iron syrup?
SHOW TABLETS/SYRUP/MULTIPLE MICRONUTRIENT SUPPLEMENT.</t>
  </si>
  <si>
    <t>Where did you get the iron tablets or syrup?
Anywhere else?
PROBE TO IDENTIFY THE TYPE OF SOURCE.
IF UNABLE TO DETERMINE IF PUBLIC, PRIVATE, OR NGO SECTOR, RECORD 'X' AND WRITE THE NAME OF THE PLACE(S).</t>
  </si>
  <si>
    <t>During the whole pregnancy, for how many days did you take the iron tablets or syrup?
IF ANSWER IS NOT NUMERIC, PROBE FOR APPROXIMATE NUMBER OF DAYS.</t>
  </si>
  <si>
    <t>Did you get the SP/Fansidar during any antenatal care visit, during another visit to a health facility or from another source?
IF MORE THAN ONE SOURCE, RECORD THE HIGHEST SOURCE ON THE LIST.</t>
  </si>
  <si>
    <t>Who checked on your health at that time?
PROBE FOR MOST QUALIFIED PERSON.</t>
  </si>
  <si>
    <t>Where did the check take place?
PROBE TO IDENTIFY THE TYPE OF SOURCE.
IF UNABLE TO DETERMINE IF PUBLIC, PRIVATE, OR NGO SECTOR, RECORD '96' AND WRITE THE NAME OF THE PLACE.</t>
  </si>
  <si>
    <t>Where did this first check take place?
PROBE TO IDENTIFY THE TYPE OF SOURCE.
IF UNABLE TO DETERMINE IF PUBLIC, PRIVATE, OR NGO SECTOR, RECORD '96' AND WRITE THE NAME OF THE PLACE.</t>
  </si>
  <si>
    <t>Where did you deliver this stillbirth?
PROBE TO IDENTIFY THE TYPE OF SOURCE.
IF UNABLE TO DETERMINE IF PUBLIC, PRIVATE, OR NGO SECTOR, RECORD '96' AND WRITE THE NAME OF THE PLACE.</t>
  </si>
  <si>
    <t>(FACILITY IN 435)</t>
  </si>
  <si>
    <t>COPY VACCINATION DATES FROM THE CARD FOR (NAME).
RECORD ‘44' IN ‘DAY' COLUMN IF CARD SHOWS THAT A DOSE WAS GIVEN, BUT NO DATE IS RECORDED. RECORD '00' IN 'DAY' COLUMN IF CARD IS BLANK FOR THE DOSE.</t>
  </si>
  <si>
    <t>TWO OR MORE</t>
  </si>
  <si>
    <t>[LOCAL NAME FOR MULTIPLE MICRONUTRIENT POWDERS]?
SHOW MULTIPLE MICRONUTRIENT POWDERS.</t>
  </si>
  <si>
    <t>Iron tablets or syrup?
SHOW COMMON TYPES OF TABLETS/SYRUPS.</t>
  </si>
  <si>
    <t>preghlth = 1</t>
  </si>
  <si>
    <t>preghlth &gt; 1</t>
  </si>
  <si>
    <t>Now I would like to ask some questions about the health of your children born in the last 5 years.</t>
  </si>
  <si>
    <t>Now I would like to ask some questions about the health of your children born in the last 5 years. We will talk about each separately, starting with the youngest.</t>
  </si>
  <si>
    <t>breastfed = 1</t>
  </si>
  <si>
    <t>breastfed &lt;&gt; 1</t>
  </si>
  <si>
    <t>Where did you seek advice or treatment?
Anywhere else?
PROBE TO IDENTIFY EACH TYPE OF SOURCE.
IF UNABLE TO DETERMINE IF PUBLIC, PRIVATE, OR NGO SECTOR, RECORD 'X' AND WRITE THE NAME OF THE PLACE(S).</t>
  </si>
  <si>
    <t>treatment &lt;&gt; 1</t>
  </si>
  <si>
    <t>treatment = 1</t>
  </si>
  <si>
    <t>What else was given to treat the diarrhea?
Anything else?
RECORD ALL TREATMENTS GIVEN.</t>
  </si>
  <si>
    <t>What was given to treat the diarrhea?
Anything else?
RECORD ALL TREATMENTS GIVEN.</t>
  </si>
  <si>
    <t>EN</t>
  </si>
  <si>
    <t>b1)</t>
  </si>
  <si>
    <t>c1)</t>
  </si>
  <si>
    <t>c2)</t>
  </si>
  <si>
    <t>IF YES:</t>
  </si>
  <si>
    <t>e1)</t>
  </si>
  <si>
    <t>k1)</t>
  </si>
  <si>
    <t>k2)</t>
  </si>
  <si>
    <t>a1)</t>
  </si>
  <si>
    <t>x1)</t>
  </si>
  <si>
    <t>Was the milk a sweet or flavored type of milk?</t>
  </si>
  <si>
    <t>Was the drink sweetened?</t>
  </si>
  <si>
    <t>What was the drink?</t>
  </si>
  <si>
    <t>What was the food?
MARK THE APPROPRIATE FOOD GROUP FOR EACH ADDITIONAL FOOD, IF THE GROUP IS NOT YET CODED 'YES'.
IF UNABLE TO DETERMINE WHICH GROUP THE ADDITIONAL FOOD BELONGS TO, SELECT OPTION "Z" AND A SCREEN WILL BE DISPLAYED TO RECORD THE NAME OF THE FOOD.</t>
  </si>
  <si>
    <t>636c1)</t>
  </si>
  <si>
    <t>636b1)</t>
  </si>
  <si>
    <t>636c2)</t>
  </si>
  <si>
    <t>636e1)</t>
  </si>
  <si>
    <t>636i1)</t>
  </si>
  <si>
    <t>636k1)</t>
  </si>
  <si>
    <t>636k2)</t>
  </si>
  <si>
    <t>637a1)</t>
  </si>
  <si>
    <t>643x1)</t>
  </si>
  <si>
    <t>i1)</t>
  </si>
  <si>
    <t>Now I’d like to ask you about foods and drinks that you consumed yesterday during the day or night, whether you ate or drank it at home or somewhere else. Please think about snacks and small meals as well as main meals.
I will ask you about different foods and drinks, and I would like to know whether you ate the food even if it was combined with other foods.  
Please do not answer ‘yes’ for any food or ingredient only used in a small amount to add flavor to a dish.</t>
  </si>
  <si>
    <t xml:space="preserve">Which method did you use?
RECORD ALL MENTIONED. </t>
  </si>
  <si>
    <t xml:space="preserve">IF CODES 'G' OR 'H' ARE CIRCLED, SKIP TO 728 EVEN IF ANOTHER METHOD WAS ALSO USED. </t>
  </si>
  <si>
    <t>What is the brand name of the condom used?
IF BRAND NOT KNOWN, ASK TO SEE THE PACKAGE.</t>
  </si>
  <si>
    <t>From where did you obtain the condom the last time?
PROBE TO IDENTIFY TYPE OF SOURCE.
IF UNABLE TO DETERMINE IF PUBLIC, PRIVATE, OR NGO SECTOR, RECORD '96' AND WRITE THE NAME OF THE PLACE.</t>
  </si>
  <si>
    <t>In total, with how many different people have you had sexual intercourse in your lifetime?
IF NON-NUMERIC ANSWER, PROBE TO GET AN ESTIMATE. IF NUMBER OF PARTNERS IS 95 OR MORE, RECORD '95'.</t>
  </si>
  <si>
    <t>PROBE AND CORRECT 201-208 AS NECESSARY</t>
  </si>
  <si>
    <t>SWEETENED</t>
  </si>
  <si>
    <t>FLAVORED</t>
  </si>
  <si>
    <t>LCHILD &gt; 0</t>
  </si>
  <si>
    <t>LCHILD = 0</t>
  </si>
  <si>
    <t>25 YEARS
OR OLDER</t>
  </si>
  <si>
    <t>How many times have you been tested for HIV in your lifetime?
IF NON-NUMERIC ANSWER, PROBE TO GET AN ESTIMATE, IF NUMBER OF TESTS IS 95 OR MORE, RECORD '95'.</t>
  </si>
  <si>
    <t>Are you currently taking ARVs, that is antiretroviral medicines? By currently, I mean that you may have missed some doses but you are still taking ARVs.</t>
  </si>
  <si>
    <t>What other type of tobacco do you currently smoke or use?
RECORD ALL MENTIONED.</t>
  </si>
  <si>
    <t>What type of health insurance are you covered by?
RECORD ALL MENTIONED.</t>
  </si>
  <si>
    <t>(2) Response categories may be added for other methods, including fertility awareness methods.</t>
  </si>
  <si>
    <t>Where was the test done?
PROBE TO IDENTIFY THE TYPE OF SOURCE.
IF UNABLE TO DETERMINE IF PUBLIC, PRIVATE, OR NGO SECTOR, RECORD '96' AND WRITE THE NAME OF THE PLACE.</t>
  </si>
  <si>
    <t>Was the baby born alive, born dead, or did you have a miscarriage or abortion?</t>
  </si>
  <si>
    <t>Have you heard of IUD?
PROBE: Women can have a loop or coil placed inside them by a doctor or a nurse which can prevent pregnancy for one or more years.</t>
  </si>
  <si>
    <t>Have you heard of Male Sterilization?
PROBE: Men can have an operation to avoid having any more children.</t>
  </si>
  <si>
    <t>Have you heard of Injectables?
PROBE: Women can have an injection by a health provider that stops them from becoming pregnant for one or more months.</t>
  </si>
  <si>
    <t>Have you heard of Implants?
PROBE: Women can have one or more small rods placed in their upper arm by a doctor or nurse which can prevent pregnancy for one or more years.</t>
  </si>
  <si>
    <t xml:space="preserve">Have you heard of Pill?
PROBE: Women can take a pill every day to avoid becoming pregnant. </t>
  </si>
  <si>
    <t>Have you heard of Condom?
PROBE: Men can put a rubber sheath on their penis before sexual intercourse.</t>
  </si>
  <si>
    <t>Have you heard of Female Condom?
PROBE: Women can place a sheath in their vagina before sexual intercourse.</t>
  </si>
  <si>
    <t>Have you heard of Emergency Contraception?
PROBE: As an emergency measure, within 3 days after they have unprotected sexual intercourse, women can take special pills to prevent pregnancy.</t>
  </si>
  <si>
    <t>Have you heard of Standard Days Method?
PROBE: A woman uses a string of colored beads to know the days she can get pregnant. On the days she can get pregnant, she uses a condom or does not have sexual intercourse.</t>
  </si>
  <si>
    <t>Have you heard of Lactational Amenorrhea Method (LAM)?
PROBE: Up to 6 months after childbirth, before the menstrual period has returned, women use a method requiring frequent breastfeeding day and night.</t>
  </si>
  <si>
    <t>Have you heard of Rhythm Method?
PROBE: To avoid pregnancy, women do not have sexual intercourse on the days of the month they think they can get pregnant.</t>
  </si>
  <si>
    <t>Have you heard of Withdrawal?
PROBE: Men can be careful and pull out before climax.</t>
  </si>
  <si>
    <t>What was the food?
MARK THE APPROPRIATE FOOD GROUP FOR EACH ADDITIONAL FOOD, IF THE GROUP IS NOT YET CODED 'YES'.
IF UNABLE TO DETERMINE WHICH GROUP THE ADDITIONAL FOOD BELONGS TO, SELECT OPTION "Z" AND A SCREEN WILL BE DISPLAYED TO REGISTER THE NAME OF THE FOOD.</t>
  </si>
  <si>
    <t>Hello. My name is _________________. I am working with [NAME OF ORGANIZATION]. We are conducting a survey about health and other topics all over [NAME OF COUNTRY]. The information we collect will help the government to plan health services. Your household was selected for the survey. The questions usually take about 30 to 60 minutes. All of the answers you give will be confidential and will not be shared with anyone other than members of our survey team. You don't have to be in the survey, but we hope you will agree to answer the questions since your views are important. If I ask you any question you don't want to answer, just let me know and I will go on to the next question or you can stop the interview at any time.
In case you need more information about the survey, you may contact the person listed on the card that has already been given to your household.
Do you have any questions?
May I begin the interview now?</t>
  </si>
  <si>
    <t>Now I would like to record all your pregnancies including live births, stillbirths, miscarriages, and abortions, starting with your first pregnancy.
RECORD ALL PREGNANCIES. RECORD TWINS AND TRIPLETS ON SEPARATE LINES.</t>
  </si>
  <si>
    <t>PREGNANCY HISTORY LINE NUMBER</t>
  </si>
  <si>
    <r>
      <t xml:space="preserve">CHECK 216, 217 AND 221:  
IF 216=1 OR 217=1, THEN PREGNANCY OUTCOME = BORN ALIVE.
IF 216=2 OR 3, THEN CHECK 221.
IF 221 </t>
    </r>
    <r>
      <rPr>
        <sz val="8"/>
        <rFont val="Calibri"/>
        <family val="2"/>
      </rPr>
      <t>≥</t>
    </r>
    <r>
      <rPr>
        <sz val="8"/>
        <rFont val="Arial"/>
        <family val="2"/>
      </rPr>
      <t xml:space="preserve"> 7 MONTHS OR 28 WEEKS, THEN  PREGNANCY OUTCOME = BORN DEAD.
IF 221 &lt; 7 MONTHS OR 28 WEEKS, FINAL PREGNANCY OUTCOME = MISCARRIAGE.
IF 216=4, THEN PREGNANCY OUTCOME = ABORTION.</t>
    </r>
  </si>
  <si>
    <t>IF 215&gt;1 AND THIS IS NOT THE FIRST BIRTH OF THE PREGNANCY, SKIP TO 216 IN NEXT ROW.</t>
  </si>
  <si>
    <t>IF BORN ALIVE:</t>
  </si>
  <si>
    <t xml:space="preserve">IF 215&gt;1: </t>
  </si>
  <si>
    <t>IF ROW=01:</t>
  </si>
  <si>
    <t xml:space="preserve">IF ROW&gt;01: </t>
  </si>
  <si>
    <t>228a1</t>
  </si>
  <si>
    <t>228a2</t>
  </si>
  <si>
    <t>228b1</t>
  </si>
  <si>
    <t>228b2</t>
  </si>
  <si>
    <t>IN MENOPAUSE/HAS HAD HYSTERECTOMY</t>
  </si>
  <si>
    <t>INJECTION GIVEN BY HEALTH CARE PROVIDER</t>
  </si>
  <si>
    <t>COMMUNITY HEALTH WORKER/FIELDWORKER</t>
  </si>
  <si>
    <t>COMMUNITY HEALTH WORKER/FIELD WORKER</t>
  </si>
  <si>
    <t>PHOTOGRAPH NOT TAKEN, OTHER REASON</t>
  </si>
  <si>
    <t>OTHER (NOT ANTIBIOTIC OR ANTIMOTILITY)</t>
  </si>
  <si>
    <t>ARTEMISININ COMBINATION THERAPY (ACT)</t>
  </si>
  <si>
    <t>OTHER ANTIMALARIAL</t>
  </si>
  <si>
    <t>PARACETAMOL/PANADOL/ACETAMINOPHEN</t>
  </si>
  <si>
    <t>PUT/RINSED INTO TOILET OR LATRINE</t>
  </si>
  <si>
    <t>PUT/RINSED INTO DRAIN OR DITCH</t>
  </si>
  <si>
    <t>NEVER HAD SEXUAL INTERCOURSE</t>
  </si>
  <si>
    <t>BOYFRIEND NOT LIVING WITH RESPONDENT</t>
  </si>
  <si>
    <t>NUMBER OF PARTNERS IN LIFETIME</t>
  </si>
  <si>
    <t>NOT MENSTRUATED SINCE LAST BIRTH</t>
  </si>
  <si>
    <t>PREFERRED METHOD NOT AVAILABLE</t>
  </si>
  <si>
    <t>FACEBOOK/TWITTER/INSTAGRAM</t>
  </si>
  <si>
    <t>RESPONDENT AND HUSBAND/PARTNER JOINTLY</t>
  </si>
  <si>
    <t>HUSBAND/PARTNER HAS NO EARNINGS</t>
  </si>
  <si>
    <t>HEALTH INSURANCE THROUGH EMPLOYER</t>
  </si>
  <si>
    <t>Language Number</t>
  </si>
  <si>
    <t>QUAD</t>
  </si>
  <si>
    <t>QUIN</t>
  </si>
  <si>
    <t>CSPro Variable</t>
  </si>
  <si>
    <t>Human Text</t>
  </si>
  <si>
    <t>CHECK FOR PRESENCE OF OTHERS. BEFORE CONTINUING, MAKE EVERY EFFORT TO ENSURE PRIVACY.</t>
  </si>
  <si>
    <t>Now I would like to ask some questions about sexual activity in order to gain a better understanding of some important life issues. Let me assure you again that your answers are completely confidential and will not be told to anyone. If we should come to any question that you don't want to answer, just let me know and we will go to the next question. How old were you when you had sexual intercourse for the very first time?</t>
  </si>
  <si>
    <t>Have you ever heard of HIV or AIDS?</t>
  </si>
  <si>
    <t>Has a doctor or other healthcare worker ever tested you for cervical cancer?</t>
  </si>
  <si>
    <t>IF MORE THAN ONE METHOD MENTIONED, FOLLOW SKIP INSTRUCTION FOR HIGHEST METHOD IN LIST.</t>
  </si>
  <si>
    <t>I would like to ask you some questions about the times you or your partner may have used a method to avoid getting pregnant during the last few years.
USE CALENDAR TO PROBE FOR EARLIER PERIODS OF USE AND NONUSE, STARTING WITH MOST RECENT USE, BACK TO JANUARY 2015. USE NAMES OF CHILDREN, DATES OF BIRTH, AND PERIODS OF PREGNANCY AS REFERENCE POINTS.</t>
  </si>
  <si>
    <t>If you could go back to the time you did not have any children and could choose exactly the number of children to have in your whole life, how many would that be?
PROBE FOR A NUMERIC RESPONSE.</t>
  </si>
  <si>
    <t>If you could choose exactly the number of children to have in your whole life, how many would that be?
PROBE FOR A NUMERIC RESPONSE.</t>
  </si>
  <si>
    <t>How do you travel to this healthcare facility from your home?
IF MORE THAN ONE WAY OF TRAVEL IS MENTIONED, RECORD THE ONE HIGHEST ON THE LIST.</t>
  </si>
  <si>
    <t>ACONSENT</t>
  </si>
  <si>
    <t>A102</t>
  </si>
  <si>
    <t>A103</t>
  </si>
  <si>
    <t>A104</t>
  </si>
  <si>
    <t>A106_BLOCK</t>
  </si>
  <si>
    <t>A107</t>
  </si>
  <si>
    <t>A108</t>
  </si>
  <si>
    <t>A109</t>
  </si>
  <si>
    <t>A110_BLOCK</t>
  </si>
  <si>
    <t>A111</t>
  </si>
  <si>
    <t>A112</t>
  </si>
  <si>
    <t>A113</t>
  </si>
  <si>
    <t>A114</t>
  </si>
  <si>
    <t>A115</t>
  </si>
  <si>
    <t>A117</t>
  </si>
  <si>
    <t>A119</t>
  </si>
  <si>
    <t>A120</t>
  </si>
  <si>
    <t>A121</t>
  </si>
  <si>
    <t>A122</t>
  </si>
  <si>
    <t>A123</t>
  </si>
  <si>
    <t>A127</t>
  </si>
  <si>
    <t>A128</t>
  </si>
  <si>
    <t>A129</t>
  </si>
  <si>
    <t>A130</t>
  </si>
  <si>
    <t>A131</t>
  </si>
  <si>
    <t>A201</t>
  </si>
  <si>
    <t>A202</t>
  </si>
  <si>
    <t>A203A</t>
  </si>
  <si>
    <t>A203B</t>
  </si>
  <si>
    <t>A204</t>
  </si>
  <si>
    <t>A205A</t>
  </si>
  <si>
    <t>A205B</t>
  </si>
  <si>
    <t>A206</t>
  </si>
  <si>
    <t>A207A</t>
  </si>
  <si>
    <t>A207B</t>
  </si>
  <si>
    <t>A209</t>
  </si>
  <si>
    <t>A210</t>
  </si>
  <si>
    <t>A211</t>
  </si>
  <si>
    <t>A214</t>
  </si>
  <si>
    <t>A215</t>
  </si>
  <si>
    <t>A216</t>
  </si>
  <si>
    <t>A217</t>
  </si>
  <si>
    <t>A218</t>
  </si>
  <si>
    <t>A219</t>
  </si>
  <si>
    <t>A220_BLOCK</t>
  </si>
  <si>
    <t>A221_BLOCK</t>
  </si>
  <si>
    <t>A222</t>
  </si>
  <si>
    <t>A222A</t>
  </si>
  <si>
    <t>A224</t>
  </si>
  <si>
    <t>A225</t>
  </si>
  <si>
    <t>A226</t>
  </si>
  <si>
    <t>A228_BLOCK</t>
  </si>
  <si>
    <t>A228N</t>
  </si>
  <si>
    <t>A232</t>
  </si>
  <si>
    <t>A233_BLOCK</t>
  </si>
  <si>
    <t>A234</t>
  </si>
  <si>
    <t>A235</t>
  </si>
  <si>
    <t>A236_BLOCK</t>
  </si>
  <si>
    <t>A238</t>
  </si>
  <si>
    <t>A239</t>
  </si>
  <si>
    <t>A240</t>
  </si>
  <si>
    <t>A241</t>
  </si>
  <si>
    <t>A242</t>
  </si>
  <si>
    <t>A243</t>
  </si>
  <si>
    <t>A301_INTRO</t>
  </si>
  <si>
    <t>A301OT</t>
  </si>
  <si>
    <t>A303</t>
  </si>
  <si>
    <t>A304</t>
  </si>
  <si>
    <t>A306</t>
  </si>
  <si>
    <t>A307</t>
  </si>
  <si>
    <t>A308</t>
  </si>
  <si>
    <t>A309</t>
  </si>
  <si>
    <t>A310</t>
  </si>
  <si>
    <t>A311</t>
  </si>
  <si>
    <t>A312</t>
  </si>
  <si>
    <t>A313_BLOCK</t>
  </si>
  <si>
    <t>A314_BLOCK</t>
  </si>
  <si>
    <t>AINTROUSE</t>
  </si>
  <si>
    <t>A317B</t>
  </si>
  <si>
    <t>A317C</t>
  </si>
  <si>
    <t>A317D</t>
  </si>
  <si>
    <t>A317E_BLOCK</t>
  </si>
  <si>
    <t>A317F</t>
  </si>
  <si>
    <t>A317G_BLOCK</t>
  </si>
  <si>
    <t>A317H</t>
  </si>
  <si>
    <t>A318</t>
  </si>
  <si>
    <t>A320</t>
  </si>
  <si>
    <t>A322</t>
  </si>
  <si>
    <t>A323</t>
  </si>
  <si>
    <t>A324</t>
  </si>
  <si>
    <t>A325</t>
  </si>
  <si>
    <t>A326</t>
  </si>
  <si>
    <t>A328</t>
  </si>
  <si>
    <t>A330</t>
  </si>
  <si>
    <t>A331</t>
  </si>
  <si>
    <t>A332</t>
  </si>
  <si>
    <t>A333</t>
  </si>
  <si>
    <t>A334</t>
  </si>
  <si>
    <t>A335</t>
  </si>
  <si>
    <t>A403</t>
  </si>
  <si>
    <t>A408</t>
  </si>
  <si>
    <t>A409</t>
  </si>
  <si>
    <t>A410_BLOCK</t>
  </si>
  <si>
    <t>A412</t>
  </si>
  <si>
    <t>A414</t>
  </si>
  <si>
    <t>A415</t>
  </si>
  <si>
    <t>A416_BLOCK</t>
  </si>
  <si>
    <t>A417</t>
  </si>
  <si>
    <t>A418_BLOCK</t>
  </si>
  <si>
    <t>A418A</t>
  </si>
  <si>
    <t>A418B</t>
  </si>
  <si>
    <t>A418C</t>
  </si>
  <si>
    <t>A418D</t>
  </si>
  <si>
    <t>A418E</t>
  </si>
  <si>
    <t>A418F</t>
  </si>
  <si>
    <t>A418G</t>
  </si>
  <si>
    <t>A420</t>
  </si>
  <si>
    <t>A421</t>
  </si>
  <si>
    <t>A423</t>
  </si>
  <si>
    <t>A424</t>
  </si>
  <si>
    <t>A425</t>
  </si>
  <si>
    <t>A426</t>
  </si>
  <si>
    <t>A427</t>
  </si>
  <si>
    <t>A428</t>
  </si>
  <si>
    <t>A429</t>
  </si>
  <si>
    <t>A430</t>
  </si>
  <si>
    <t>A431</t>
  </si>
  <si>
    <t>A432</t>
  </si>
  <si>
    <t>A433</t>
  </si>
  <si>
    <t>A434</t>
  </si>
  <si>
    <t>A435</t>
  </si>
  <si>
    <t>A436</t>
  </si>
  <si>
    <t>A438</t>
  </si>
  <si>
    <t>A439</t>
  </si>
  <si>
    <t>A441</t>
  </si>
  <si>
    <t>A442</t>
  </si>
  <si>
    <t>A443_BLOCK</t>
  </si>
  <si>
    <t>A447_BLOCK</t>
  </si>
  <si>
    <t>A448</t>
  </si>
  <si>
    <t>A449_BLOCK</t>
  </si>
  <si>
    <t>A450</t>
  </si>
  <si>
    <t>A452</t>
  </si>
  <si>
    <t>A453_BLOCK</t>
  </si>
  <si>
    <t>A454</t>
  </si>
  <si>
    <t>A455</t>
  </si>
  <si>
    <t>A456_BLOCK</t>
  </si>
  <si>
    <t>A457</t>
  </si>
  <si>
    <t>A458</t>
  </si>
  <si>
    <t>A460</t>
  </si>
  <si>
    <t>A461_BLOCK</t>
  </si>
  <si>
    <t>A462</t>
  </si>
  <si>
    <t>A463</t>
  </si>
  <si>
    <t>A464</t>
  </si>
  <si>
    <t>A465_BLOCK</t>
  </si>
  <si>
    <t>A466</t>
  </si>
  <si>
    <t>A467</t>
  </si>
  <si>
    <t>A469</t>
  </si>
  <si>
    <t>A470_BLOCK</t>
  </si>
  <si>
    <t>A471</t>
  </si>
  <si>
    <t>A472</t>
  </si>
  <si>
    <t>A473_BLOCK</t>
  </si>
  <si>
    <t>A473A</t>
  </si>
  <si>
    <t>A473B</t>
  </si>
  <si>
    <t>A473C</t>
  </si>
  <si>
    <t>A473D</t>
  </si>
  <si>
    <t>A473E</t>
  </si>
  <si>
    <t>A474_BLOCK</t>
  </si>
  <si>
    <t>A474A</t>
  </si>
  <si>
    <t>A474B</t>
  </si>
  <si>
    <t>A474C</t>
  </si>
  <si>
    <t>A476</t>
  </si>
  <si>
    <t>A478</t>
  </si>
  <si>
    <t>A480</t>
  </si>
  <si>
    <t>A482_BLOCK</t>
  </si>
  <si>
    <t>A483</t>
  </si>
  <si>
    <t>A485</t>
  </si>
  <si>
    <t>A486</t>
  </si>
  <si>
    <t>A504</t>
  </si>
  <si>
    <t>A505</t>
  </si>
  <si>
    <t>A507</t>
  </si>
  <si>
    <t>A512</t>
  </si>
  <si>
    <t>A513</t>
  </si>
  <si>
    <t>A514</t>
  </si>
  <si>
    <t>A515</t>
  </si>
  <si>
    <t>A516</t>
  </si>
  <si>
    <t>A517</t>
  </si>
  <si>
    <t>A518</t>
  </si>
  <si>
    <t>A519</t>
  </si>
  <si>
    <t>A520</t>
  </si>
  <si>
    <t>A521</t>
  </si>
  <si>
    <t>A522</t>
  </si>
  <si>
    <t>A523</t>
  </si>
  <si>
    <t>A524</t>
  </si>
  <si>
    <t>A525</t>
  </si>
  <si>
    <t>A526</t>
  </si>
  <si>
    <t>A527</t>
  </si>
  <si>
    <t>A528</t>
  </si>
  <si>
    <t>A529</t>
  </si>
  <si>
    <t>A602</t>
  </si>
  <si>
    <t>A604_BLOCK</t>
  </si>
  <si>
    <t>A604A</t>
  </si>
  <si>
    <t>A604B</t>
  </si>
  <si>
    <t>A605</t>
  </si>
  <si>
    <t>A606</t>
  </si>
  <si>
    <t>A607_BLOCK</t>
  </si>
  <si>
    <t>A607A</t>
  </si>
  <si>
    <t>A607B</t>
  </si>
  <si>
    <t>A607C</t>
  </si>
  <si>
    <t>A608</t>
  </si>
  <si>
    <t>A609</t>
  </si>
  <si>
    <t>A610</t>
  </si>
  <si>
    <t>A611</t>
  </si>
  <si>
    <t>A612</t>
  </si>
  <si>
    <t>A614</t>
  </si>
  <si>
    <t>A615_BLOCK</t>
  </si>
  <si>
    <t>A615A</t>
  </si>
  <si>
    <t>A615B</t>
  </si>
  <si>
    <t>A615C</t>
  </si>
  <si>
    <t>A615D</t>
  </si>
  <si>
    <t>A616</t>
  </si>
  <si>
    <t>A617</t>
  </si>
  <si>
    <t>A618</t>
  </si>
  <si>
    <t>A619</t>
  </si>
  <si>
    <t>A620</t>
  </si>
  <si>
    <t>A621</t>
  </si>
  <si>
    <t>A622</t>
  </si>
  <si>
    <t>A623</t>
  </si>
  <si>
    <t>A625</t>
  </si>
  <si>
    <t>A626</t>
  </si>
  <si>
    <t>A628</t>
  </si>
  <si>
    <t>A629</t>
  </si>
  <si>
    <t>A630</t>
  </si>
  <si>
    <t>A631</t>
  </si>
  <si>
    <t>A633</t>
  </si>
  <si>
    <t>A636_INTRO</t>
  </si>
  <si>
    <t>A636A</t>
  </si>
  <si>
    <t>A636B</t>
  </si>
  <si>
    <t>A636BN</t>
  </si>
  <si>
    <t>A636C</t>
  </si>
  <si>
    <t>A636CN</t>
  </si>
  <si>
    <t>A636CA</t>
  </si>
  <si>
    <t>A636E</t>
  </si>
  <si>
    <t>A636EA</t>
  </si>
  <si>
    <t>A636F</t>
  </si>
  <si>
    <t>A636G</t>
  </si>
  <si>
    <t>A636H</t>
  </si>
  <si>
    <t>A636I</t>
  </si>
  <si>
    <t>A636IA</t>
  </si>
  <si>
    <t>A636J</t>
  </si>
  <si>
    <t>A636K</t>
  </si>
  <si>
    <t>A636Z</t>
  </si>
  <si>
    <t>A636KA</t>
  </si>
  <si>
    <t>A637_INTRO</t>
  </si>
  <si>
    <t>A637A</t>
  </si>
  <si>
    <t>A637AN</t>
  </si>
  <si>
    <t>A637B</t>
  </si>
  <si>
    <t>A637C</t>
  </si>
  <si>
    <t>A637D</t>
  </si>
  <si>
    <t>A637E</t>
  </si>
  <si>
    <t>A637F</t>
  </si>
  <si>
    <t>A637G</t>
  </si>
  <si>
    <t>A637H</t>
  </si>
  <si>
    <t>A637I</t>
  </si>
  <si>
    <t>A637J</t>
  </si>
  <si>
    <t>A637K</t>
  </si>
  <si>
    <t>A637L</t>
  </si>
  <si>
    <t>A637M</t>
  </si>
  <si>
    <t>A637N</t>
  </si>
  <si>
    <t>A637O</t>
  </si>
  <si>
    <t>A637P</t>
  </si>
  <si>
    <t>A637Q</t>
  </si>
  <si>
    <t>A637R</t>
  </si>
  <si>
    <t>A637S</t>
  </si>
  <si>
    <t>A637T</t>
  </si>
  <si>
    <t>A637U</t>
  </si>
  <si>
    <t>A637Z</t>
  </si>
  <si>
    <t>A639</t>
  </si>
  <si>
    <t>A640</t>
  </si>
  <si>
    <t>A641</t>
  </si>
  <si>
    <t>A642</t>
  </si>
  <si>
    <t>A643_INTRO</t>
  </si>
  <si>
    <t>A643A</t>
  </si>
  <si>
    <t>A643B</t>
  </si>
  <si>
    <t>A643C</t>
  </si>
  <si>
    <t>A643D</t>
  </si>
  <si>
    <t>A643E</t>
  </si>
  <si>
    <t>A643F</t>
  </si>
  <si>
    <t>A643G</t>
  </si>
  <si>
    <t>A643H</t>
  </si>
  <si>
    <t>A643I</t>
  </si>
  <si>
    <t>A643J</t>
  </si>
  <si>
    <t>A643K</t>
  </si>
  <si>
    <t>A643L</t>
  </si>
  <si>
    <t>A643M</t>
  </si>
  <si>
    <t>A643N</t>
  </si>
  <si>
    <t>A643O</t>
  </si>
  <si>
    <t>A643P</t>
  </si>
  <si>
    <t>A643Q</t>
  </si>
  <si>
    <t>A643R</t>
  </si>
  <si>
    <t>A643S</t>
  </si>
  <si>
    <t>A643T</t>
  </si>
  <si>
    <t>A643U</t>
  </si>
  <si>
    <t>A643V</t>
  </si>
  <si>
    <t>A643W</t>
  </si>
  <si>
    <t>A643X</t>
  </si>
  <si>
    <t>A643Z</t>
  </si>
  <si>
    <t>A701</t>
  </si>
  <si>
    <t>A702</t>
  </si>
  <si>
    <t>A703</t>
  </si>
  <si>
    <t>A707</t>
  </si>
  <si>
    <t>A709</t>
  </si>
  <si>
    <t>A710</t>
  </si>
  <si>
    <t>A711</t>
  </si>
  <si>
    <t>A712</t>
  </si>
  <si>
    <t>A713</t>
  </si>
  <si>
    <t>A714</t>
  </si>
  <si>
    <t>A715_BLOCK</t>
  </si>
  <si>
    <t>A716</t>
  </si>
  <si>
    <t>A719_BLOCK</t>
  </si>
  <si>
    <t>A720</t>
  </si>
  <si>
    <t>A722</t>
  </si>
  <si>
    <t>A723_BLOCK</t>
  </si>
  <si>
    <t>A725</t>
  </si>
  <si>
    <t>A726</t>
  </si>
  <si>
    <t>A727</t>
  </si>
  <si>
    <t>A728</t>
  </si>
  <si>
    <t>A729</t>
  </si>
  <si>
    <t>A730</t>
  </si>
  <si>
    <t>A731</t>
  </si>
  <si>
    <t>A732</t>
  </si>
  <si>
    <t>A733</t>
  </si>
  <si>
    <t>A734</t>
  </si>
  <si>
    <t>A735</t>
  </si>
  <si>
    <t>A736</t>
  </si>
  <si>
    <t>A737</t>
  </si>
  <si>
    <t>A803</t>
  </si>
  <si>
    <t>A805_BLOCK</t>
  </si>
  <si>
    <t>A810</t>
  </si>
  <si>
    <t>A812</t>
  </si>
  <si>
    <t>A813</t>
  </si>
  <si>
    <t>A814_BLOCK</t>
  </si>
  <si>
    <t>A815_BLOCK</t>
  </si>
  <si>
    <t>A815A</t>
  </si>
  <si>
    <t>A815B</t>
  </si>
  <si>
    <t>A815C</t>
  </si>
  <si>
    <t>A815D</t>
  </si>
  <si>
    <t>A815E</t>
  </si>
  <si>
    <t>A815F</t>
  </si>
  <si>
    <t>A815G</t>
  </si>
  <si>
    <t>A815H</t>
  </si>
  <si>
    <t>A816</t>
  </si>
  <si>
    <t>A818</t>
  </si>
  <si>
    <t>A819</t>
  </si>
  <si>
    <t>A820</t>
  </si>
  <si>
    <t>A822</t>
  </si>
  <si>
    <t>A902</t>
  </si>
  <si>
    <t>A903</t>
  </si>
  <si>
    <t>A904</t>
  </si>
  <si>
    <t>A905</t>
  </si>
  <si>
    <t>A906</t>
  </si>
  <si>
    <t>A907</t>
  </si>
  <si>
    <t>A908</t>
  </si>
  <si>
    <t>A909</t>
  </si>
  <si>
    <t>A910</t>
  </si>
  <si>
    <t>A911</t>
  </si>
  <si>
    <t>A912</t>
  </si>
  <si>
    <t>A913</t>
  </si>
  <si>
    <t>A914</t>
  </si>
  <si>
    <t>A915</t>
  </si>
  <si>
    <t>A916</t>
  </si>
  <si>
    <t>A919</t>
  </si>
  <si>
    <t>A920</t>
  </si>
  <si>
    <t>A921</t>
  </si>
  <si>
    <t>A922</t>
  </si>
  <si>
    <t>A923</t>
  </si>
  <si>
    <t>A924</t>
  </si>
  <si>
    <t>A925</t>
  </si>
  <si>
    <t>A926</t>
  </si>
  <si>
    <t>A927</t>
  </si>
  <si>
    <t>A928</t>
  </si>
  <si>
    <t>A929</t>
  </si>
  <si>
    <t>A930</t>
  </si>
  <si>
    <t>A932_BLOCK</t>
  </si>
  <si>
    <t>A932A</t>
  </si>
  <si>
    <t>A932B</t>
  </si>
  <si>
    <t>A932C</t>
  </si>
  <si>
    <t>A932D</t>
  </si>
  <si>
    <t>A932E</t>
  </si>
  <si>
    <t>A1001</t>
  </si>
  <si>
    <t>A1003</t>
  </si>
  <si>
    <t>A1004</t>
  </si>
  <si>
    <t>A1005</t>
  </si>
  <si>
    <t>A1006</t>
  </si>
  <si>
    <t>A1007</t>
  </si>
  <si>
    <t>A1008</t>
  </si>
  <si>
    <t>A1009</t>
  </si>
  <si>
    <t>A1010</t>
  </si>
  <si>
    <t>A1011</t>
  </si>
  <si>
    <t>A1015</t>
  </si>
  <si>
    <t>A1016</t>
  </si>
  <si>
    <t>A1017</t>
  </si>
  <si>
    <t>A1019</t>
  </si>
  <si>
    <t>A1020</t>
  </si>
  <si>
    <t>A1022</t>
  </si>
  <si>
    <t>A1023_BLOCK</t>
  </si>
  <si>
    <t>A1024</t>
  </si>
  <si>
    <t>A1025_BLOCK</t>
  </si>
  <si>
    <t>A1026</t>
  </si>
  <si>
    <t>A1027</t>
  </si>
  <si>
    <t>A1028</t>
  </si>
  <si>
    <t>A1029_BLOCK</t>
  </si>
  <si>
    <t>A1030</t>
  </si>
  <si>
    <t>A1031</t>
  </si>
  <si>
    <t>A1032</t>
  </si>
  <si>
    <t>A1033</t>
  </si>
  <si>
    <t>A1034</t>
  </si>
  <si>
    <t>A1035</t>
  </si>
  <si>
    <t>A1037</t>
  </si>
  <si>
    <t>A1038</t>
  </si>
  <si>
    <t>A1039_BLOCK</t>
  </si>
  <si>
    <t>A1039A</t>
  </si>
  <si>
    <t>A1039B</t>
  </si>
  <si>
    <t>A1039C</t>
  </si>
  <si>
    <t>A1039D</t>
  </si>
  <si>
    <t>A1039E</t>
  </si>
  <si>
    <t>A1040</t>
  </si>
  <si>
    <t>A1043</t>
  </si>
  <si>
    <t>A1044</t>
  </si>
  <si>
    <t>A1045</t>
  </si>
  <si>
    <t>A1046</t>
  </si>
  <si>
    <t>A1047</t>
  </si>
  <si>
    <t>A1049</t>
  </si>
  <si>
    <t>A1050</t>
  </si>
  <si>
    <t>A1101</t>
  </si>
  <si>
    <t>A1102</t>
  </si>
  <si>
    <t>A1103</t>
  </si>
  <si>
    <t>A1105</t>
  </si>
  <si>
    <t>A1106</t>
  </si>
  <si>
    <t>A1107</t>
  </si>
  <si>
    <t>A1108</t>
  </si>
  <si>
    <t>A1109</t>
  </si>
  <si>
    <t>A1110</t>
  </si>
  <si>
    <t>A1111</t>
  </si>
  <si>
    <t>A1112</t>
  </si>
  <si>
    <t>A1113_BLOCK</t>
  </si>
  <si>
    <t>A1113A</t>
  </si>
  <si>
    <t>A1113B</t>
  </si>
  <si>
    <t>A1113C</t>
  </si>
  <si>
    <t>A1113D</t>
  </si>
  <si>
    <t>A1114</t>
  </si>
  <si>
    <t>A1115</t>
  </si>
  <si>
    <t>A215 = 1</t>
  </si>
  <si>
    <t>A208 &gt; 0</t>
  </si>
  <si>
    <t>A208 = 0</t>
  </si>
  <si>
    <t>A202 = 1</t>
  </si>
  <si>
    <t>A202 &lt;&gt; 1</t>
  </si>
  <si>
    <t>A424 = 1</t>
  </si>
  <si>
    <t>A424 &gt; 1</t>
  </si>
  <si>
    <t>A714 = 1</t>
  </si>
  <si>
    <t>A714 &lt;&gt; 1</t>
  </si>
  <si>
    <t>A232 = 1</t>
  </si>
  <si>
    <t>A1001 = 1</t>
  </si>
  <si>
    <t>A1001 &lt;&gt; 1</t>
  </si>
  <si>
    <t>(NAME IN 218)</t>
  </si>
  <si>
    <t>(EVENT ONE)</t>
  </si>
  <si>
    <t>(EVENT TWO)</t>
  </si>
  <si>
    <t>(MONTH/YEAR ONE)</t>
  </si>
  <si>
    <t>(MONTH/YEAR TWO)</t>
  </si>
  <si>
    <t>(NAME IN 407)</t>
  </si>
  <si>
    <t>(NAME IN 503)</t>
  </si>
  <si>
    <t>(NAME IN 603)</t>
  </si>
  <si>
    <t>ANOTHER CHILD</t>
  </si>
  <si>
    <t>WANTS NO MORE</t>
  </si>
  <si>
    <t>A CHILD</t>
  </si>
  <si>
    <t>WANTS NO</t>
  </si>
  <si>
    <t>HAS NOT HAD</t>
  </si>
  <si>
    <t>HAS HAD A CHILD</t>
  </si>
  <si>
    <t>CHECK 208:</t>
  </si>
  <si>
    <t>Now I have some questions about the future. Would you like to have another child, or would you prefer not to have any more children?</t>
  </si>
  <si>
    <t>Now I have some questions about the future. Would you like to have a child, or would you prefer not to have any children?</t>
  </si>
  <si>
    <t>804a)</t>
  </si>
  <si>
    <t>804b)</t>
  </si>
  <si>
    <t>HAS HAD</t>
  </si>
  <si>
    <t>AND</t>
  </si>
  <si>
    <t>A CHILD AND</t>
  </si>
  <si>
    <t>CHECK 208 AND 804:</t>
  </si>
  <si>
    <t>CHECK 208 AND 232:</t>
  </si>
  <si>
    <t>NOT PREG.</t>
  </si>
  <si>
    <t>AND HAS</t>
  </si>
  <si>
    <t>HAD A CHILD</t>
  </si>
  <si>
    <t>AND HAS NOT</t>
  </si>
  <si>
    <t>805c)</t>
  </si>
  <si>
    <t>How long would you like to wait from now before the birth of a child?</t>
  </si>
  <si>
    <t>How long would you like to wait from now before the birth of another child?</t>
  </si>
  <si>
    <t>INTERFERES WITH BODY'S</t>
  </si>
  <si>
    <t>NORMAL PROCESSES</t>
  </si>
  <si>
    <t>810d)</t>
  </si>
  <si>
    <t>810c)</t>
  </si>
  <si>
    <t>You have said that you do not want another child soon. Can you tell me why you are not using a method to prevent pregnancy?
Any other reason?
RECORD ALL REASONS MENTIONED.</t>
  </si>
  <si>
    <t>You have said that you do not want any more children. Can you tell me why you are not using a method to prevent pregnancy?
Any other reason?
RECORD ALL REASONS MENTIONED.</t>
  </si>
  <si>
    <t>You have said that you do not want a child soon. Can you tell me why you are not using a method to prevent pregnancy?
Any other reason?
RECORD ALL REASONS MENTIONED.</t>
  </si>
  <si>
    <t>You have said that you do not want any children. Can you tell me why you are not using a method to prevent pregnancy?
Any other reason?
RECORD ALL REASONS MENTIONED.</t>
  </si>
  <si>
    <t>IF BORN DEAD, MISCARRIAGE, OR ABORTION:</t>
  </si>
  <si>
    <t>CHECK 216 AND 217: TYPE OF PREGNANCY OUTCOME. 
NOTE: IF 217=1, THEN PREGNANCY OUTCOME = BORN ALIVE.</t>
  </si>
  <si>
    <t>IF 219=BOY:</t>
  </si>
  <si>
    <t>IF 219=GIRL:</t>
  </si>
  <si>
    <t>IF 215=SING:</t>
  </si>
  <si>
    <t>FIRST OF MULT.</t>
  </si>
  <si>
    <t>NEXT MULT.</t>
  </si>
  <si>
    <t>(NAME IN 635)</t>
  </si>
  <si>
    <t>Used in Question</t>
  </si>
  <si>
    <t>314, 322, 330, 317D, 317F, 317H</t>
  </si>
  <si>
    <t>317B, 317D</t>
  </si>
  <si>
    <t>438, 439, 440, 441, 442, 443, 447a), 452, 453, 454, 460, 461, 462, 463, 469, 470, 471, 473, 480, 482, 483, 485, 486, 408a), 434a), 435a), 436a), 447a), 464a), 473b), 473e), 476a), 478a)</t>
  </si>
  <si>
    <t>447a), 447b), 460</t>
  </si>
  <si>
    <t>Q503N, 504, 505, 507, 512, 513, 514, 515, 516, 517, 518, 519, 520, 521, 522, 523, 524, 525, 526, 527, 528, 529</t>
  </si>
  <si>
    <t>604, 605, 606, 608, 610, 615, 618, 619, 620, 621, 622, 629, 630, 631, 633, 607a), 607b), 607c), 609a), 609b)</t>
  </si>
  <si>
    <t>639, 640, 641, 642, 636a)</t>
  </si>
  <si>
    <t>JOINTLY WITH HUSBAND/PARTNER</t>
  </si>
  <si>
    <t>AND SOMEONE ELSE</t>
  </si>
  <si>
    <t>LESS THAN ONE STANDARD DRINK</t>
  </si>
  <si>
    <t>DID NOT DRINK ALCOHOL</t>
  </si>
  <si>
    <t>During the last one month, on how many days did you have an alcoholic drink?
IF NON-NUMERIC ANSWER, PROBE TO GET AN ESTIMATE. IF RESPONDENT ANSWERS 'EVERY DAY' OR 'ALMOST EVERY DAY,' CODE '95'.</t>
  </si>
  <si>
    <t>We count one drink of alcohol as one can or bottle of beer, one glass of wine, one shot of spirits, or one cup of [ADD OTHER LOCAL EXAMPLES]. In the last one month, on the days that you drank alcohol, how many drinks did you usually have per day?
SHOW PICTURES OF SIZES OF STANDARD DRINKS.</t>
  </si>
  <si>
    <t>Has your (husband/partner) or any other family member ever tried to force or pressure you to become pregnant when you did not want to become pregnant?</t>
  </si>
  <si>
    <t>HEALTHCARE WORKERS</t>
  </si>
  <si>
    <t>TALKED BADLY</t>
  </si>
  <si>
    <t>VERBALLY ABUSED</t>
  </si>
  <si>
    <t>706A</t>
  </si>
  <si>
    <t>706B</t>
  </si>
  <si>
    <t xml:space="preserve">MARRIAGE CERTIFICATE FROM A CHURCH, </t>
  </si>
  <si>
    <t xml:space="preserve">MOSQUE OR OTHER RELIGIOUS </t>
  </si>
  <si>
    <t>INSTITUTION</t>
  </si>
  <si>
    <t xml:space="preserve">MARRIAGE CERTIFICATE FROM A CIVIL </t>
  </si>
  <si>
    <t>AUTHORITY</t>
  </si>
  <si>
    <t>OTHER DOCUMENT FROM A RELIGIOUS</t>
  </si>
  <si>
    <t xml:space="preserve">OTHER DOCUMENT FROM A CIVIL </t>
  </si>
  <si>
    <t>Do you have a marriage certificate or other document recognizing this (marriage/union)?</t>
  </si>
  <si>
    <t>Please tell me the name of your (husband/partner).
RECORD THE HUSBAND'S LINE NUMBER FROM THE HOUSEHOLD QUESTIONNAIRE. IF HE IS NOT LISTED IN THE HOUSEHOLD, RECORD '00'.</t>
  </si>
  <si>
    <t>A706A</t>
  </si>
  <si>
    <t>A706B</t>
  </si>
  <si>
    <t>Plain water?</t>
  </si>
  <si>
    <t>Milk from animals, including fresh, packaged, or powdered milk [,such as INSERT LOCAL NAMES FOR POWDERED MILK, AND INSERT OTHER TYPES OF ANIMAL MILK-BASED LIQUIDS]?</t>
  </si>
  <si>
    <t>[INSERT SOYMILK AND/OR NUTMILKS]?</t>
  </si>
  <si>
    <t>Chocolate flavored drinks [or INSERT THE NAMES OF OTHER NON-MILK-BASED FLAVORED DRINKS]?</t>
  </si>
  <si>
    <t>Fruit juice [or fruit-flavored drinks]?</t>
  </si>
  <si>
    <t xml:space="preserve">[INSERT GENERAL TERM(S) OR SPECIFC NAME(S) OF YOGURT OR YOGURT DRINKS]? </t>
  </si>
  <si>
    <t>637a2)</t>
  </si>
  <si>
    <t>637a3)</t>
  </si>
  <si>
    <t>Was it a sweet [or flavored] type of drink?</t>
  </si>
  <si>
    <t>Pumpkin, carrots, squash [, or sweet potatoes that are yellow or orange inside]?</t>
  </si>
  <si>
    <t>Any dark green, leafy vegetables, such as [INSERT UP TO 5 COMMONLY CONSUMED VITAMIN A-RICH DARK GREEN, LEAFY VEGETABLES], or other dark green, leafy vegetables?</t>
  </si>
  <si>
    <t>Any other vegetables, such as [INSERT UP TO 5 OTHER COMMONLY CONSUMED VEGETABLES], or other vegetables?</t>
  </si>
  <si>
    <t>Any other fruits, such as [INSERT UP TO 5 COMMONLY CONSUMED FRUITS], or other fruits?</t>
  </si>
  <si>
    <t>[Chocolates, candies, pastries, cakes, biscuits, or frozen treats like ice cream and popsicles]?</t>
  </si>
  <si>
    <t>[INSERT OTHER COMMONLY CONSUMED 'SENTINEL' SWEET FOODS]?</t>
  </si>
  <si>
    <t>637v)</t>
  </si>
  <si>
    <t>637v1)</t>
  </si>
  <si>
    <t>643y1)</t>
  </si>
  <si>
    <r>
      <rPr>
        <sz val="8"/>
        <color theme="1"/>
        <rFont val="Arial"/>
        <family val="2"/>
      </rPr>
      <t>(12)</t>
    </r>
    <r>
      <rPr>
        <sz val="8"/>
        <rFont val="Arial"/>
        <family val="2"/>
      </rPr>
      <t xml:space="preserve"> Remove from the questionnaire if adaptation only includes one question for the sweet foods group.</t>
    </r>
  </si>
  <si>
    <t xml:space="preserve">CHECK 637 (CATEGORIES 'a' THROUGH 'v'):  </t>
  </si>
  <si>
    <t>a2)</t>
  </si>
  <si>
    <t>HAD YOGURT AS A DRINK</t>
  </si>
  <si>
    <t>a3)</t>
  </si>
  <si>
    <t>(12)</t>
  </si>
  <si>
    <t>v1)</t>
  </si>
  <si>
    <t>Porridge, bread, rice, noodles, pasta, or [INSERT OTHER COMMONLY CONSUMED FOODS MADE FROM GRAINS, INCLUDING RICE DISHES, NOODLE DISHES, ETC.]?</t>
  </si>
  <si>
    <t>y)</t>
  </si>
  <si>
    <t>y1)</t>
  </si>
  <si>
    <t>643x2)</t>
  </si>
  <si>
    <t>643y)</t>
  </si>
  <si>
    <t>x2)</t>
  </si>
  <si>
    <t>A637AY</t>
  </si>
  <si>
    <t>A637AYA</t>
  </si>
  <si>
    <t>A637V</t>
  </si>
  <si>
    <t xml:space="preserve">What was the drink?
MARK THE APPROPRIATE GROUP FOR EACH ADDITIONAL DRINK, IF THE GROUP IS NOT YET CODED 'YES'. 
IF UNABLE TO DETERMINE WHICH GROUP THE ADDITIONAL DRINK BELONGS TO, SELECT OPTION "Z" AND A SCREEN WILL BE DISPLAYED TO REGISTER THE NAME OF THE DRINK. </t>
  </si>
  <si>
    <t>A643XA</t>
  </si>
  <si>
    <t>A643Y</t>
  </si>
  <si>
    <t>Was it a sweet or flavored type of drink?</t>
  </si>
  <si>
    <t xml:space="preserve">PHOTOGRAPH NOT TAKEN, </t>
  </si>
  <si>
    <t>PERMISSION NOT RECEIVED</t>
  </si>
  <si>
    <t>Now I would like to ask some questions about vaccinations received by your children born in the last 3 years.</t>
  </si>
  <si>
    <t>Now I would like to ask some questions about vaccinations received by your children born in the last 3 years. We will talk about each separately, starting with the youngest.</t>
  </si>
  <si>
    <t>(6) The question should be deleted in surveys in countries where there is no program. Adapt the question to include the local name(s) of formal food or cash programs. It may be necessary to revise or add additional questions depending on country needs. See the DHS Questionnaire Adaptation Guide for information on how to adapt.</t>
  </si>
  <si>
    <t xml:space="preserve">Talk with you about which foods or how much food you should eat? </t>
  </si>
  <si>
    <t>930A</t>
  </si>
  <si>
    <t>930C</t>
  </si>
  <si>
    <t>930B</t>
  </si>
  <si>
    <t>(NEXT ROW)</t>
  </si>
  <si>
    <t>A930A</t>
  </si>
  <si>
    <t>A930B</t>
  </si>
  <si>
    <t>A930C</t>
  </si>
  <si>
    <t>AWAY FROM HOME DURING LAST MENSTRUAL</t>
  </si>
  <si>
    <t>PERIOD</t>
  </si>
  <si>
    <t>ABLE TO READ ONLY PART OF</t>
  </si>
  <si>
    <t>THE SENTENCE</t>
  </si>
  <si>
    <t>NO CARD WITH REQUIRED</t>
  </si>
  <si>
    <t>LANGUAGE</t>
  </si>
  <si>
    <t xml:space="preserve">FAMILY REUNIFICATION/OTHER </t>
  </si>
  <si>
    <t>FAMILY-RELATED REASON</t>
  </si>
  <si>
    <t>8 Apr 2022</t>
  </si>
  <si>
    <t>~~A208~~</t>
  </si>
  <si>
    <t>~~ALPHMETH~~</t>
  </si>
  <si>
    <t>~~MNTHSTR1~~ ~~YEAR1~~</t>
  </si>
  <si>
    <t>~~MNTHSTR2~~ ~~YEAR2~~</t>
  </si>
  <si>
    <t>~~MNTHSTR1~~ ~~A314Y~~</t>
  </si>
  <si>
    <t>~~MNTHSTR1~~ ~~A406Y~~</t>
  </si>
  <si>
    <t>~~A407~~</t>
  </si>
  <si>
    <t>~~A503N~~</t>
  </si>
  <si>
    <t>~~A603N~~</t>
  </si>
  <si>
    <t>~~A635N~~</t>
  </si>
  <si>
    <t>528A</t>
  </si>
  <si>
    <t>215-1</t>
  </si>
  <si>
    <t>215-2</t>
  </si>
  <si>
    <t>216-1</t>
  </si>
  <si>
    <t>216-2</t>
  </si>
  <si>
    <t>216-3</t>
  </si>
  <si>
    <t>220-1</t>
  </si>
  <si>
    <t>220-2</t>
  </si>
  <si>
    <t>222-1</t>
  </si>
  <si>
    <t>222-2</t>
  </si>
  <si>
    <t>225-1</t>
  </si>
  <si>
    <t>225-2</t>
  </si>
  <si>
    <t>A440</t>
  </si>
  <si>
    <t>IF VACCINES HAVE BEEN ADDED IN 509, ADD COUNTRY-SPECIFIC QUESTIONS FOR EACH ADDITIONAL VACCINE HERE.</t>
  </si>
  <si>
    <t>What document or documents do you have?
Any other document?
RECORD ALL MENTIONED.</t>
  </si>
  <si>
    <t>408b), 434b), 447b), 464b), 476b), 478b)</t>
  </si>
  <si>
    <t>The last time you received your injectable, did you inject DMPA-SC/Sayana Press yourself or did a health care provider do it for you?</t>
  </si>
  <si>
    <t>What was the highest [GRADE/FORM/YEAR] he completed at that level?
IF COMPLETED LESS THAN ONE YEAR AT THAT LEVEL, RECORD '00'.</t>
  </si>
  <si>
    <t>Yesterday during the day or at night, did you eat or drink:</t>
  </si>
  <si>
    <t>636prompt</t>
  </si>
  <si>
    <t>637prompt</t>
  </si>
  <si>
    <t>643prompt</t>
  </si>
  <si>
    <t xml:space="preserve">Have you heard of ARVs, that is, antiretroviral medicines that treat HIV? </t>
  </si>
  <si>
    <t>Have you heard of PrEP, a medicine taken daily that can prevent a person from getting HIV?</t>
  </si>
  <si>
    <t>Now I would like to ask you about liquids that (NAME IN 635) had yesterday during the day or at night. Please tell me about all drinks, whether (NAME IN 635) had them at home, or somewhere else.</t>
  </si>
  <si>
    <t>How many times did (NAME IN 635) drink infant formula?
IF 7 OR MORE TIMES, RECORD '7'.</t>
  </si>
  <si>
    <t>How many times did (NAME IN 635) drink milk?
IF 7 OR MORE TIMES, RECORD '7'.</t>
  </si>
  <si>
    <t>Now I would like to ask you about foods that (NAME IN 635) had yesterday during the day or at night. I am interested in foods your child ate whether at home or somewhere else. Please think about snacks and small meals as well as main meals.
I will ask you about different foods, and I would like to know whether your child ate the food even if it was combined with other foods. Please do not answer ‘yes’ for any food or ingredient only used in a small amount to add flavor to a dish.</t>
  </si>
  <si>
    <t>How many times did (NAME IN 635) have [INSERT GENERAL TERMS OR SPECIFIC NAMES OF COMMON TYPES OF YOGURT OR YOGURT DRINKS]?
IF 7 OR MORE TIMES, RECORD '7'.</t>
  </si>
  <si>
    <t xml:space="preserve">Did (NAME IN 635) have any [INSERT GENERAL TERMS OR SPECIFIC NAMES OF COMMON TYPES OF YOGURT OR YOGURT DRINKS] [as a/to] drink? </t>
  </si>
  <si>
    <t>Did (NAME IN 635) eat any solid, semi-solid, or soft foods yesterday during the day or at night?
IF ‘YES’ PROBE: What kind of solid, semi-solid or soft foods did (NAME IN 635) eat?</t>
  </si>
  <si>
    <t>How many times did (NAME IN 635) eat solid, semi-solid, or soft foods yesterday during the day or at night?
IF 7 OR MORE TIMES, RECORD ‘7'.</t>
  </si>
  <si>
    <t>In the last 6 months, did any healthcare provider or community health worker talk with you about how or what to feed (NAME IN 635)?</t>
  </si>
  <si>
    <t>The last time (NAME IN 635) passed stools, what was done to dispose of the stools?</t>
  </si>
  <si>
    <t>(NUMBER OF BIRTHS)</t>
  </si>
  <si>
    <t>Just to make sure that I have this right: you have had in total (NUMBER OF BIRTHS) births during your life. Is that correct?</t>
  </si>
  <si>
    <t>Was the first baby in this pregnancy born alive or born dead?</t>
  </si>
  <si>
    <t>Was the next baby in this pregnancy born alive or born dead?</t>
  </si>
  <si>
    <t>Is (NAME IN 218) a boy or a girl?</t>
  </si>
  <si>
    <t>On what day, month, and year was (NAME IN 218) born?</t>
  </si>
  <si>
    <t>Since what month and year have you been using (METHOD) without stopping?
PROBE: For how long have you been using (METHOD) now without stopping?</t>
  </si>
  <si>
    <t>I would like to ask you some questions about the times you or your partner may have used a method to avoid getting pregnant during the last few years.
USE CALENDAR TO PROBE FOR EARLIER PERIODS OF USE AND NONUSE, STARTING WITH MOST RECENT USE, BACK TO JANUARY 2017. USE NAMES OF CHILDREN, DATES OF BIRTH, AND PERIODS OF PREGNANCY AS REFERENCE POINTS.</t>
  </si>
  <si>
    <t>Between (EVENT ONE) in (MONTH/YEAR ONE) and (EVENT TWO) in (MONTH/YEAR TWO), did you or your partner use any method of contraception?</t>
  </si>
  <si>
    <t>How many months after (EVENT ONE) in (MONTH/YEAR ONE) did you start to use the (METHOD)?
RECORD '95' IF THE RESPONDENT SAYS THE DATE OF STARTING TO USE THE METHOD.</t>
  </si>
  <si>
    <t>How many months after (EVENT ONE) in (MONTH/YEAR ONE) did you start to use the (METHOD)?
RECORD ZERO (0) IF METHOD WAS BEING USED AT THE BEGINNING OF THE CALENDAR.</t>
  </si>
  <si>
    <t>For how many months did you use the (METHOD) continuously?
RECORD '95' IF RESPONDENT GAVE THE DATE OF TERMINATION OF USE</t>
  </si>
  <si>
    <t>Why did you stop using (METHOD)?</t>
  </si>
  <si>
    <t>You first started using (METHOD) in (DATE FROM 314). Where did you get it at that time?
PROBE TO IDENTIFY THE TYPE OF SOURCE.
IF UNABLE TO DETERMINE IF PUBLIC, PRIVATE, OR NGO SECTOR, RECORD '96' AND WRITE THE NAME OF THE PLACE.</t>
  </si>
  <si>
    <t>Where did you obtain (METHOD) the last time?
PROBE TO IDENTIFY THE TYPE OF SOURCE.
IF UNABLE TO DETERMINE IF PUBLIC, PRIVATE, OR NGO SECTOR, RECORD '96' AND WRITE THE NAME OF THE PLACE.</t>
  </si>
  <si>
    <t>When you got pregnant with (NAME IN 407), did you want to get pregnant at that time?</t>
  </si>
  <si>
    <t>When you got pregnant with the pregnancy that ended in (DATE FROM 406), did you want to get pregnant at that time?</t>
  </si>
  <si>
    <t>Who assisted with the delivery of (NAME IN 407)?
Anyone else?
PROBE FOR THE TYPE(S) OF PERSON(S) AND RECORD ALL MENTIONED.
IF RESPONDENT SAYS NO ONE ASSISTED, PROBE TO DETERMINE WHETHER ANY ADULTS WERE PRESENT AT THE DELIVERY.</t>
  </si>
  <si>
    <t>Who assisted with the delivery of the stillbirth you had in (DATE FROM 406)?
Anyone else?
PROBE FOR THE TYPE(S) OF PERSON(S) AND RECORD ALL MENTIONED.
IF RESPONDENT SAYS NO ONE ASSISTED, PROBE TO DETERMINE WHETHER ANY ADULTS WERE PRESENT AT THE DELIVERY.</t>
  </si>
  <si>
    <t>Where did you give birth to (NAME IN 407)?
PROBE TO IDENTIFY THE TYPE OF SOURCE.
IF UNABLE TO DETERMINE IF PUBLIC, PRIVATE, OR NGO SECTOR, RECORD '96' AND WRITE THE NAME OF THE PLACE.</t>
  </si>
  <si>
    <t>Was (NAME IN 407) delivered by caesarean, that is, did they cut your belly open to take the baby out?</t>
  </si>
  <si>
    <t>After the birth, was (NAME IN 407) put on your chest?</t>
  </si>
  <si>
    <t>Was (NAME IN 407)'s bare skin touching your bare skin?</t>
  </si>
  <si>
    <t>How long after birth was (NAME IN 407) put on the bare skin of your chest?
PROBE FOR A NUMERIC RESPONSE. 
IF LESS THAN 1 HOUR, RECORD ‘00' HOURS;
IF 24 HOURS OR MORE, RECORD 24.</t>
  </si>
  <si>
    <t>When (NAME IN 407) was born, was (NAME IN 407) very large, larger than average, average, smaller than average, or very small?</t>
  </si>
  <si>
    <t>Was (NAME IN 407) weighed at birth?</t>
  </si>
  <si>
    <t>How much did (NAME IN 407) weigh?</t>
  </si>
  <si>
    <t>Now I would like to talk to you about checks on (NAME IN 407)'s health -- for example, someone examining (NAME IN 407), checking the cord, or talking to you about how to care for (NAME IN 407).
Before (NAME IN 407) left the facility, did anyone check on (NAME IN 407)'s health?</t>
  </si>
  <si>
    <t>How long after delivery was (NAME IN 407)'s health first checked?</t>
  </si>
  <si>
    <t>Who checked on (NAME IN 407)'s health at that time?
PROBE FOR MOST QUALIFIED PERSON.</t>
  </si>
  <si>
    <t>How long after the birth of  (NAME IN 407) did that check take place?</t>
  </si>
  <si>
    <t>Who checked on (NAME IN 407)’s health at that time?
PROBE FOR MOST QUALIFIED PERSON.</t>
  </si>
  <si>
    <t>Where did this check of (NAME IN 407) take place?
PROBE TO IDENTIFY THE TYPE OF SOURCE.
IF UNABLE TO DETERMINE IF PUBLIC, PRIVATE, OR NGO SECTOR, RECORD '96' AND WRITE THE NAME OF THE PLACE.</t>
  </si>
  <si>
    <t>I would like to talk to you about checks on your health after delivery, for example, someone asking you questions about your health or examining you. Did anyone check on your health after you gave birth to (NAME IN 407)?</t>
  </si>
  <si>
    <t>I would like to talk to you about checks on your health after delivery, for example, someone asking you questions about your health or examining you. Did anyone check on your health after you delivered the stillbirth you had in (DATE FROM 406)?</t>
  </si>
  <si>
    <t>I would like to talk to you about checks on (NAME IN 407)'s health -- for example, someone examining (NAME IN 407), checking the cord, or talking to you about how to care for (NAME IN 407).
After (NAME IN 407) was born, did any health care provider or a traditional birth attendant check on (NAME IN 407)'s health?</t>
  </si>
  <si>
    <t>How long after the birth of (NAME IN 407) did that check take place?</t>
  </si>
  <si>
    <t>Where did this first check of (NAME IN 407) take place?
PROBE TO IDENTIFY THE TYPE OF SOURCE.
IF UNABLE TO DETERMINE IF PUBLIC, PRIVATE, OR NGO SECTOR, RECORD '96' AND WRITE THE NAME OF THE PLACE.</t>
  </si>
  <si>
    <t>During the first 2 days after (NAME IN 407)’s birth, did any health care provider do the following:</t>
  </si>
  <si>
    <t>Measure (NAME IN 407)’s temperature?</t>
  </si>
  <si>
    <t>Observe (NAME IN 407) breastfeeding to see if you are doing it correctly?</t>
  </si>
  <si>
    <t>Has your menstrual period returned since the birth of (NAME IN 407)?</t>
  </si>
  <si>
    <t>Has your menstrual period returned since the pregnancy that ended in (DATE FROM 406)?</t>
  </si>
  <si>
    <t>Have you had sexual intercourse since the birth of (NAME IN 407)?</t>
  </si>
  <si>
    <t>Did you ever breastfeed (NAME IN 407)?</t>
  </si>
  <si>
    <t>How long after birth did you first put (NAME IN 407) to the breast?</t>
  </si>
  <si>
    <t>In the first 2 days after delivery, was (NAME IN 407) given anything other than breast milk to eat or drink – anything at all like water, infant formula, or [INSERT COMMON DRINKS AND FOODS THAT MAY BE GIVEN TO NEWBORN INFANTS]?</t>
  </si>
  <si>
    <t>Are you still breastfeeding (NAME IN 407)?</t>
  </si>
  <si>
    <t>Did (NAME IN 407) drink anything from a bottle with a nipple yesterday during the day or at night?</t>
  </si>
  <si>
    <t>Do you have a card or other document where (NAME IN 503)'s vaccinations are written down?</t>
  </si>
  <si>
    <t>Did you ever have a vaccination card for (NAME IN 503)?</t>
  </si>
  <si>
    <t>May I see the card or other document where (NAME IN 503)'s vaccinations are written down?</t>
  </si>
  <si>
    <t>In addition to what is recorded on (this document/these documents), did (NAME IN 503) receive any other vaccinations, including vaccinations received in campaigns or immunization days or child health days?
RECORD 'YES' ONLY IF THE RESPONDENT MENTIONS AT LEAST ONE OF THE VACCINATIONS IN 509 THAT ARE NOT RECORDED AS HAVING BEEN GIVEN.</t>
  </si>
  <si>
    <t>Did (NAME IN 503) ever receive any vaccinations to prevent (NAME IN 503) from getting diseases, including vaccinations received in campaigns or immunization days or child health days?</t>
  </si>
  <si>
    <t>Has (NAME IN 503) ever received a BCG vaccination against tuberculosis, that is, an injection in the arm or shoulder that usually causes a scar?</t>
  </si>
  <si>
    <t>At or soon after birth, did (NAME IN 503) receive a Hepatitis B vaccination, that is, an injection in the thigh to prevent Hepatitis B?</t>
  </si>
  <si>
    <t xml:space="preserve">Did (NAME IN 503) receive it within 24 hours of birth? </t>
  </si>
  <si>
    <t>Has (NAME IN 503) ever received oral polio vaccine, that is, about two drops in the mouth to prevent polio?</t>
  </si>
  <si>
    <t>Did (NAME IN 503) receive the first oral polio vaccine in the first 2 weeks after birth or later?</t>
  </si>
  <si>
    <t>How many times did (NAME IN 503) receive the oral polio vaccine?</t>
  </si>
  <si>
    <t>The last time (NAME IN 503) received the polio drops, did (NAME IN 503) also get an IPV injection in the arm to protect against polio?</t>
  </si>
  <si>
    <t>Has (NAME IN 503) ever received a pentavalent vaccination, that is, an injection given in the thigh sometimes at the same time as polio drops?</t>
  </si>
  <si>
    <t>How many times did (NAME IN 503) receive the pentavalent vaccine?</t>
  </si>
  <si>
    <t>Has (NAME IN 503) ever received a pneumococcal vaccination, that is, an injection in the thigh to prevent pneumonia?</t>
  </si>
  <si>
    <t>How many times did (NAME IN 503) receive the pneumococcal vaccine?</t>
  </si>
  <si>
    <t>Has (NAME IN 503) ever received a rotavirus vaccination, that is, liquid in the mouth to prevent diarrhea?</t>
  </si>
  <si>
    <t>How many times did (NAME IN 503) receive the rotavirus vaccine?</t>
  </si>
  <si>
    <t>Has (NAME IN 503) ever received a measles vaccination, that is, an injection in the arm to prevent measles?</t>
  </si>
  <si>
    <t>How many times did (NAME IN 503) receive the measles vaccine?</t>
  </si>
  <si>
    <t>Where did (NAME IN 503) receive most of his/her vaccinations?
PROBE TO IDENTIFY THE TYPE OF SOURCE.
IF UNABLE TO DETERMINE IF PUBLIC, PRIVATE, OR NGO SECTOR, RECORD '96' AND WRITE THE NAME OF THE PLACE.</t>
  </si>
  <si>
    <t xml:space="preserve">In the last 12 months, was (NAME IN 603) given any of the following: </t>
  </si>
  <si>
    <t>In the last 6 months, was (NAME IN 603) given a vitamin A dose like [this/any of these]?
SHOW COMMON TYPES OF AMPULES/CAPSULES/SYRUPS.</t>
  </si>
  <si>
    <t>In the last 6 months, was (NAME IN 603) given any medicine for intestinal worms?</t>
  </si>
  <si>
    <t>(NAME IN 603)'s weight?</t>
  </si>
  <si>
    <t>(NAME IN 603)'s length or height?</t>
  </si>
  <si>
    <t>Around (NAME IN 603)'s upper arm?
SHOW IMAGE OF MUAC TAPE.</t>
  </si>
  <si>
    <t>Has (NAME IN 603) had diarrhea in the last 2 weeks?</t>
  </si>
  <si>
    <t>Now I would like to know how much (NAME IN 603) was given to drink during the diarrhea, including breast milk. Was (NAME IN 603) given less than usual to drink, about the same amount, or more than usual to drink?
IF LESS, PROBE: Was (NAME IN 603) given much less than usual to drink or somewhat less?</t>
  </si>
  <si>
    <t>Now I would like to know how much (NAME IN 603) was given to drink during the diarrhea. Was (NAME IN 603) given less than usual to drink, about the same amount, or more than usual to drink?
IF LESS, PROBE: Was (NAME IN 603) given much less than usual to drink or somewhat less?</t>
  </si>
  <si>
    <t>When (NAME IN 603) had diarrhea, was (NAME IN 603) given less than usual to eat, about the same amount, more than usual, or nothing to eat?
IF LESS, PROBE: Was (NAME IN 603) given much less than usual to eat or somewhat less?</t>
  </si>
  <si>
    <t>Was (NAME IN 603) given any of the following at any time since (NAME IN 603) started having the diarrhea:</t>
  </si>
  <si>
    <t>Has (NAME IN 603) been ill with a fever at any time in the last 2 weeks?</t>
  </si>
  <si>
    <t>At any time during the illness, did (NAME IN 603) have blood taken from (NAME IN 603)'s finger or heel for testing?</t>
  </si>
  <si>
    <t>Were you told by a healthcare provider that (NAME IN 603) had malaria?</t>
  </si>
  <si>
    <t>Has (NAME IN 603) had an illness with a cough at any time in the last 2 weeks?</t>
  </si>
  <si>
    <t>Has (NAME IN 603) had fast, short, rapid breaths or difficulty breathing at any time in the last 2 weeks?</t>
  </si>
  <si>
    <t>How many days after the illness began did you first seek advice or treatment for (NAME IN 603)?
IF SAME DAY, RECORD '00'.</t>
  </si>
  <si>
    <t>At any time during the illness, did (NAME IN 603) take any medicine for the illness?</t>
  </si>
  <si>
    <t>What medicine did (NAME IN 603) take?
Any other medicine?
RECORD ALL MENTIONED.
IF MEDICINE NOT KNOWN, ASK TO SEE THE PACKAGE OR PRESCRIPTION</t>
  </si>
  <si>
    <t>How long after the fever started did (NAME IN 603) first take an artemisinin combination therapy?</t>
  </si>
  <si>
    <t xml:space="preserve">Yesterday during the day or at night, did (NAME IN 635) drink: </t>
  </si>
  <si>
    <t>Yesterday during the day or at night, did (NAME IN 635) have:</t>
  </si>
  <si>
    <t>Have you had sexual intercourse since the pregnancy that ended in (DATE FROM 406)?</t>
  </si>
  <si>
    <t>~~A218(APLINE)~~</t>
  </si>
  <si>
    <t>~~A407(BIRTHS2)~~</t>
  </si>
  <si>
    <t>~~FACILITY~~</t>
  </si>
  <si>
    <t>A502</t>
  </si>
  <si>
    <t>pregvacc &gt; 1</t>
  </si>
  <si>
    <t>A721</t>
  </si>
  <si>
    <t>A1000</t>
  </si>
  <si>
    <t>A1014</t>
  </si>
  <si>
    <t>A1104</t>
  </si>
  <si>
    <t>~~EVENT1~~</t>
  </si>
  <si>
    <t>~~EVENT2~~</t>
  </si>
  <si>
    <t>A219(APLINE) = 1</t>
  </si>
  <si>
    <t>A219(APLINE) = 2</t>
  </si>
  <si>
    <t>A405 in 1,2</t>
  </si>
  <si>
    <t>A405 in 3,4</t>
  </si>
  <si>
    <t>A405 = 3</t>
  </si>
  <si>
    <t>A405 = 1</t>
  </si>
  <si>
    <t>Is (NAME IN 218) still alive?</t>
  </si>
  <si>
    <t>Is (NAME IN 218) living with you?</t>
  </si>
  <si>
    <t>How old was (NAME IN 218) when he died?</t>
  </si>
  <si>
    <t>How old was (NAME IN 218) when she died?</t>
  </si>
  <si>
    <t>IF '12 MONTHS' OR '1 YR', ASK: Did (NAME IN 218) have his first birthday?
THEN ASK: Exactly how many months old was (NAME IN 218) when he died?
RECORD DAYS IF LESS THAN 1 MONTH; MONTHS IF LESS THAN TWO YEARS; OR YEARS.</t>
  </si>
  <si>
    <t>IF '12 MONTHS' OR '1 YR', ASK: Did (NAME IN 218) have her first birthday?
THEN ASK: Exactly how many months old was (NAME IN 218) when she died?
RECORD DAYS IF LESS THAN 1 MONTH; MONTHS IF LESS THAN TWO YEARS; OR YEARS.</t>
  </si>
  <si>
    <t>After (NAME IN 407) left the (FACILITY IN 435) did any health care provider or a traditional birth attendant check on (NAME IN 407)’s health?</t>
  </si>
  <si>
    <t>219, 220, 224, 225, 226, 227, 228</t>
  </si>
  <si>
    <t>(husband/partner)</t>
  </si>
  <si>
    <t>(husband's/partner's)</t>
  </si>
  <si>
    <t>Index</t>
  </si>
  <si>
    <t>pregvacc = 1</t>
  </si>
  <si>
    <t>A804</t>
  </si>
  <si>
    <t>A232 &lt;&gt; 1 &amp; A208 &gt; 0</t>
  </si>
  <si>
    <t>A232 &lt;&gt; 1 &amp; A208 = 0</t>
  </si>
  <si>
    <t>A208 &gt; 0 &amp; A804 = 1</t>
  </si>
  <si>
    <t>A208 &gt; 0 &amp; A804 &lt;&gt; 1</t>
  </si>
  <si>
    <t>A208 = 0 &amp; A804 = 1</t>
  </si>
  <si>
    <t>A208 = 0 &amp; A804 &lt;&gt; 1</t>
  </si>
  <si>
    <t>~~PARTNER~~</t>
  </si>
  <si>
    <t>~~PARTNER~~'s</t>
  </si>
  <si>
    <t>709, 710, 711, 712, 715a, 715b, 719, 720, 818, 819, 820, 822, 902, 903, 906, 907, 919, 920, 921, 922, 1049, 1050</t>
  </si>
  <si>
    <t>Were you tested for HIV as part of your antenatal care  while you were pregnant with (CHILD NAME)?</t>
  </si>
  <si>
    <t>(CHILD NAME)</t>
  </si>
  <si>
    <t>102.  What [PROVINCE/REGION/STATE] were you born in?</t>
  </si>
  <si>
    <t>103.  What country were you born in?</t>
  </si>
  <si>
    <t>104.  How long have you been living continuously in (NAME OF CURRENT CITY, TOWN OR VILLAGE OF RESIDENCE)?
IF LESS THAN ONE YEAR, RECORD ‘00’ YEARS.</t>
  </si>
  <si>
    <t>106.  In what month and year did you move here?</t>
  </si>
  <si>
    <t>107.  Just before you moved here, which [PROVINCE/REGION/STATE] did you live in?</t>
  </si>
  <si>
    <t>108.  Just before you moved here, did you live in a city, in a town, or in a rural area?</t>
  </si>
  <si>
    <t>109.  Why did you move to this place?</t>
  </si>
  <si>
    <t>110.  In what month and year were you born?</t>
  </si>
  <si>
    <t>111.  How old were you at your last birthday?
COMPARE AND CORRECT 110 AND/OR 111
IF INCONSISTENT.</t>
  </si>
  <si>
    <t>112.  In general, would you say your health is very good, good, moderate, bad, or very bad?</t>
  </si>
  <si>
    <t>113.  Have you ever attended school?</t>
  </si>
  <si>
    <t>114.  What is the highest level of school you attended: primary, secondary, or higher?</t>
  </si>
  <si>
    <t>115.  What is the highest [GRADE/FORM/YEAR] you completed at that level?
IF COMPLETED LESS THAN ONE YEAR AT THAT LEVEL, RECORD '00'.</t>
  </si>
  <si>
    <t>117.  Now I would like you to read this sentence to me.
SHOW CARD TO RESPONDENT.
IF RESPONDENT CANNOT READ WHOLE SENTENCE,
PROBE: Can you read any part of the sentence to me?</t>
  </si>
  <si>
    <t>119.  Do you read a newspaper or magazine at least once a week, less than once a week or not at all?</t>
  </si>
  <si>
    <t>120.  Do you listen to the radio at least once a week, less than once a week or not at all?</t>
  </si>
  <si>
    <t>121.  Do you watch television at least once a week, less than once a week or not at all?</t>
  </si>
  <si>
    <t>122.  Do you own a mobile phone?</t>
  </si>
  <si>
    <t>123.  Is your mobile phone a smart phone?</t>
  </si>
  <si>
    <t xml:space="preserve">127.  Have you ever used the Internet from any location on any device? </t>
  </si>
  <si>
    <t>128.  In the last 12 months, have you used the Internet?
IF NECESSARY, PROBE FOR USE FROM ANY LOCATION, WITH ANY DEVICE.</t>
  </si>
  <si>
    <t>129.  During the last one month, how often did you use the Internet: almost every day, at least once a week, less than once a week, or not at all?</t>
  </si>
  <si>
    <t>130.  What is your religion?</t>
  </si>
  <si>
    <t>131.  What is your ethnic group?</t>
  </si>
  <si>
    <t>201.  Now I would like to ask about all the births you have had during your life. Have you ever given birth?</t>
  </si>
  <si>
    <t>202.  Do you have any sons or daughters to whom you have given birth who are now living with you?</t>
  </si>
  <si>
    <t>204.  Do you have any sons or daughters to whom you have given birth who are alive but do not live with you?</t>
  </si>
  <si>
    <t>206.  Have you ever given birth to a boy or girl who was born alive but later died?
IF NO, PROBE: Any baby who cried, who made any movement, sound, or effort to breathe, or who showed any other signs of life even if for a very short time?</t>
  </si>
  <si>
    <t>209.  Just to make sure that I have this right: you have had in total ~~A208~~ births during your life. Is that correct?</t>
  </si>
  <si>
    <t xml:space="preserve">210.  Women sometimes have a pregnancy that does not result in a live birth. For example, a pregnancy can end in a miscarriage, an abortion, or the child can be born dead. Have you ever had a pregnancy that did not end in a live birth?
</t>
  </si>
  <si>
    <t>211.  How many miscarriages, abortions, and stillbirths have you had?</t>
  </si>
  <si>
    <t>217.  Did the baby cry, move, or breathe?</t>
  </si>
  <si>
    <t>218.  What name was given to the baby?
RECORD NAME.</t>
  </si>
  <si>
    <t>219.  Is ~~A218(APLINE)~~ a boy or a girl?</t>
  </si>
  <si>
    <t>221.  How long did this pregnancy last in weeks or months?</t>
  </si>
  <si>
    <t>224.  Is ~~A218(APLINE)~~ still alive?</t>
  </si>
  <si>
    <t>226.  Is ~~A218(APLINE)~~ living with you?</t>
  </si>
  <si>
    <t>232.  Are you pregnant now?</t>
  </si>
  <si>
    <t>233.  How many weeks or months pregnant are you?</t>
  </si>
  <si>
    <t>234.  When you got pregnant, did you want to get pregnant at that time?</t>
  </si>
  <si>
    <t>236.  When did your last menstrual period start?</t>
  </si>
  <si>
    <t>238.  During your last menstrual period, what did you use to collect or absorb your menstrual blood?
Anything else?</t>
  </si>
  <si>
    <t>239.  During your last menstrual period, were you able to wash and change in privacy while at home?</t>
  </si>
  <si>
    <t>240.  How old were you when you had your first menstrual period?</t>
  </si>
  <si>
    <t>241.  From one menstrual period to the next, are there certain days when a woman is more likely to become pregnant?</t>
  </si>
  <si>
    <t>242.  Is this time just before her period begins, during her period, right after her period has ended, or halfway between two periods?</t>
  </si>
  <si>
    <t>243.  After the birth of a child, can a woman become pregnant before her menstrual period has returned?</t>
  </si>
  <si>
    <t>303.  Are you or your partner currently doing something or using any method to delay or avoid getting pregnant?</t>
  </si>
  <si>
    <t>304.  Are you or your partner sterilized?
IF YES: Who is sterilized, you or your partner?</t>
  </si>
  <si>
    <t>306.  Just to check, are you or your partner doing any of the following to avoid pregnancy: deliberately avoiding sex on certain days, using a condom, using withdrawal or using emergency contraception?</t>
  </si>
  <si>
    <t>307.  Which method are you using?
RECORD ALL MENTIONED.</t>
  </si>
  <si>
    <t>308.  Now I'm going to show you two pictures. Please point to the picture that best matches what was used the last time you received your injectable.
SHOW IMAGES OF SAYANA PRESS AND REGULAR SYRINGE.</t>
  </si>
  <si>
    <t>309.  The last time you received your injectable, did you inject DMPA-SC/Sayana Press yourself or did a health care provider do it for you?</t>
  </si>
  <si>
    <t>310.  What is the brand name of the pills you are using?
IF DON'T KNOW THE BRAND, ASK TO SEE THE PACKAGE.</t>
  </si>
  <si>
    <t>311.  What is the brand name of the condoms you are using?
IF DON'T KNOW THE BRAND, ASK TO SEE THE PACKAGE.</t>
  </si>
  <si>
    <t>312.  In what facility did the sterilization take place?
PROBE TO IDENTIFY THE TYPE OF SOURCE.
IF UNABLE TO DETERMINE IF PUBLIC, PRIVATE, OR NGO SECTOR, RECORD '96' AND WRITE THE NAME OF THE PLACE.</t>
  </si>
  <si>
    <t>313.  In what month and year was the sterilization performed?</t>
  </si>
  <si>
    <t>314.  Since what month and year have you been using ~~ALPHMETH~~ without stopping?
PROBE: For how long have you been using ~~ALPHMETH~~ now without stopping?</t>
  </si>
  <si>
    <t>317.  I would like to ask you some questions about the times you or your partner may have used a method to avoid getting pregnant during the last few years.
USE CALENDAR TO PROBE FOR EARLIER PERIODS OF USE AND NONUSE, STARTING WITH MOST RECENT USE, BACK TO JANUARY 2017. USE NAMES OF CHILDREN, DATES OF BIRTH, AND PERIODS OF PREGNANCY AS REFERENCE POINTS.</t>
  </si>
  <si>
    <t>318.  Have you used emergency contraception in the last 12 months? That is, have you taken special pills within 3 days after having unprotected sexual intercourse to prevent pregnancy?</t>
  </si>
  <si>
    <t>320.  Have you ever used anything or tried in any way to delay or avoid getting pregnant?</t>
  </si>
  <si>
    <t>322.  You first started using ~~ALPHMETH~~ in ~~MNTHSTR1~~ ~~A314Y~~. Where did you get it at that time?
PROBE TO IDENTIFY THE TYPE OF SOURCE.
IF UNABLE TO DETERMINE IF PUBLIC, PRIVATE, OR NGO SECTOR, RECORD '96' AND WRITE THE NAME OF THE PLACE.</t>
  </si>
  <si>
    <t>323.  At  that time, were you told about side effects or problems you might have with the method?</t>
  </si>
  <si>
    <t>324.  When you got sterilized, were you told about side effects or problems you might have with the method?</t>
  </si>
  <si>
    <t>325.  Were you told what to do if you experienced side effects or problems?</t>
  </si>
  <si>
    <t>326.  At that time, were you told about other methods of family planning that you could use?</t>
  </si>
  <si>
    <t>328.  At that time, were you told that you could switch to another method if you wanted to or needed to?</t>
  </si>
  <si>
    <t>330.  Where did you obtain ~~ALPHMETH~~ the last time?
PROBE TO IDENTIFY THE TYPE OF SOURCE.
IF UNABLE TO DETERMINE IF PUBLIC, PRIVATE, OR NGO SECTOR, RECORD '96' AND WRITE THE NAME OF THE PLACE.</t>
  </si>
  <si>
    <t>331.  Do you know of a place where you can obtain a method of family planning?</t>
  </si>
  <si>
    <t>332.  In the last 12 months, were you visited by a fieldworker?</t>
  </si>
  <si>
    <t>333.  Did the fieldworker talk to you about family planning?</t>
  </si>
  <si>
    <t>335.  Did any staff member at the health facility speak to you about family planning methods?</t>
  </si>
  <si>
    <t>409.  Did you want to have a baby later on, or not at all?</t>
  </si>
  <si>
    <t>410.  How much longer did you want to wait?</t>
  </si>
  <si>
    <t>412.  Did you see anyone for antenatal care for this pregnancy?</t>
  </si>
  <si>
    <t>414.  Whom did you see?
Anyone else?
PROBE TO IDENTIFY EACH TYPE OF PERSON AND RECORD ALL MENTIONED.</t>
  </si>
  <si>
    <t>415.  Where did you receive antenatal care for this pregnancy?
Anywhere else?
PROBE TO IDENTIFY TYPE OF SOURCE.
IF UNABLE TO DETERMINE IF PUBLIC, PRIVATE, OR NGO SECTOR, RECORD 'X' AND WRITE THE NAME OF THE PLACE(S).</t>
  </si>
  <si>
    <t>416.  How many weeks or months pregnant were you when you first received antenatal care for this pregnancy?</t>
  </si>
  <si>
    <t>417.  How many times did you receive antenatal care during this pregnancy?</t>
  </si>
  <si>
    <t>418.  As part of your antenatal care during this pregnancy, did a healthcare provider do any of the following:</t>
  </si>
  <si>
    <t>420.  During this pregnancy, were you given an injection in the arm to prevent the baby from getting tetanus after birth?</t>
  </si>
  <si>
    <t>421.  During this pregnancy, how many times did you get a tetanus injection?</t>
  </si>
  <si>
    <t>423.  At any time before this pregnancy, did you receive any tetanus injections?</t>
  </si>
  <si>
    <t>424.  Before this pregnancy, how many times did you receive a tetanus injection? 
IF 7 OR MORE TIMES, RECORD '7'.</t>
  </si>
  <si>
    <t>426.  During this pregnancy, were you given or did you buy any iron tablets or iron syrup?
SHOW TABLETS/SYRUP/MULTIPLE MICRONUTRIENT SUPPLEMENT.</t>
  </si>
  <si>
    <t>427.  Where did you get the iron tablets or syrup?
Anywhere else?
PROBE TO IDENTIFY THE TYPE OF SOURCE.
IF UNABLE TO DETERMINE IF PUBLIC, PRIVATE, OR NGO SECTOR, RECORD 'X' AND WRITE THE NAME OF THE PLACE(S).</t>
  </si>
  <si>
    <t>428.  During the whole pregnancy, for how many days did you take the iron tablets or syrup?
IF ANSWER IS NOT NUMERIC, PROBE FOR APPROXIMATE NUMBER OF DAYS.</t>
  </si>
  <si>
    <t>429.  During this pregnancy, did you take any medicine for intestinal worms?</t>
  </si>
  <si>
    <t>430.  During this pregnancy, did you receive food or cash assistance through the [INSERT NAME OF  PROGRAM FOR CASH OR FOOD ASSISTANCE FOR PREGNANT WOMEN] program?</t>
  </si>
  <si>
    <t>431.  During this pregnancy, did you take SP/Fansidar to keep you from getting malaria?</t>
  </si>
  <si>
    <t xml:space="preserve">432.  How many times did you take SP/Fansidar during this pregnancy? </t>
  </si>
  <si>
    <t>433.  Did you get the SP/Fansidar during any antenatal care visit, during another visit to a health facility or from another source?
IF MORE THAN ONE SOURCE, RECORD THE HIGHEST SOURCE ON THE LIST.</t>
  </si>
  <si>
    <t>438.  After the birth, was ~~A407~~ put on your chest?</t>
  </si>
  <si>
    <t>439.  Was ~~A407~~'s bare skin touching your bare skin?</t>
  </si>
  <si>
    <t>440.  How long after birth was ~~A407~~ put on the bare skin of your chest?
PROBE FOR A NUMERIC RESPONSE. 
IF LESS THAN 1 HOUR, RECORD ‘00' HOURS;
IF 24 HOURS OR MORE, RECORD 24.</t>
  </si>
  <si>
    <t>441.  When ~~A407~~ was born, was ~~A407~~ very large, larger than average, average, smaller than average, or very small?</t>
  </si>
  <si>
    <t>442.  Was ~~A407~~ weighed at birth?</t>
  </si>
  <si>
    <t>443.  How much did ~~A407~~ weigh?</t>
  </si>
  <si>
    <t>448.  I would like to talk to you about checks on your health after delivery, for example, someone asking you questions about your health or examining you. 
Before you left the facility, did anyone check on your health?</t>
  </si>
  <si>
    <t>449.  How long after delivery did the first check take place?</t>
  </si>
  <si>
    <t>450.  Who checked on your health at that time?
PROBE FOR MOST QUALIFIED PERSON.</t>
  </si>
  <si>
    <t>452.  Now I would like to talk to you about checks on ~~A407~~'s health -- for example, someone examining ~~A407~~, checking the cord, or talking to you about how to care for ~~A407~~.
Before ~~A407~~ left the facility, did anyone check on ~~A407~~'s health?</t>
  </si>
  <si>
    <t>453.  How long after delivery was ~~A407~~'s health first checked?</t>
  </si>
  <si>
    <t>454.  Who checked on ~~A407~~'s health at that time?
PROBE FOR MOST QUALIFIED PERSON.</t>
  </si>
  <si>
    <t>455.  Now I would like to talk to you about what happened after you left the facility. Did anyone check on your health after you left the facility?</t>
  </si>
  <si>
    <t>456.  How long after delivery did that check take place?</t>
  </si>
  <si>
    <t>457.  Who checked on your health at that time?
PROBE FOR MOST QUALIFIED PERSON.</t>
  </si>
  <si>
    <t>458.  Where did the check take place?
PROBE TO IDENTIFY THE TYPE OF SOURCE.
IF UNABLE TO DETERMINE IF PUBLIC, PRIVATE, OR NGO SECTOR, RECORD '96' AND WRITE THE NAME OF THE PLACE.</t>
  </si>
  <si>
    <t>460.  After ~~A407~~ left the ~~FACILITY~~ did any health care provider or a traditional birth attendant check on ~~A407~~’s health?</t>
  </si>
  <si>
    <t>461.  How long after the birth of  ~~A407~~ did that check take place?</t>
  </si>
  <si>
    <t>462.  Who checked on ~~A407~~’s health at that time?
PROBE FOR MOST QUALIFIED PERSON.</t>
  </si>
  <si>
    <t>463.  Where did this check of ~~A407~~ take place?
PROBE TO IDENTIFY THE TYPE OF SOURCE.
IF UNABLE TO DETERMINE IF PUBLIC, PRIVATE, OR NGO SECTOR, RECORD '96' AND WRITE THE NAME OF THE PLACE.</t>
  </si>
  <si>
    <t>465.  How long after delivery did the first check take place?</t>
  </si>
  <si>
    <t>466.  Who checked on your health at that time?
PROBE FOR MOST QUALIFIED PERSON.</t>
  </si>
  <si>
    <t>467.  Where did this first check take place?
PROBE TO IDENTIFY THE TYPE OF SOURCE.
IF UNABLE TO DETERMINE IF PUBLIC, PRIVATE, OR NGO SECTOR, RECORD '96' AND WRITE THE NAME OF THE PLACE.</t>
  </si>
  <si>
    <t>469.  I would like to talk to you about checks on ~~A407~~'s health -- for example, someone examining ~~A407~~, checking the cord, or talking to you about how to care for ~~A407~~.
After ~~A407~~ was born, did any health care provider or a traditional birth attendant check on ~~A407~~'s health?</t>
  </si>
  <si>
    <t>470.  How long after the birth of ~~A407~~ did that check take place?</t>
  </si>
  <si>
    <t>471.  Who checked on ~~A407~~'s health at that time?
PROBE FOR MOST QUALIFIED PERSON.</t>
  </si>
  <si>
    <t>472.  Where did this first check of ~~A407~~ take place?
PROBE TO IDENTIFY THE TYPE OF SOURCE.
IF UNABLE TO DETERMINE IF PUBLIC, PRIVATE, OR NGO SECTOR, RECORD '96' AND WRITE THE NAME OF THE PLACE.</t>
  </si>
  <si>
    <t>473.  During the first 2 days after ~~A407~~’s birth, did any health care provider do the following:</t>
  </si>
  <si>
    <t>474.  During the first 2 days after the birth, did any healthcare provider do the following to you:</t>
  </si>
  <si>
    <t>480.  Did you ever breastfeed ~~A407~~?</t>
  </si>
  <si>
    <t>482.  How long after birth did you first put ~~A407~~ to the breast?</t>
  </si>
  <si>
    <t>483.  In the first 2 days after delivery, was ~~A407~~ given anything other than breast milk to eat or drink – anything at all like water, infant formula, or [INSERT COMMON DRINKS AND FOODS THAT MAY BE GIVEN TO NEWBORN INFANTS]?</t>
  </si>
  <si>
    <t>485.  Are you still breastfeeding ~~A407~~?</t>
  </si>
  <si>
    <t>486.  Did ~~A407~~ drink anything from a bottle with a nipple yesterday during the day or at night?</t>
  </si>
  <si>
    <t>504.  Do you have a card or other document where ~~A503N~~'s vaccinations are written down?</t>
  </si>
  <si>
    <t>505.  Did you ever have a vaccination card for ~~A503N~~?</t>
  </si>
  <si>
    <t>507.  May I see the card or other document where ~~A503N~~'s vaccinations are written down?</t>
  </si>
  <si>
    <t>512.  In addition to what is recorded on (this document/these documents), did ~~A503N~~ receive any other vaccinations, including vaccinations received in campaigns or immunization days or child health days?
RECORD 'YES' ONLY IF THE RESPONDENT MENTIONS AT LEAST ONE OF THE VACCINATIONS IN 509 THAT ARE NOT RECORDED AS HAVING BEEN GIVEN.</t>
  </si>
  <si>
    <t>513.  Did ~~A503N~~ ever receive any vaccinations to prevent ~~A503N~~ from getting diseases, including vaccinations received in campaigns or immunization days or child health days?</t>
  </si>
  <si>
    <t>514.  Has ~~A503N~~ ever received a BCG vaccination against tuberculosis, that is, an injection in the arm or shoulder that usually causes a scar?</t>
  </si>
  <si>
    <t>515.  At or soon after birth, did ~~A503N~~ receive a Hepatitis B vaccination, that is, an injection in the thigh to prevent Hepatitis B?</t>
  </si>
  <si>
    <t xml:space="preserve">516.  Did ~~A503N~~ receive it within 24 hours of birth? </t>
  </si>
  <si>
    <t>517.  Has ~~A503N~~ ever received oral polio vaccine, that is, about two drops in the mouth to prevent polio?</t>
  </si>
  <si>
    <t>518.  Did ~~A503N~~ receive the first oral polio vaccine in the first 2 weeks after birth or later?</t>
  </si>
  <si>
    <t>519.  How many times did ~~A503N~~ receive the oral polio vaccine?</t>
  </si>
  <si>
    <t>520.  The last time ~~A503N~~ received the polio drops, did ~~A503N~~ also get an IPV injection in the arm to protect against polio?</t>
  </si>
  <si>
    <t>521.  Has ~~A503N~~ ever received a pentavalent vaccination, that is, an injection given in the thigh sometimes at the same time as polio drops?</t>
  </si>
  <si>
    <t>522.  How many times did ~~A503N~~ receive the pentavalent vaccine?</t>
  </si>
  <si>
    <t>523.  Has ~~A503N~~ ever received a pneumococcal vaccination, that is, an injection in the thigh to prevent pneumonia?</t>
  </si>
  <si>
    <t>524.  How many times did ~~A503N~~ receive the pneumococcal vaccine?</t>
  </si>
  <si>
    <t>525.  Has ~~A503N~~ ever received a rotavirus vaccination, that is, liquid in the mouth to prevent diarrhea?</t>
  </si>
  <si>
    <t>526.  How many times did ~~A503N~~ receive the rotavirus vaccine?</t>
  </si>
  <si>
    <t>527.  Has ~~A503N~~ ever received a measles vaccination, that is, an injection in the arm to prevent measles?</t>
  </si>
  <si>
    <t>528.  How many times did ~~A503N~~ receive the measles vaccine?</t>
  </si>
  <si>
    <t>529.  Where did ~~A503N~~ receive most of his/her vaccinations?
PROBE TO IDENTIFY THE TYPE OF SOURCE.
IF UNABLE TO DETERMINE IF PUBLIC, PRIVATE, OR NGO SECTOR, RECORD '96' AND WRITE THE NAME OF THE PLACE.</t>
  </si>
  <si>
    <t xml:space="preserve">604.  In the last 12 months, was ~~A603N~~ given any of the following: </t>
  </si>
  <si>
    <t>605.  In the last 6 months, was ~~A603N~~ given a vitamin A dose like [this/any of these]?
SHOW COMMON TYPES OF AMPULES/CAPSULES/SYRUPS.</t>
  </si>
  <si>
    <t>606.  In the last 6 months, was ~~A603N~~ given any medicine for intestinal worms?</t>
  </si>
  <si>
    <t>607.  In the last 3 months, has any healthcare provider or community health worker measured:</t>
  </si>
  <si>
    <t>608.  Has ~~A603N~~ had diarrhea in the last 2 weeks?</t>
  </si>
  <si>
    <t>610.  When ~~A603N~~ had diarrhea, was ~~A603N~~ given less than usual to eat, about the same amount, more than usual, or nothing to eat?
IF LESS, PROBE: Was ~~A603N~~ given much less than usual to eat or somewhat less?</t>
  </si>
  <si>
    <t>611.  Did you seek advice or treatment for the diarrhea from any source?</t>
  </si>
  <si>
    <t>612.  Where did you seek advice or treatment?
Anywhere else?
PROBE TO IDENTIFY EACH TYPE OF SOURCE.
IF UNABLE TO DETERMINE IF PUBLIC, PRIVATE, OR NGO SECTOR, RECORD 'X' AND WRITE THE NAME OF THE PLACE(S).</t>
  </si>
  <si>
    <t>614.  Where did you first seek advice or treatment?</t>
  </si>
  <si>
    <t>615.  Was ~~A603N~~ given any of the following at any time since ~~A603N~~ started having the diarrhea:</t>
  </si>
  <si>
    <t>618.  Has ~~A603N~~ been ill with a fever at any time in the last 2 weeks?</t>
  </si>
  <si>
    <t>619.  At any time during the illness, did ~~A603N~~ have blood taken from ~~A603N~~'s finger or heel for testing?</t>
  </si>
  <si>
    <t>620.  Were you told by a healthcare provider that ~~A603N~~ had malaria?</t>
  </si>
  <si>
    <t>621.  Has ~~A603N~~ had an illness with a cough at any time in the last 2 weeks?</t>
  </si>
  <si>
    <t>622.  Has ~~A603N~~ had fast, short, rapid breaths or difficulty breathing at any time in the last 2 weeks?</t>
  </si>
  <si>
    <t>623.  Was the fast or difficult breathing due to a problem in the chest or to a blocked or runny nose?</t>
  </si>
  <si>
    <t>625.  Did you seek advice or treatment for the illness from any source?</t>
  </si>
  <si>
    <t>626.  Where did you seek advice or treatment?
Anywhere else?
PROBE TO IDENTIFY EACH TYPE OF SOURCE.
IF UNABLE TO DETERMINE IF PUBLIC, PRIVATE, OR NGO SECTOR, RECORD 'X' AND WRITE THE NAME OF THE PLACE(S).</t>
  </si>
  <si>
    <t>628.  Where did you first seek advice or treatment?</t>
  </si>
  <si>
    <t>629.  How many days after the illness began did you first seek advice or treatment for ~~A603N~~?
IF SAME DAY, RECORD '00'.</t>
  </si>
  <si>
    <t>630.  At any time during the illness, did ~~A603N~~ take any medicine for the illness?</t>
  </si>
  <si>
    <t>631.  What medicine did ~~A603N~~ take?
Any other medicine?
RECORD ALL MENTIONED.
IF MEDICINE NOT KNOWN, ASK TO SEE THE PACKAGE OR PRESCRIPTION</t>
  </si>
  <si>
    <t>633.  How long after the fever started did ~~A603N~~ first take an artemisinin combination therapy?</t>
  </si>
  <si>
    <t>639.  Did ~~A635N~~ eat any solid, semi-solid, or soft foods yesterday during the day or at night?
IF ‘YES’ PROBE: What kind of solid, semi-solid or soft foods did ~~A635N~~ eat?</t>
  </si>
  <si>
    <t>640.  How many times did ~~A635N~~ eat solid, semi-solid, or soft foods yesterday during the day or at night?
IF 7 OR MORE TIMES, RECORD ‘7'.</t>
  </si>
  <si>
    <t>641.  In the last 6 months, did any healthcare provider or community health worker talk with you about how or what to feed ~~A635N~~?</t>
  </si>
  <si>
    <t>642.  The last time ~~A635N~~ passed stools, what was done to dispose of the stools?</t>
  </si>
  <si>
    <t>701.  Are you currently married or living together with a man as if married?</t>
  </si>
  <si>
    <t>702.  Have you ever been married or lived together with a man as if married?</t>
  </si>
  <si>
    <t>703.  What is your marital status now: are you widowed, divorced, or separated?</t>
  </si>
  <si>
    <t>707.  Was this marriage ever registered with the civil authority?</t>
  </si>
  <si>
    <t>709.  Is your ~~PARTNER~~ living with you now or is he staying elsewhere?</t>
  </si>
  <si>
    <t>710.  Please tell me the name of your ~~PARTNER~~.
RECORD THE HUSBAND'S LINE NUMBER FROM THE HOUSEHOLD QUESTIONNAIRE. IF HE IS NOT LISTED IN THE HOUSEHOLD, RECORD '00'.</t>
  </si>
  <si>
    <t>711.  Does your ~~PARTNER~~ have other wives or does he live with other women as if married?</t>
  </si>
  <si>
    <t>712.  Including yourself, in total, how many wives or live-in partners does he have?</t>
  </si>
  <si>
    <t>713.  Are you the first, second, … wife?</t>
  </si>
  <si>
    <t>714.  Have you been married or lived with a man only once or more than once?</t>
  </si>
  <si>
    <t>716.  How old were you when you first started living with him?</t>
  </si>
  <si>
    <t>719.  Now I’d like to ask you about your current ~~PARTNER~~. In what month and year did you start living with him?</t>
  </si>
  <si>
    <t>720.  How old were you when you first started living with your current ~~PARTNER~~?</t>
  </si>
  <si>
    <t>721.  CHECK FOR PRESENCE OF OTHERS. BEFORE CONTINUING, MAKE EVERY EFFORT TO ENSURE PRIVACY.</t>
  </si>
  <si>
    <t>722.  Now I would like to ask some questions about sexual activity in order to gain a better understanding of some important life issues. Let me assure you again that your answers are completely confidential and will not be told to anyone. If we should come to any question that you don't want to answer, just let me know and we will go to the next question. How old were you when you had sexual intercourse for the very first time?</t>
  </si>
  <si>
    <t>723.  I would like to ask you about your recent sexual activity. When was the last time you had sexual intercourse?</t>
  </si>
  <si>
    <t>725.  The last time you had sexual intercourse, did you or your partner do something or use any method to delay or avoid getting pregnant?</t>
  </si>
  <si>
    <t xml:space="preserve">726.  Which method did you use?
RECORD ALL MENTIONED. </t>
  </si>
  <si>
    <t>727.  The last time you had sexual intercourse, was a condom used?</t>
  </si>
  <si>
    <t>728.  What is the brand name of the condom used?
IF BRAND NOT KNOWN, ASK TO SEE THE PACKAGE.</t>
  </si>
  <si>
    <t>729.  From where did you obtain the condom the last time?
PROBE TO IDENTIFY TYPE OF SOURCE.
IF UNABLE TO DETERMINE IF PUBLIC, PRIVATE, OR NGO SECTOR, RECORD '96' AND WRITE THE NAME OF THE PLACE.</t>
  </si>
  <si>
    <t>730.  What was your relationship to this person with whom you had sexual intercourse?
IF BOYFRIEND: Were you living together as if married?
IF YES, RECORD '2'.
IF NO, RECORD '3'.</t>
  </si>
  <si>
    <t>731.  Apart from this person, have you had sexual intercourse with any other person in the last 12 months?</t>
  </si>
  <si>
    <t>732.  The last time you had sexual intercourse with this second person, was a condom used?</t>
  </si>
  <si>
    <t>733.  What was your relationship to this second person with whom you had sexual intercourse?
IF BOYFRIEND: Were you living together as if married?
IF YES, RECORD '2'.
IF NO, RECORD '3'.</t>
  </si>
  <si>
    <t>734.  Apart from these two people, have you had sexual intercourse with any other person in the last 12 months?</t>
  </si>
  <si>
    <t>735.  The last time you had sexual intercourse with this third person, was a condom used?</t>
  </si>
  <si>
    <t>736.  What was your relationship to this third person with whom you had sexual intercourse?
IF BOYFRIEND: Were you living together as if married?
IF YES, RECORD '2'.
IF NO, RECORD '3'.</t>
  </si>
  <si>
    <t>737.  In total, with how many different people have you had sexual intercourse in your lifetime?
IF NON-NUMERIC ANSWER, PROBE TO GET AN ESTIMATE. IF NUMBER OF PARTNERS IS 95 OR MORE, RECORD '95'.</t>
  </si>
  <si>
    <t>803.  Now I have some questions about the future. After the child you are expecting now, would you like to have another child, or would you prefer not to have any more children?</t>
  </si>
  <si>
    <t>812.  Do you think you will use a contraceptive method to delay or avoid pregnancy at any time in the future?</t>
  </si>
  <si>
    <t>814.  How many of these children would you like to be boys, how many would you like to be girls and for how many would it not matter if it’s a boy or a girl?</t>
  </si>
  <si>
    <t>815.  In the last 12 months have you:</t>
  </si>
  <si>
    <t>816.  OPTIONAL COUNTRY-SPECIFIC QUESTIONS ON MEDIA MESSAGES ABOUT FAMILY PLANNING.</t>
  </si>
  <si>
    <t>818.  Who usually makes the decision on whether or not you should use contraception, you, your ~~PARTNER~~, you and your ~~PARTNER~~ jointly, or someone else?</t>
  </si>
  <si>
    <t>819.  When making this decision with your ~~PARTNER~~, would you say that your opinion is more important, equally important, or less important than your (husband’s/partner’s) opinion?</t>
  </si>
  <si>
    <t>820.  Has your ~~PARTNER~~ or any other family member ever tried to force or pressure you to become pregnant when you did not want to become pregnant?</t>
  </si>
  <si>
    <t>822.  Does your ~~PARTNER~~ want the same number of children that you want, or does he want more or fewer than you want?</t>
  </si>
  <si>
    <t>902.  How old was your ~~PARTNER~~ on his last birthday?</t>
  </si>
  <si>
    <t>903.  Did your ~~PARTNER~~ ever attend school?</t>
  </si>
  <si>
    <t>904.  What was the highest level of school he attended: primary, secondary, or higher?</t>
  </si>
  <si>
    <t>905.  What was the highest [GRADE/FORM/YEAR] he completed at that level?
IF COMPLETED LESS THAN ONE YEAR AT THAT LEVEL, RECORD '00'.</t>
  </si>
  <si>
    <t>906.  Has your ~~PARTNER~~ done any work in the last 7 days?</t>
  </si>
  <si>
    <t>907.  Has your ~~PARTNER~~ done any work in the last 12 months?</t>
  </si>
  <si>
    <t>908.  What is your ~~PARTNER~~'s occupation? That is, what kind of work does he mainly do?</t>
  </si>
  <si>
    <t>909.  Aside from your own housework, have you done any work in the last 7 days?</t>
  </si>
  <si>
    <t>910.  As you know, some women take up jobs for which they are paid in cash or kind. Others sell things, have a small business or work on the family farm or in the family business. In the last 7 days, have you done any of these things or any other work?</t>
  </si>
  <si>
    <t>911.  Although you did not work in the last 7 days, do you have any job or business from which you were absent for leave, illness, vacation, maternity leave, or any other such reason?</t>
  </si>
  <si>
    <t>912.  Have you done any work in the last 12 months?</t>
  </si>
  <si>
    <t>913.  What is your occupation? That is, what kind of work do you mainly do?</t>
  </si>
  <si>
    <t>914.  Do you do this work for a member of your family, for someone else, or are you self-employed?</t>
  </si>
  <si>
    <t>915.  Do you usually work throughout the year, or do you work seasonally, or only once in a while?</t>
  </si>
  <si>
    <t>916.  Are you paid in cash or kind for this work or are you not paid at all?</t>
  </si>
  <si>
    <t>919.  Who usually decides how the money you earn will be used: you, your ~~PARTNER~~, or you and your ~~PARTNER~~ jointly?</t>
  </si>
  <si>
    <t>920.  Would you say that the money that you earn is more than what your ~~PARTNER~~ earns, less than what he earns, or about the same?</t>
  </si>
  <si>
    <t>921.  Who usually decides how your ~~PARTNER~~'s earnings will be used: you, your ~~PARTNER~~, or you and your ~~PARTNER~~ jointly?</t>
  </si>
  <si>
    <t>922.  Who usually makes decisions about health care for yourself: you, your ~~PARTNER~~, you and your ~~PARTNER~~ jointly, or someone else?</t>
  </si>
  <si>
    <t>923.  Who usually makes decisions about making major household purchases?</t>
  </si>
  <si>
    <t>924.  Who usually makes decisions about visits to your family or relatives?</t>
  </si>
  <si>
    <t>925.  Do you own this or any other house either alone or jointly with someone else?</t>
  </si>
  <si>
    <t>926.  Do you have a title deed or other government recognized document for any house you own?</t>
  </si>
  <si>
    <t>927.  Is your name on this document?</t>
  </si>
  <si>
    <t>928.  Do you own any agricultural or non-agricultural land either alone or jointly with someone else?</t>
  </si>
  <si>
    <t>929.  Do you have a title deed or other government recognized document for any land you own?</t>
  </si>
  <si>
    <t>930.  Is your name on this document?</t>
  </si>
  <si>
    <t>932.  In your opinion, is a husband justified in hitting or beating his wife in the following situations:</t>
  </si>
  <si>
    <t>203a).  How many sons live with you?
IF NONE, RECORD '00'.</t>
  </si>
  <si>
    <t>203b).  And how many daughters live with you?
IF NONE, RECORD '00'.</t>
  </si>
  <si>
    <t>205a).  How many sons are alive but do not live with you?
IF NONE, RECORD '00'.</t>
  </si>
  <si>
    <t>205b).  And how many daughters are alive but do not live with you?
IF NONE, RECORD '00'.</t>
  </si>
  <si>
    <t>207a).  How many boys have died?
IF NONE, RECORD '00'.</t>
  </si>
  <si>
    <t>207b).  And how many girls have died?
IF NONE, RECORD '00'.</t>
  </si>
  <si>
    <t xml:space="preserve">215-1.  Think back to your first pregnancy. Was that a single pregnancy, twins, or triplets? </t>
  </si>
  <si>
    <t xml:space="preserve">215-2.  Think back to your next pregnancy. Was that a single pregnancy, twins, or triplets? </t>
  </si>
  <si>
    <t>216-1.  Was the baby born alive, born dead, or did you have a miscarriage or abortion?</t>
  </si>
  <si>
    <t>216-2.  Was the first baby in this pregnancy born alive or born dead?</t>
  </si>
  <si>
    <t>216-3.  Was the next baby in this pregnancy born alive or born dead?</t>
  </si>
  <si>
    <t>220-1.  On what day, month, and year was ~~A218(APLINE)~~ born?</t>
  </si>
  <si>
    <t>220-2.  On what day, month, and year did this pregnancy end?</t>
  </si>
  <si>
    <t>222-1.  Were there any other pregnancies before this pregnancy?</t>
  </si>
  <si>
    <t>222-2.  Were there any other pregnancies between the previous pregnancy and this pregnancy?</t>
  </si>
  <si>
    <t>222A.  Have you had any pregnancies that ended since the last pregnancy mentioned?</t>
  </si>
  <si>
    <t>225-1.  How old was ~~A218(APLINE)~~ at his last birthday?</t>
  </si>
  <si>
    <t>225-2.  How old was ~~A218(APLINE)~~ at her last birthday?</t>
  </si>
  <si>
    <t>228a1.  How old was ~~A218(APLINE)~~ when he died?</t>
  </si>
  <si>
    <t>228b1.  How old was ~~A218(APLINE)~~ when she died?</t>
  </si>
  <si>
    <t>228a2.  IF '12 MONTHS' OR '1 YR', ASK: Did ~~A218(APLINE)~~ have his first birthday?
THEN ASK: Exactly how many months old was ~~A218(APLINE)~~ when he died?
RECORD DAYS IF LESS THAN 1 MONTH; MONTHS IF LESS THAN TWO YEARS; OR YEARS.</t>
  </si>
  <si>
    <t>228b2.  IF '12 MONTHS' OR '1 YR', ASK: Did ~~A218(APLINE)~~ have her first birthday?
THEN ASK: Exactly how many months old was ~~A218(APLINE)~~ when she died?
RECORD DAYS IF LESS THAN 1 MONTH; MONTHS IF LESS THAN TWO YEARS; OR YEARS.</t>
  </si>
  <si>
    <t>235a).  Did you want to have a baby later on or did you not want any more children?</t>
  </si>
  <si>
    <t>235b).  Did you want to have a baby later on or did you not want any children?</t>
  </si>
  <si>
    <t>317B.  Between ~~EVENT1~~ in ~~MNTHSTR1~~ ~~YEAR1~~ and ~~EVENT2~~ in ~~MNTHSTR2~~ ~~YEAR2~~, did you or your partner use any method of contraception?</t>
  </si>
  <si>
    <t>317C.  Which method was that?</t>
  </si>
  <si>
    <t>317D.  How many months after ~~EVENT1~~ in ~~MNTHSTR1~~ ~~YEAR1~~ did you start to use the ~~ALPHMETH~~?
RECORD '95' IF THE RESPONDENT SAYS THE DATE OF STARTING TO USE THE METHOD.</t>
  </si>
  <si>
    <t>317E.  RECORD MONTH AND YEAR RESPONDENT STARTED USING METHOD.</t>
  </si>
  <si>
    <t>317F.  For how many months did you use the ~~ALPHMETH~~ continuously?
RECORD '95' IF RESPONDENT GAVE THE DATE OF TERMINATION OF USE</t>
  </si>
  <si>
    <t>317G.  RECORD MONTH AND YEAR RESPONDENT STOPPED USING METHOD.</t>
  </si>
  <si>
    <t>317H.  Why did you stop using ~~ALPHMETH~~?</t>
  </si>
  <si>
    <t>334a).  In the last 12 months, have you visited a health facility for care for yourself or your children?</t>
  </si>
  <si>
    <t>334b).  In the last 12 months, have you visited a health facility for care for yourself?</t>
  </si>
  <si>
    <t>408a).  When you got pregnant with ~~A407~~, did you want to get pregnant at that time?</t>
  </si>
  <si>
    <t>408b).  When you got pregnant with the pregnancy that ended in ~~MNTHSTR1~~ ~~A406Y~~, did you want to get pregnant at that time?</t>
  </si>
  <si>
    <t>418a).  Measure your blood pressure?</t>
  </si>
  <si>
    <t>418b).  Take a urine sample?</t>
  </si>
  <si>
    <t>418c).  Take a blood sample?</t>
  </si>
  <si>
    <t>418d).  Listen to the baby's heartbeat?</t>
  </si>
  <si>
    <t xml:space="preserve">418e).  Talk with you about which foods or how much food you should eat? </t>
  </si>
  <si>
    <t>418f).  Talk with you about breastfeeding?</t>
  </si>
  <si>
    <t>418g).  Ask you if you had vaginal bleeding?</t>
  </si>
  <si>
    <t>425a).  How many years ago did you receive that tetanus injection?</t>
  </si>
  <si>
    <t>425b).  How many years ago did you receive the last tetanus injection prior to this pregnancy?</t>
  </si>
  <si>
    <t>434a).  Who assisted with the delivery of ~~A407~~?
Anyone else?
PROBE FOR THE TYPE(S) OF PERSON(S) AND RECORD ALL MENTIONED.
IF RESPONDENT SAYS NO ONE ASSISTED, PROBE TO DETERMINE WHETHER ANY ADULTS WERE PRESENT AT THE DELIVERY.</t>
  </si>
  <si>
    <t>434b).  Who assisted with the delivery of the stillbirth you had in ~~MNTHSTR1~~ ~~A406Y~~?
Anyone else?
PROBE FOR THE TYPE(S) OF PERSON(S) AND RECORD ALL MENTIONED.
IF RESPONDENT SAYS NO ONE ASSISTED, PROBE TO DETERMINE WHETHER ANY ADULTS WERE PRESENT AT THE DELIVERY.</t>
  </si>
  <si>
    <t>435a).  Where did you give birth to ~~A407~~?
PROBE TO IDENTIFY THE TYPE OF SOURCE.
IF UNABLE TO DETERMINE IF PUBLIC, PRIVATE, OR NGO SECTOR, RECORD '96' AND WRITE THE NAME OF THE PLACE.</t>
  </si>
  <si>
    <t>435b).  Where did you deliver this stillbirth?
PROBE TO IDENTIFY THE TYPE OF SOURCE.
IF UNABLE TO DETERMINE IF PUBLIC, PRIVATE, OR NGO SECTOR, RECORD '96' AND WRITE THE NAME OF THE PLACE.</t>
  </si>
  <si>
    <t>436a).  Was ~~A407~~ delivered by caesarean, that is, did they cut your belly open to take the baby out?</t>
  </si>
  <si>
    <t>436b).  Was this stillbirth delivered by caesarean, that is, did they cut your belly open to take the baby out?</t>
  </si>
  <si>
    <t>447a).  How long after ~~A407~~ was delivered did you stay in the ~~EVENT1~~?</t>
  </si>
  <si>
    <t>447b).  For the stillbirth you had in ~~MNTHSTR1~~ ~~A406Y~~, how long after the baby was born did you stay in the ~~EVENT1~~?</t>
  </si>
  <si>
    <t>464a).  I would like to talk to you about checks on your health after delivery, for example, someone asking you questions about your health or examining you. Did anyone check on your health after you gave birth to ~~A407~~?</t>
  </si>
  <si>
    <t>464b).  I would like to talk to you about checks on your health after delivery, for example, someone asking you questions about your health or examining you. Did anyone check on your health after you delivered the stillbirth you had in ~~MNTHSTR1~~ ~~A406Y~~?</t>
  </si>
  <si>
    <t>473a).  Examine the cord?</t>
  </si>
  <si>
    <t>473b).  Measure ~~A407~~’s temperature?</t>
  </si>
  <si>
    <t>473c).  Tell you how to recognize if your baby needs immediate medical attention?</t>
  </si>
  <si>
    <t>473d).  Talk with you about breastfeeding?</t>
  </si>
  <si>
    <t>473e).  Observe ~~A407~~ breastfeeding to see if you are doing it correctly?</t>
  </si>
  <si>
    <t>474a).  Measure your blood pressure?</t>
  </si>
  <si>
    <t>474b).  Discuss your vaginal bleeding with you?</t>
  </si>
  <si>
    <t>474c).  Discuss family planning with you?</t>
  </si>
  <si>
    <t>476a).  Has your menstrual period returned since the birth of ~~A407~~?</t>
  </si>
  <si>
    <t>476b).  Has your menstrual period returned since the pregnancy that ended in ~~MNTHSTR1~~ ~~A406Y~~?</t>
  </si>
  <si>
    <t>478a).  Have you had sexual intercourse since the birth of ~~A407~~?</t>
  </si>
  <si>
    <t>478b).  Have you had sexual intercourse since the pregnancy that ended in ~~MNTHSTR1~~ ~~A406Y~~?</t>
  </si>
  <si>
    <t>528A.  IF VACCINES HAVE BEEN ADDED IN 509, ADD COUNTRY-SPECIFIC QUESTIONS FOR EACH ADDITIONAL VACCINE HERE.</t>
  </si>
  <si>
    <t>604a).  Iron tablets or syrup?
SHOW COMMON TYPES OF TABLETS/SYRUPS.</t>
  </si>
  <si>
    <t>604b).  [LOCAL NAME FOR MULTIPLE MICRONUTRIENT POWDERS]?
SHOW MULTIPLE MICRONUTRIENT POWDERS.</t>
  </si>
  <si>
    <t>607a).  ~~A603N~~'s weight?</t>
  </si>
  <si>
    <t>607b).  ~~A603N~~'s length or height?</t>
  </si>
  <si>
    <t>607c).  Around ~~A603N~~'s upper arm?
SHOW IMAGE OF MUAC TAPE.</t>
  </si>
  <si>
    <t>609a).  Now I would like to know how much ~~A603N~~ was given to drink during the diarrhea, including breast milk. Was ~~A603N~~ given less than usual to drink, about the same amount, or more than usual to drink?
IF LESS, PROBE: Was ~~A603N~~ given much less than usual to drink or somewhat less?</t>
  </si>
  <si>
    <t>609b).  Now I would like to know how much ~~A603N~~ was given to drink during the diarrhea. Was ~~A603N~~ given less than usual to drink, about the same amount, or more than usual to drink?
IF LESS, PROBE: Was ~~A603N~~ given much less than usual to drink or somewhat less?</t>
  </si>
  <si>
    <t>615a).  A fluid made from a special packet called [LOCAL NAME FOR ORS PACKET]?</t>
  </si>
  <si>
    <t>615b).  [LOCAL NAMES FOR PRE-PACKAGED ORS LIQUIDS] or other pre-packaged ORS liquid?</t>
  </si>
  <si>
    <t>615c).  Zinc tablets or syrup?</t>
  </si>
  <si>
    <t>615d).  [A GOVERNMENT-RECOMMENDED HOMEMADE FLUID]?</t>
  </si>
  <si>
    <t>616a).  Was anything else given to treat the diarrhea?</t>
  </si>
  <si>
    <t>616b).  Was anything given to treat the diarrhea?</t>
  </si>
  <si>
    <t>617a).  What else was given to treat the diarrhea?
Anything else?
RECORD ALL TREATMENTS GIVEN.</t>
  </si>
  <si>
    <t>617b).  What was given to treat the diarrhea?
Anything else?
RECORD ALL TREATMENTS GIVEN.</t>
  </si>
  <si>
    <t>636a).  Yesterday during the day or at night, did ~~A635N~~ drink: _x000D_Plain water?</t>
  </si>
  <si>
    <t>636b).  Yesterday during the day or at night, did ~~A635N~~ drink: _x000D_Infant formula such as [INSERT POPULAR FORMULA NAMES]?</t>
  </si>
  <si>
    <t>636b1).  How many times did ~~A635N~~ drink infant formula?
IF 7 OR MORE TIMES, RECORD '7'.</t>
  </si>
  <si>
    <t>636c).  Yesterday during the day or at night, did ~~A635N~~ drink: _x000D_Milk from animals, including fresh, packaged, or powdered milk [,such as INSERT LOCAL NAMES FOR POWDERED MILK, AND INSERT OTHER TYPES OF ANIMAL MILK-BASED LIQUIDS]?</t>
  </si>
  <si>
    <t>636c1).  How many times did ~~A635N~~ drink milk?
IF 7 OR MORE TIMES, RECORD '7'.</t>
  </si>
  <si>
    <t>636c2).  Was the milk a sweet or flavored type of milk?</t>
  </si>
  <si>
    <t>636e).  Yesterday during the day or at night, did ~~A635N~~ drink: _x000D_[INSERT SOYMILK AND/OR NUTMILKS]?</t>
  </si>
  <si>
    <t>636e1).  Was it a sweet or flavored type of drink?</t>
  </si>
  <si>
    <t>636f).  Yesterday during the day or at night, did ~~A635N~~ drink: _x000D_Chocolate flavored drinks [or INSERT THE NAMES OF OTHER NON-MILK-BASED FLAVORED DRINKS]?</t>
  </si>
  <si>
    <t>636g).  Yesterday during the day or at night, did ~~A635N~~ drink: _x000D_Fruit juice [or fruit-flavored drinks]?</t>
  </si>
  <si>
    <t>636h).  Yesterday during the day or at night, did ~~A635N~~ drink: _x000D_Sodas, malt drinks, sports drinks, or energy drinks?</t>
  </si>
  <si>
    <t>636i).  Yesterday during the day or at night, did ~~A635N~~ drink: _x000D_Tea, coffee, or herbal drinks?</t>
  </si>
  <si>
    <t>636i1).  Was the drink sweetened?</t>
  </si>
  <si>
    <t>636j).  Yesterday during the day or at night, did ~~A635N~~ drink: _x000D_Clear broth or clear soup?</t>
  </si>
  <si>
    <t>636k).  Yesterday during the day or at night, did ~~A635N~~ drink: _x000D_Any other liquids?</t>
  </si>
  <si>
    <t xml:space="preserve">636k1).  What was the drink?
MARK THE APPROPRIATE GROUP FOR EACH ADDITIONAL DRINK, IF THE GROUP IS NOT YET CODED 'YES'. 
IF UNABLE TO DETERMINE WHICH GROUP THE ADDITIONAL DRINK BELONGS TO, SELECT OPTION "Z" AND A SCREEN WILL BE DISPLAYED TO REGISTER THE NAME OF THE DRINK. </t>
  </si>
  <si>
    <t>636k2).  Was the drink sweetened?</t>
  </si>
  <si>
    <t xml:space="preserve">637a).  Yesterday during the day or at night, did ~~A635N~~ have:_x000D_[INSERT GENERAL TERM(S) OR SPECIFC NAME(S) OF YOGURT OR YOGURT DRINKS]? </t>
  </si>
  <si>
    <t>637a1).  How many times did ~~A635N~~ have [INSERT GENERAL TERMS OR SPECIFIC NAMES OF COMMON TYPES OF YOGURT OR YOGURT DRINKS]?
IF 7 OR MORE TIMES, RECORD '7'.</t>
  </si>
  <si>
    <t xml:space="preserve">637a2).  Did ~~A635N~~ have any [INSERT GENERAL TERMS OR SPECIFIC NAMES OF COMMON TYPES OF YOGURT OR YOGURT DRINKS] [as a/to] drink? </t>
  </si>
  <si>
    <t>637a3).  Was it a sweet [or flavored] type of drink?</t>
  </si>
  <si>
    <t>637b).  Yesterday during the day or at night, did ~~A635N~~ have:_x000D_Porridge, bread, rice, noodles, pasta, or [INSERT OTHER COMMONLY CONSUMED FOODS MADE FROM GRAINS, INCLUDING RICE DISHES, NOODLE DISHES ETC.]?</t>
  </si>
  <si>
    <t>637c).  Yesterday during the day or at night, did ~~A635N~~ have:_x000D_Pumpkin, carrots, squash [, or sweet potatoes that are yellow or orange inside]?</t>
  </si>
  <si>
    <t>637d).  Yesterday during the day or at night, did ~~A635N~~ have:_x000D_Plantains, white potatoes, white yams, manioc, cassava, or [INSERT OTHER COMMONLY CONSUMED STARCHY TUBERS OR TUBEROUS ROOTS THAT ARE WHITE OR PALE INSIDE]?</t>
  </si>
  <si>
    <t>637e).  Yesterday during the day or at night, did ~~A635N~~ have:_x000D_Any dark green, leafy vegetables, such as [INSERT UP TO 5 COMMONLY CONSUMED VITAMIN A-RICH DARK GREEN, LEAFY VEGETABLES], or other dark green, leafy vegetables?</t>
  </si>
  <si>
    <t>637f).  Yesterday during the day or at night, did ~~A635N~~ have:_x000D_Any other vegetables, such as [INSERT UP TO 5 OTHER COMMONLY CONSUMED VEGETABLES], or other vegetables?</t>
  </si>
  <si>
    <t>637g).  Yesterday during the day or at night, did ~~A635N~~ have:_x000D_Ripe mangoes or ripe papayas or [INSERT OTHER COMMONLY CONSUMED VITAMIN A-RICH FRUITS]?</t>
  </si>
  <si>
    <t>637h).  Yesterday during the day or at night, did ~~A635N~~ have:_x000D_Any other fruits, such as [INSERT UP TO 5 COMMONLY CONSUMED FRUITS], or other fruits?</t>
  </si>
  <si>
    <t>637i).  Yesterday during the day or at night, did ~~A635N~~ have:_x000D_Fresh or dried fish or shellfish?</t>
  </si>
  <si>
    <t>637j).  Yesterday during the day or at night, did ~~A635N~~ have:_x000D_Liver, kidney, heart, or [INSERT OTHER COMMONLY CONSUMED ORGAN MEATS]?</t>
  </si>
  <si>
    <t>637k).  Yesterday during the day or at night, did ~~A635N~~ have:_x000D_Sausages, hot dogs, frankfurters, ham, bacon, salami, canned meat, or [INSERT OTHER COMMONLY CONSUMED PROCESSED MEATS]?</t>
  </si>
  <si>
    <t xml:space="preserve">637l).  Yesterday during the day or at night, did ~~A635N~~ have:_x000D_Any other meat, such as beef, pork, lamb, goat, chicken, duck, or [INSERT COMMONLY CONSUMED WILD GAME]? </t>
  </si>
  <si>
    <t>637m).  Yesterday during the day or at night, did ~~A635N~~ have:_x000D_Eggs?</t>
  </si>
  <si>
    <t xml:space="preserve">637n).  Yesterday during the day or at night, did ~~A635N~~ have:_x000D_Beans, peas, lentils, or [INSERT COMMONLY CONSUMED FOODS MADE FROM BEANS, PEAS, LENTILS]? </t>
  </si>
  <si>
    <t>637o).  Yesterday during the day or at night, did ~~A635N~~ have:_x000D_Nuts, seeds, or [INSERT COMMONLY CONSUMED NUTS OR SEEDS]?</t>
  </si>
  <si>
    <t>637p).  Yesterday during the day or at night, did ~~A635N~~ have:_x000D_Hard or soft cheese such as [INSERT COMMONLY CONSUMED TYPES OF CHEESES]?</t>
  </si>
  <si>
    <t>637q).  Yesterday during the day or at night, did ~~A635N~~ have:_x000D_Any insects [INSERT OTHER COMMONLY CONSUMED SMALL PROTEIN FOODS SUCH AS INSECT LARVAE (GRUBS, CATERPILLARS), INSECT EGGS, LAND AND SEA SNAILS, FISH ROE, OR SPIDERS]?</t>
  </si>
  <si>
    <t>637r).  Yesterday during the day or at night, did ~~A635N~~ have:_x000D_[Chocolates, candies, pastries, cakes, biscuits, or frozen treats like ice cream and popsicles]?</t>
  </si>
  <si>
    <t>637s).  Yesterday during the day or at night, did ~~A635N~~ have:_x000D_[INSERT OTHER COMMONLY CONSUMED 'SENTINEL' SWEET FOODS]?</t>
  </si>
  <si>
    <t xml:space="preserve">637t).  Yesterday during the day or at night, did ~~A635N~~ have:_x000D_Chips, crisps, puffs, French fries, fried dough, instant noodles, or [INSERT OTHER COMMONLY CONSUMED 'SENTINEL' FRIED AND SALTY FOODS]? </t>
  </si>
  <si>
    <t>637u).  Yesterday during the day or at night, did ~~A635N~~ have:_x000D_Red palm oil?</t>
  </si>
  <si>
    <t xml:space="preserve">637v).  Yesterday during the day or at night, did ~~A635N~~ have:_x000D_Any other solid, semi-solid, or soft food?
</t>
  </si>
  <si>
    <t>637v1).  What was the food?
MARK THE APPROPRIATE FOOD GROUP FOR EACH ADDITIONAL FOOD, IF THE GROUP IS NOT YET CODED 'YES'.
IF UNABLE TO DETERMINE WHICH GROUP THE ADDITIONAL FOOD BELONGS TO, SELECT OPTION "Z" AND A SCREEN WILL BE DISPLAYED TO REGISTER THE NAME OF THE FOOD.</t>
  </si>
  <si>
    <t>643a).  Yesterday during the day or at night, did you eat or drink:_x000D_Porridge, bread, rice, noodles, pasta, or [INSERT OTHER COMMONLY CONSUMED FOODS MADE FROM GRAINS, INCLUDING RICE DISHES, NOODLE DISHES, ETC.]?</t>
  </si>
  <si>
    <t>643b).  Yesterday during the day or at night, did you eat or drink:_x000D_Pumpkin, carrots, squash [, or sweet potatoes that are yellow or orange inside]?</t>
  </si>
  <si>
    <t>643c).  Yesterday during the day or at night, did you eat or drink:_x000D_Plantains, white potatoes, white yams, manioc, cassava, or [INSERT OTHER COMMONLY CONSUMED  STARCHY TUBERS OR TUBEROUS ROOTS THAT ARE WHITE OR PALE INSIDE]?</t>
  </si>
  <si>
    <t>643d).  Yesterday during the day or at night, did you eat or drink:_x000D_Any dark green, leafy vegetables, such as [INSERT UP TO 5 COMMONLY CONSUMED VITAMIN A-RICH DARK GREEN, LEAFY VEGETABLES], or other dark green, leafy vegetables?</t>
  </si>
  <si>
    <t>643e).  Yesterday during the day or at night, did you eat or drink:_x000D_Any other vegetables, such as [INSERT UP TO 5 OTHER COMMONLY CONSUMED VEGETABLES], or other vegetables?</t>
  </si>
  <si>
    <t>643f).  Yesterday during the day or at night, did you eat or drink:_x000D_Ripe mangoes or ripe papayas or [INSERT OTHER COMMONLY CONSUMED VITAMIN A-RICH FRUITS]?</t>
  </si>
  <si>
    <t>643g).  Yesterday during the day or at night, did you eat or drink:_x000D_Any other fruits, such as [INSERT UP TO 5 COMMONLY CONSUMED FRUITS], or other fruits?</t>
  </si>
  <si>
    <t>643h).  Yesterday during the day or at night, did you eat or drink:_x000D_Fresh or dried fish or shellfish?</t>
  </si>
  <si>
    <t>643i).  Yesterday during the day or at night, did you eat or drink:_x000D_Liver, kidney, heart, or [INSERT OTHER COMMONLY CONSUMED ORGAN MEATS]?</t>
  </si>
  <si>
    <t>643j).  Yesterday during the day or at night, did you eat or drink:_x000D_Sausages, hot dogs, frankfurters, ham, bacon, salami, canned meat, or [INSERT OTHER COMMONLY CONSUMED PROCESSED MEATS]?</t>
  </si>
  <si>
    <t>643k).  Yesterday during the day or at night, did you eat or drink:_x000D_Any other meat, such as beef, pork, lamb, goat, chicken, duck, or [INSERT COMMONLY CONSUMED WILD GAME]?</t>
  </si>
  <si>
    <t>643l).  Yesterday during the day or at night, did you eat or drink:_x000D_Eggs?</t>
  </si>
  <si>
    <t>643m).  Yesterday during the day or at night, did you eat or drink:_x000D_Beans, peas, lentils, or [INSERT COMMONLY CONSUMED FOODS MADE FROM BEANS, PEAS, OR LENTILS]?</t>
  </si>
  <si>
    <t>643n).  Yesterday during the day or at night, did you eat or drink:_x000D_Nuts, seeds, or [INSERT COMMONLY CONSUMED NUTS OR SEEDS]?</t>
  </si>
  <si>
    <t>643o).  Yesterday during the day or at night, did you eat or drink:_x000D_Milk, cheese, yogurt, or [INSERT OTHER COMMONLY CONSUMED MILK PRODUCTS]?</t>
  </si>
  <si>
    <t>643p).  Yesterday during the day or at night, did you eat or drink:_x000D_Any insects [INSERT OTHER COMMONLY CONSUMED SMALL PROTEIN FOODS SUCH AS INSECT LARVAE (GRUBS, CATERPILLARS), INSECT EGGS, LAND AND SEA SNAILS, FISH ROE, OR SPIDERS]?</t>
  </si>
  <si>
    <t>643q).  Yesterday during the day or at night, did you eat or drink:_x000D_[Chocolates, candies, pastries, cakes, biscuits, or frozen treats like ice cream and popsicles]?</t>
  </si>
  <si>
    <t>643r).  Yesterday during the day or at night, did you eat or drink:_x000D_[INSERT OTHER COMMONLY CONSUMED 'SENTINEL' SWEET FOODS]?</t>
  </si>
  <si>
    <t xml:space="preserve">643s).  Yesterday during the day or at night, did you eat or drink:_x000D_Chips, crisps, puffs, French fries, fried dough, instant noodles, or [INSERT OTHER COMMONLY CONSUMED 'SENTINEL' FRIED AND SALTY FOODS]? </t>
  </si>
  <si>
    <t>643t).  Yesterday during the day or at night, did you eat or drink:_x000D_Fruit juice [or fruit-flavored drinks]?</t>
  </si>
  <si>
    <t>643u).  Yesterday during the day or at night, did you eat or drink:_x000D_Sodas, malt drinks, sports drinks, or energy drinks?</t>
  </si>
  <si>
    <t>643v).  Yesterday during the day or at night, did you eat or drink:_x000D_Sweetened tea, sweetened coffee, or sweetened herbal drinks [INSERT OTHER COMMONLY CONSUMED SWEET DRINKS SUCH AS CHOCOLATE FLAVORED DRINKS AND SWEET OR FLAVORED YOGURT DRINKS]?</t>
  </si>
  <si>
    <t>643w).  Yesterday during the day or at night, did you eat or drink:_x000D_Red palm oil?</t>
  </si>
  <si>
    <t>643x).  Yesterday during the day or at night, did you eat or drink:_x000D_Any other liquids?</t>
  </si>
  <si>
    <t>643x1).  What was the drink?</t>
  </si>
  <si>
    <t>643x2).  Was the drink sweetened?</t>
  </si>
  <si>
    <t>643y).  Yesterday during the day or at night, did you eat or drink:_x000D_Any other food?</t>
  </si>
  <si>
    <t>643y1).  What was the food?
MARK THE APPROPRIATE FOOD GROUP FOR EACH ADDITIONAL FOOD, IF THE GROUP IS NOT YET CODED 'YES'.
IF UNABLE TO DETERMINE WHICH GROUP THE ADDITIONAL FOOD BELONGS TO, SELECT OPTION "Z" AND A SCREEN WILL BE DISPLAYED TO RECORD THE NAME OF THE FOOD.</t>
  </si>
  <si>
    <t>706A.  Do you have a marriage certificate or other document recognizing this (marriage/union)?</t>
  </si>
  <si>
    <t>706B.  What document or documents do you have?
Any other document?
RECORD ALL MENTIONED.</t>
  </si>
  <si>
    <t>715a).  In what month and year did you start living with your ~~PARTNER~~?</t>
  </si>
  <si>
    <t>715b).  Now I would like to ask about your first ~~PARTNER~~. In what month and year did you start living with him?</t>
  </si>
  <si>
    <t>804a).  Now I have some questions about the future. Would you like to have another child, or would you prefer not to have any more children?</t>
  </si>
  <si>
    <t>804b).  Now I have some questions about the future. Would you like to have a child, or would you prefer not to have any children?</t>
  </si>
  <si>
    <t>805a).  How long would you like to wait from now before the birth of another child?</t>
  </si>
  <si>
    <t>805b).  How long would you like to wait from now before the birth of a child?</t>
  </si>
  <si>
    <t>805c).  After the birth of the child you are expecting now, how long would you like to wait before the birth of another child?</t>
  </si>
  <si>
    <t>810a).  You have said that you do not want another child soon. Can you tell me why you are not using a method to prevent pregnancy?
Any other reason?
RECORD ALL REASONS MENTIONED.</t>
  </si>
  <si>
    <t>810b).  You have said that you do not want any more children. Can you tell me why you are not using a method to prevent pregnancy?
Any other reason?
RECORD ALL REASONS MENTIONED.</t>
  </si>
  <si>
    <t>810c).  You have said that you do not want a child soon. Can you tell me why you are not using a method to prevent pregnancy?
Any other reason?
RECORD ALL REASONS MENTIONED.</t>
  </si>
  <si>
    <t>810d).  You have said that you do not want any children. Can you tell me why you are not using a method to prevent pregnancy?
Any other reason?
RECORD ALL REASONS MENTIONED.</t>
  </si>
  <si>
    <t>813a).  If you could go back to the time you did not have any children and could choose exactly the number of children to have in your whole life, how many would that be?
PROBE FOR A NUMERIC RESPONSE.</t>
  </si>
  <si>
    <t>813b).  If you could choose exactly the number of children to have in your whole life, how many would that be?
PROBE FOR A NUMERIC RESPONSE.</t>
  </si>
  <si>
    <t>815a).  Heard about family planning on the radio?</t>
  </si>
  <si>
    <t>815b).  Seen anything about family planning on the television?</t>
  </si>
  <si>
    <t>815c).  Read about family planning in a newspaper or magazine?</t>
  </si>
  <si>
    <t>815d).  Received a voice or text message about family planning on a mobile phone?</t>
  </si>
  <si>
    <t>815e).  Seen anything about family planning on social media such as Facebook, Twitter, or Instagram?</t>
  </si>
  <si>
    <t>815f).  Seen anything about family planning on a poster, leaflet or brochure?</t>
  </si>
  <si>
    <t>815g).  Seen anything about family planning on an outdoor sign or billboard?</t>
  </si>
  <si>
    <t>815h).  Heard anything about family planning at community meetings or events?</t>
  </si>
  <si>
    <t>930A.  Do you have an account in a bank or other financial institution that you yourself use?</t>
  </si>
  <si>
    <t>930B.  Did you yourself put money in or take money out of this account in the last 12 months?</t>
  </si>
  <si>
    <t xml:space="preserve">930C.  In the last 12 months, have you used a mobile phone to make financial transactions such as sending or receiving money, paying bills, purchasing goods or services, or receiving wages? </t>
  </si>
  <si>
    <t>932a).  If she goes out without telling him?</t>
  </si>
  <si>
    <t>932b).  If she neglects the children?</t>
  </si>
  <si>
    <t>932c).  If she argues with him?</t>
  </si>
  <si>
    <t>932d).  If she refuses to have sex with him?</t>
  </si>
  <si>
    <t>932e).  If she burns the food?</t>
  </si>
  <si>
    <t xml:space="preserve">1000.  Now I would like to talk about HIV and AIDS. </t>
  </si>
  <si>
    <t>1001.  Have you ever heard of HIV or AIDS?</t>
  </si>
  <si>
    <t>1003.  HIV is the virus that can lead to AIDS. Can people reduce their chance of getting HIV by having just one uninfected sex partner who has no other sex partners?</t>
  </si>
  <si>
    <t>1004.  Can people get HIV from mosquito bites?</t>
  </si>
  <si>
    <t>1005.  Can people reduce their chance of getting HIV by using a condom every time they have sex?</t>
  </si>
  <si>
    <t>1006.  Can people get HIV by sharing food with a person who has HIV?</t>
  </si>
  <si>
    <t>1007.  Is it possible for a healthy-looking person to have HIV?</t>
  </si>
  <si>
    <t xml:space="preserve">1008.  Have you heard of ARVs, that is, antiretroviral medicines that treat HIV? </t>
  </si>
  <si>
    <t>1009.  Are there any special medicines that a doctor or a nurse can give to a woman infected with HIV to reduce the risk of transmission to the baby?</t>
  </si>
  <si>
    <t>1010.  Have you heard of PrEP, a medicine taken daily that can prevent a person from getting HIV?</t>
  </si>
  <si>
    <t>1011.  Do you approve of people who take a pill every day to prevent getting HIV?</t>
  </si>
  <si>
    <t>1014.  CHECK FOR PRESENCE OF OTHERS. BEFORE CONTINUING, MAKE EVERY EFFORT TO ENSURE PRIVACY.</t>
  </si>
  <si>
    <t>1015.  Were you tested for HIV as part of your antenatal care  while you were pregnant with ~~A407(BIRTHS2)~~?</t>
  </si>
  <si>
    <t>1016.  Where was the test done?
PROBE TO IDENTIFY THE TYPE OF SOURCE.
IF UNABLE TO DETERMINE IF PUBLIC, PRIVATE, OR NGO SECTOR, RECORD '96' AND WRITE THE NAME OF THE PLACE.</t>
  </si>
  <si>
    <t>1017.  Did you get the results of the test?</t>
  </si>
  <si>
    <t>1019.  Between the time you went for delivery but before the baby was born, were you tested for HIV?</t>
  </si>
  <si>
    <t>1020.  Did you get the results of the test?</t>
  </si>
  <si>
    <t>1022.  Have you been tested for HIV since that time you were tested during your pregnancy?</t>
  </si>
  <si>
    <t>1023.  In what month and year was your most recent HIV test?</t>
  </si>
  <si>
    <t>1024.  Have you ever been tested for HIV?</t>
  </si>
  <si>
    <t>1025.  In what month and year was your most recent HIV test?</t>
  </si>
  <si>
    <t>1026.  Where was the test done?
PROBE TO IDENTIFY THE TYPE OF SOURCE.
IF UNABLE TO DETERMINE IF PUBLIC, PRIVATE, OR NGO SECTOR, RECORD '96' AND WRITE THE NAME OF THE PLACE.</t>
  </si>
  <si>
    <t>1027.  Did you get the results of the test?</t>
  </si>
  <si>
    <t>1028.  What was the result of the test?</t>
  </si>
  <si>
    <t>1029.  In what month and year did you receive your first HIV-positive test result?</t>
  </si>
  <si>
    <t>1030.  Are you currently taking ARVs, that is antiretroviral medicines? By currently, I mean that you may have missed some doses but you are still taking ARVs.</t>
  </si>
  <si>
    <t>1031.  How many times have you been tested for HIV in your lifetime?
IF NON-NUMERIC ANSWER, PROBE TO GET AN ESTIMATE, IF NUMBER OF TESTS IS 95 OR MORE, RECORD '95'.</t>
  </si>
  <si>
    <t>1032.  Have you heard of test kits people can use to test themselves for HIV?</t>
  </si>
  <si>
    <t>1033.  Have you ever tested yourself for HIV using a self-test kit?</t>
  </si>
  <si>
    <t>1034.  Would you buy fresh vegetables from a shopkeeper or vendor if you knew that this person had HIV?</t>
  </si>
  <si>
    <t>1035.  Do you think children living with HIV should be allowed to attend school with children who do not have HIV?</t>
  </si>
  <si>
    <t>1037.  Now I would like to ask you a few questions about your experiences living with HIV.
Have you disclosed your HIV status to anyone other than me?</t>
  </si>
  <si>
    <t>1038.  Do you agree or disagree with the following statement: I have felt ashamed because of my HIV status.</t>
  </si>
  <si>
    <t>1039.  Please tell me if the following things have happened to you, or if you think they have happened to you, because of your HIV status in the last 12 months:</t>
  </si>
  <si>
    <t>1039a).  People have talked badly about me because of my HIV status.</t>
  </si>
  <si>
    <t>1039b).  Someone else disclosed my HIV status without my permission.</t>
  </si>
  <si>
    <t>1039c).  I have been verbally insulted, harassed, or threatened because of my HIV status.</t>
  </si>
  <si>
    <t>1039d).  Healthcare workers talked badly about me because of my HIV status.</t>
  </si>
  <si>
    <t>1039e).  Healthcare workers yelled at me, scolded me, called me names, or verbally abused me in another way because of my HIV status.</t>
  </si>
  <si>
    <t>1040a).  Apart from HIV, have you heard about other infections that can be transmitted through sexual contact?</t>
  </si>
  <si>
    <t>1040b).  Have you heard about infections that can be transmitted through sexual contact?</t>
  </si>
  <si>
    <t>1043.  Now I would like to ask you some questions about your health in the last 12 months. During the last 12 months, have you had a disease which you got through sexual contact?</t>
  </si>
  <si>
    <t>1044.  Sometimes women experience a bad-smelling abnormal genital discharge. During the last 12 months, have you had a bad-smelling abnormal genital discharge?</t>
  </si>
  <si>
    <t>1045.  Sometimes women have a genital sore or ulcer. During the last 12 months, have you had a genital sore or ulcer?</t>
  </si>
  <si>
    <t>1046.  If a wife knows her husband has a disease that she can get during sexual intercourse, is she justified in asking that they use a condom when they have sex?</t>
  </si>
  <si>
    <t>1047.  Is a wife justified in refusing to have sex with her husband when she knows he has sex with other women?</t>
  </si>
  <si>
    <t>1049.  Can you say no to your ~~PARTNER~~ if you do not want to have sexual intercourse?</t>
  </si>
  <si>
    <t>1050.  Could you ask your ~~PARTNER~~ to use a condom if you wanted him to?</t>
  </si>
  <si>
    <t>1101.  How long does it take in minutes to go from your home to the nearest healthcare facility, which could be a hospital, a health clinic, a medical doctor, or a health post?</t>
  </si>
  <si>
    <t>1102.  How do you travel to this healthcare facility from your home?
IF MORE THAN ONE WAY OF TRAVEL IS MENTIONED, RECORD THE ONE HIGHEST ON THE LIST.</t>
  </si>
  <si>
    <t>1103.  Has a doctor or other healthcare provider examined your breasts to check for breast cancer?</t>
  </si>
  <si>
    <t>1104.  Now I’m going to ask you about tests a healthcare worker can do to check for cervical cancer, which is cancer in the cervix. The cervix connects the womb to the vagina. To be checked for cervical cancer, a woman is asked to lie on her back with her legs apart. Then the healthcare worker will use a brush or swab to collect a sample from inside her. The sample is sent to a laboratory for testing. This test is called a Pap smear or HPV test. Another method is called a VIA or Visual Inspection with Acetic Acid. In this test, the healthcare worker puts vinegar on the cervix to see if there is a reaction.</t>
  </si>
  <si>
    <t>1105.  Has a doctor or other healthcare worker ever tested you for cervical cancer?</t>
  </si>
  <si>
    <t>1106.  Now I would like to ask you some questions on smoking and tobacco use. Do you currently smoke cigarettes every day, some days, or not at all?</t>
  </si>
  <si>
    <t>1107.  On average, how many cigarettes do you currently smoke each day?</t>
  </si>
  <si>
    <t>1108.  Do you currently smoke or use any other type of tobacco every day, some days, or not at all?</t>
  </si>
  <si>
    <t>1109.  What other type of tobacco do you currently smoke or use?
RECORD ALL MENTIONED.</t>
  </si>
  <si>
    <t>1110.  Now I would like to ask you some questions about drinking alcohol. Have you ever consumed any alcohol, such as beer, wine, spirits, or [ADD OTHER LOCAL EXAMPLES]?</t>
  </si>
  <si>
    <t>1111.  During the last one month, on how many days did you have an alcoholic drink?
IF NON-NUMERIC ANSWER, PROBE TO GET AN ESTIMATE. IF RESPONDENT ANSWERS 'EVERY DAY' OR 'ALMOST EVERY DAY,' CODE '95'.</t>
  </si>
  <si>
    <t>1112.  We count one drink of alcohol as one can or bottle of beer, one glass of wine, one shot of spirits, or one cup of [ADD OTHER LOCAL EXAMPLES]. In the last one month, on the days that you drank alcohol, how many drinks did you usually have per day?
SHOW PICTURES OF SIZES OF STANDARD DRINKS.</t>
  </si>
  <si>
    <t>1113.  Many different factors can prevent women from getting medical advice or treatment for themselves. When you are sick and want to get medical advice or treatment, is each of the following a big problem or not a big problem:</t>
  </si>
  <si>
    <t>1113a).  Getting permission to go to the doctor?</t>
  </si>
  <si>
    <t>1113b).  Getting money needed for advice or treatment?</t>
  </si>
  <si>
    <t>1113c).  The distance to the health facility?</t>
  </si>
  <si>
    <t>1113d).  Not wanting to go alone?</t>
  </si>
  <si>
    <t>1114.  Are you covered by any health insurance?</t>
  </si>
  <si>
    <t>1115.  What type of health insurance are you covered by?
RECORD ALL MENTIONED.</t>
  </si>
  <si>
    <t>curocc() in 2:24</t>
  </si>
  <si>
    <t>curocc() in 14:15</t>
  </si>
  <si>
    <t>317D.  How many months after ~~EVENT1~~ in ~~MNTHSTR1~~ ~~YEAR1~~ did you start to use the ~~ALPHMETH~~?
RECORD ZERO (0) IF METHOD WAS BEING USED AT THE BEGINNING OF THE CALENDAR.</t>
  </si>
  <si>
    <t>AQTYPE = 1</t>
  </si>
  <si>
    <t>curocc() in 1</t>
  </si>
  <si>
    <t>A301</t>
  </si>
  <si>
    <t>curocc() in 2</t>
  </si>
  <si>
    <t>curocc() in 3</t>
  </si>
  <si>
    <t>curocc() in 4</t>
  </si>
  <si>
    <t>curocc() in 5</t>
  </si>
  <si>
    <t>curocc() in 6</t>
  </si>
  <si>
    <t>curocc() in 7</t>
  </si>
  <si>
    <t>curocc() in 8</t>
  </si>
  <si>
    <t>curocc() in 9</t>
  </si>
  <si>
    <t>curocc() in 10</t>
  </si>
  <si>
    <t>curocc() in 11</t>
  </si>
  <si>
    <t>curocc() in 12</t>
  </si>
  <si>
    <t>curocc() in 13</t>
  </si>
  <si>
    <t>pregpcare &gt; 1</t>
  </si>
  <si>
    <t>301.01.  Have you heard of Female Sterilization?
PROBE: Women can have an operation to avoid having any more children.</t>
  </si>
  <si>
    <t>301.02.  Have you heard of Male Sterilization?
PROBE: Men can have an operation to avoid having any more children.</t>
  </si>
  <si>
    <t>301.03.  Have you heard of IUD?
PROBE: Women can have a loop or coil placed inside them by a doctor or a nurse which can prevent pregnancy for one or more years.</t>
  </si>
  <si>
    <t>301.04.  Have you heard of Injectables?
PROBE: Women can have an injection by a health provider that stops them from becoming pregnant for one or more months.</t>
  </si>
  <si>
    <t>301.05.  Have you heard of Implants?
PROBE: Women can have one or more small rods placed in their upper arm by a doctor or nurse which can prevent pregnancy for one or more years.</t>
  </si>
  <si>
    <t xml:space="preserve">301.06.  Have you heard of Pill?
PROBE: Women can take a pill every day to avoid becoming pregnant. </t>
  </si>
  <si>
    <t>301.07.  Have you heard of Condom?
PROBE: Men can put a rubber sheath on their penis before sexual intercourse.</t>
  </si>
  <si>
    <t>301.08.  Have you heard of Female Condom?
PROBE: Women can place a sheath in their vagina before sexual intercourse.</t>
  </si>
  <si>
    <t>301.09.  Have you heard of Emergency Contraception?
PROBE: As an emergency measure, within 3 days after they have unprotected sexual intercourse, women can take special pills to prevent pregnancy.</t>
  </si>
  <si>
    <t>301.1.  Have you heard of Standard Days Method?
PROBE: A woman uses a string of colored beads to know the days she can get pregnant. On the days she can get pregnant, she uses a condom or does not have sexual intercourse.</t>
  </si>
  <si>
    <t>301.11.  Have you heard of Lactational Amenorrhea Method (LAM)?
PROBE: Up to 6 months after childbirth, before the menstrual period has returned, women use a method requiring frequent breastfeeding day and night.</t>
  </si>
  <si>
    <t>301.12.  Have you heard of Rhythm Method?
PROBE: To avoid pregnancy, women do not have sexual intercourse on the days of the month they think they can get pregnant.</t>
  </si>
  <si>
    <t>301.13.  Have you heard of Withdrawal?
PROBE: Men can be careful and pull out before climax.</t>
  </si>
  <si>
    <t>301.14.  Have you heard of any other ways or methods that women or men can use to avoid pregnancy?</t>
  </si>
  <si>
    <t>214.  Now I would like to record all your pregnancies including live births, stillbirths, miscarriages, and abortions, starting with your first pregnancy.
RECORD ALL PREGNANCIES. RECORD TWINS AND TRIPLETS ON SEPARATE LINES._x000D__x000D_AFTER READING, CLICK ENTER OR THE ADVANCE BUTTON TO CONTINUE</t>
  </si>
  <si>
    <t>301.  Now I would like to talk about family planning - the various ways or methods that a couple can use to delay or avoid a pregnancy._x000D__x000D_AFTER READING, CLICK ENTER OR THE ADVANCE BUTTON TO CONTINUE</t>
  </si>
  <si>
    <t>335.  Now I would like to ask some questions about your pregnancies in the last 3 years._x000D__x000D_AFTER READING, CLICK ENTER OR THE ADVANCE BUTTON TO CONTINUE</t>
  </si>
  <si>
    <t>403.  Now I would like to ask some questions about your pregnancies in the last 3 years. We will talk about each separately, starting with the last one you had._x000D__x000D_AFTER READING, CLICK ENTER OR THE ADVANCE BUTTON TO CONTINUE</t>
  </si>
  <si>
    <t>486.  Now I would like to ask some questions about vaccinations received by your children born in the last 3 years._x000D__x000D_AFTER READING, CLICK ENTER OR THE ADVANCE BUTTON TO CONTINUE</t>
  </si>
  <si>
    <t>502.  Now I would like to ask some questions about vaccinations received by your children born in the last 3 years. We will talk about each separately, starting with the youngest._x000D__x000D_AFTER READING, CLICK ENTER OR THE ADVANCE BUTTON TO CONTINUE</t>
  </si>
  <si>
    <t>529.  Now I would like to ask some questions about the health of your children born in the last 5 years._x000D__x000D_AFTER READING, CLICK ENTER OR THE ADVANCE BUTTON TO CONTINUE</t>
  </si>
  <si>
    <t>602.  Now I would like to ask some questions about the health of your children born in the last 5 years. We will talk about each separately, starting with the youngest._x000D__x000D_AFTER READING, CLICK ENTER OR THE ADVANCE BUTTON TO CONTINUE</t>
  </si>
  <si>
    <t>636.  Now I would like to ask you about liquids that ~~A635N~~ had yesterday during the day or at night. Please tell me about all drinks, whether ~~A635N~~ had them at home, or somewhere else._x000D__x000D_AFTER READING, CLICK ENTER OR THE ADVANCE BUTTON TO CONTINUE</t>
  </si>
  <si>
    <t>637.  Now I would like to ask you about foods that ~~A635N~~ had yesterday during the day or at night. I am interested in foods your child ate whether at home or somewhere else. Please think about snacks and small meals as well as main meals.
I will ask you about different foods, and I would like to know whether your child ate the food even if it was combined with other foods. Please do not answer ‘yes’ for any food or ingredient only used in a small amount to add flavor to a dish._x000D__x000D_AFTER READING, CLICK ENTER OR THE ADVANCE BUTTON TO CONTINUE</t>
  </si>
  <si>
    <t>643.  Now I’d like to ask you about foods and drinks that you consumed yesterday during the day or night, whether you ate or drank it at home or somewhere else. Please think about snacks and small meals as well as main meals.
I will ask you about different foods and drinks, and I would like to know whether you ate the food even if it was combined with other foods.  
Please do not answer ‘yes’ for any food or ingredient only used in a small amount to add flavor to a dish._x000D__x000D_AFTER READING, CLICK ENTER OR THE ADVANCE BUTTON TO CONTINUE</t>
  </si>
  <si>
    <t>Now I would like to ask about your first husband or partner. In what month and year did you start living with him?</t>
  </si>
  <si>
    <t>301.01</t>
  </si>
  <si>
    <t>301.02</t>
  </si>
  <si>
    <t>301.03</t>
  </si>
  <si>
    <t>301.04</t>
  </si>
  <si>
    <t>301.05</t>
  </si>
  <si>
    <t>301.06</t>
  </si>
  <si>
    <t>301.07</t>
  </si>
  <si>
    <t>301.08</t>
  </si>
  <si>
    <t>301.09</t>
  </si>
  <si>
    <t>301.11</t>
  </si>
  <si>
    <t>301.12</t>
  </si>
  <si>
    <t>301.14</t>
  </si>
  <si>
    <t>301.13</t>
  </si>
  <si>
    <t>301.10</t>
  </si>
  <si>
    <t>Any other solid, semi-solid, or soft food?</t>
  </si>
  <si>
    <t>Women sometimes have a pregnancy that does not result in a live birth. For example, a pregnancy can end in a miscarriage, an abortion, or the child can be born dead. Have you ever had a pregnancy that did not end in a live birth?</t>
  </si>
  <si>
    <t>How old were you at your last birthday?
COMPARE AND CORRECT 110 AND/OR 111 IF INCONSISTENT.</t>
  </si>
  <si>
    <t>How long after (NAME IN 407) was delivered did you stay in the (FACILITY IN 435)?</t>
  </si>
  <si>
    <t>For the stillbirth you had in (DATE FROM 406), how long after the baby was born did you stay in the (FACILITY IN 435)?</t>
  </si>
  <si>
    <t>How old was (NAME IN 218) at his last birthday?
RECORD AGE IN COMPLETED YEARS.</t>
  </si>
  <si>
    <t>How old was (NAME IN 218) at her last birthday?
RECORD AGE IN COMPLETED YEARS.</t>
  </si>
  <si>
    <t>14 Feb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</si>
</sst>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 *."/>
    <numFmt numFmtId="165" formatCode=".\ *@\ "/>
  </numFmts>
  <fonts count="30" x14ac:knownFonts="1">
    <font>
      <sz val="8"/>
      <color theme="1"/>
      <name val="Arial"/>
      <family val="2"/>
    </font>
    <font>
      <sz val="11"/>
      <color theme="1"/>
      <name val="Calibri"/>
      <family val="2"/>
      <scheme val="minor"/>
    </font>
    <font>
      <sz val="11"/>
      <color theme="1"/>
      <name val="Arial"/>
      <family val="2"/>
    </font>
    <font>
      <sz val="8"/>
      <name val="Arial"/>
      <family val="2"/>
    </font>
    <font>
      <b/>
      <sz val="8"/>
      <name val="Arial"/>
      <family val="2"/>
    </font>
    <font>
      <b/>
      <sz val="18"/>
      <name val="Arial"/>
      <family val="2"/>
    </font>
    <font>
      <sz val="10"/>
      <name val="Arial"/>
      <family val="2"/>
    </font>
    <font>
      <b/>
      <sz val="20"/>
      <name val="Arial"/>
      <family val="2"/>
    </font>
    <font>
      <u/>
      <sz val="8"/>
      <name val="Arial"/>
      <family val="2"/>
    </font>
    <font>
      <sz val="8"/>
      <color theme="1"/>
      <name val="Arial"/>
      <family val="2"/>
    </font>
    <font>
      <sz val="8"/>
      <name val="Calibri"/>
      <family val="2"/>
      <scheme val="minor"/>
    </font>
    <font>
      <sz val="8"/>
      <color indexed="10"/>
      <name val="Arial"/>
      <family val="2"/>
    </font>
    <font>
      <i/>
      <sz val="8"/>
      <name val="Arial"/>
      <family val="2"/>
    </font>
    <font>
      <b/>
      <sz val="40"/>
      <name val="Arial"/>
      <family val="2"/>
    </font>
    <font>
      <sz val="8"/>
      <color rgb="FFFF0000"/>
      <name val="Arial"/>
      <family val="2"/>
    </font>
    <font>
      <b/>
      <sz val="9"/>
      <name val="Arial"/>
      <family val="2"/>
    </font>
    <font>
      <b/>
      <sz val="11"/>
      <name val="Arial"/>
      <family val="2"/>
    </font>
    <font>
      <sz val="11"/>
      <name val="Arial"/>
      <family val="2"/>
    </font>
    <font>
      <b/>
      <sz val="8"/>
      <color theme="1"/>
      <name val="Arial"/>
      <family val="2"/>
    </font>
    <font>
      <sz val="8"/>
      <color indexed="8"/>
      <name val="Arial"/>
      <family val="2"/>
    </font>
    <font>
      <sz val="8"/>
      <color theme="4" tint="-0.249977111117893"/>
      <name val="Arial"/>
      <family val="2"/>
    </font>
    <font>
      <u/>
      <sz val="8"/>
      <color theme="10"/>
      <name val="Arial"/>
      <family val="2"/>
    </font>
    <font>
      <sz val="8"/>
      <color rgb="FF000000"/>
      <name val="Arial"/>
      <family val="2"/>
    </font>
    <font>
      <sz val="7"/>
      <name val="Arial"/>
      <family val="2"/>
    </font>
    <font>
      <sz val="11"/>
      <name val="Calibri"/>
      <family val="2"/>
      <scheme val="minor"/>
    </font>
    <font>
      <u/>
      <sz val="8"/>
      <color theme="1"/>
      <name val="Arial"/>
      <family val="2"/>
    </font>
    <font>
      <b/>
      <sz val="10"/>
      <color theme="1"/>
      <name val="Arial"/>
      <family val="2"/>
    </font>
    <font>
      <sz val="8"/>
      <name val="Calibri"/>
      <family val="2"/>
    </font>
    <font>
      <sz val="7.5"/>
      <name val="Arial"/>
      <family val="2"/>
    </font>
    <font>
      <b/>
      <sz val="8"/>
      <color theme="0"/>
      <name val="Arial"/>
      <family val="2"/>
    </font>
  </fonts>
  <fills count="7">
    <fill>
      <patternFill patternType="none"/>
    </fill>
    <fill>
      <patternFill patternType="gray125"/>
    </fill>
    <fill>
      <patternFill patternType="solid">
        <fgColor theme="6"/>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
      <patternFill patternType="solid">
        <fgColor theme="4"/>
        <bgColor theme="4"/>
      </patternFill>
    </fill>
  </fills>
  <borders count="73">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bottom/>
      <diagonal/>
    </border>
    <border>
      <left style="thin">
        <color indexed="64"/>
      </left>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dashed">
        <color auto="1"/>
      </right>
      <top/>
      <bottom/>
      <diagonal/>
    </border>
    <border>
      <left style="thin">
        <color indexed="64"/>
      </left>
      <right style="thin">
        <color indexed="64"/>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thin">
        <color indexed="64"/>
      </right>
      <top style="thin">
        <color indexed="64"/>
      </top>
      <bottom style="thin">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style="dotted">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tted">
        <color auto="1"/>
      </bottom>
      <diagonal/>
    </border>
    <border>
      <left/>
      <right style="thin">
        <color indexed="64"/>
      </right>
      <top/>
      <bottom style="dotted">
        <color auto="1"/>
      </bottom>
      <diagonal/>
    </border>
    <border>
      <left style="thin">
        <color indexed="64"/>
      </left>
      <right/>
      <top/>
      <bottom style="dotted">
        <color auto="1"/>
      </bottom>
      <diagonal/>
    </border>
  </borders>
  <cellStyleXfs count="9">
    <xf numFmtId="0" fontId="0" fillId="0" borderId="0" applyNumberFormat="0" applyFill="0" applyBorder="0" applyAlignment="0" applyProtection="0">
      <alignment horizontal="left" vertical="center"/>
      <protection locked="0"/>
    </xf>
    <xf numFmtId="0" fontId="21" fillId="0" borderId="0" applyNumberFormat="0" applyFill="0" applyBorder="0" applyAlignment="0" applyProtection="0">
      <alignment horizontal="left" vertical="center"/>
      <protection locked="0"/>
    </xf>
    <xf numFmtId="43" fontId="9" fillId="0" borderId="0" applyFont="0" applyFill="0" applyBorder="0" applyAlignment="0" applyProtection="0"/>
    <xf numFmtId="164" fontId="3" fillId="0" borderId="0">
      <alignment horizontal="left" vertical="center"/>
      <protection locked="0"/>
    </xf>
    <xf numFmtId="0" fontId="3" fillId="0" borderId="0">
      <alignment vertical="top" wrapText="1"/>
      <protection hidden="1"/>
    </xf>
    <xf numFmtId="0" fontId="9" fillId="0" borderId="0">
      <alignment horizontal="left" vertical="center"/>
      <protection locked="0"/>
    </xf>
    <xf numFmtId="0" fontId="9" fillId="0" borderId="0" applyNumberFormat="0" applyFill="0" applyBorder="0" applyAlignment="0" applyProtection="0">
      <alignment horizontal="left" vertical="center"/>
      <protection locked="0"/>
    </xf>
    <xf numFmtId="0" fontId="9" fillId="0" borderId="0">
      <alignment horizontal="left" vertical="center"/>
      <protection locked="0"/>
    </xf>
    <xf numFmtId="0" fontId="9" fillId="0" borderId="0">
      <alignment horizontal="left" vertical="center"/>
      <protection locked="0"/>
    </xf>
  </cellStyleXfs>
  <cellXfs count="1316">
    <xf numFmtId="0" fontId="0" fillId="0" borderId="0" xfId="0">
      <alignment horizontal="left" vertical="center"/>
      <protection locked="0"/>
    </xf>
    <xf numFmtId="0" fontId="25" fillId="0" borderId="0" xfId="0" applyFont="1" applyAlignment="1">
      <alignment horizontal="centerContinuous" vertical="center"/>
      <protection locked="0"/>
    </xf>
    <xf numFmtId="0" fontId="3" fillId="0" borderId="30" xfId="0" applyNumberFormat="1" applyFont="1" applyBorder="1" applyAlignment="1" applyProtection="1">
      <alignment horizontal="left" vertical="center"/>
      <protection locked="0"/>
    </xf>
    <xf numFmtId="0" fontId="3" fillId="0" borderId="0" xfId="0" applyNumberFormat="1" applyFont="1" applyAlignment="1" applyProtection="1">
      <alignment vertical="center"/>
      <protection locked="0"/>
    </xf>
    <xf numFmtId="0" fontId="3" fillId="0" borderId="0" xfId="0" applyNumberFormat="1" applyFont="1" applyAlignment="1" applyProtection="1">
      <protection locked="0"/>
    </xf>
    <xf numFmtId="0" fontId="3" fillId="0" borderId="0" xfId="0" applyNumberFormat="1" applyFont="1" applyBorder="1" applyAlignment="1" applyProtection="1">
      <alignment vertical="top"/>
      <protection locked="0"/>
    </xf>
    <xf numFmtId="0" fontId="3" fillId="0" borderId="0" xfId="0" applyNumberFormat="1" applyFont="1" applyFill="1" applyBorder="1" applyAlignment="1" applyProtection="1">
      <alignment horizontal="right"/>
      <protection locked="0"/>
    </xf>
    <xf numFmtId="0" fontId="3" fillId="0" borderId="10" xfId="0" applyNumberFormat="1" applyFont="1" applyFill="1" applyBorder="1" applyAlignment="1" applyProtection="1">
      <alignment vertical="top"/>
      <protection locked="0"/>
    </xf>
    <xf numFmtId="0" fontId="3" fillId="0" borderId="11" xfId="0" applyNumberFormat="1" applyFont="1" applyFill="1" applyBorder="1" applyAlignment="1" applyProtection="1">
      <alignment horizontal="left"/>
      <protection locked="0"/>
    </xf>
    <xf numFmtId="0" fontId="3" fillId="0" borderId="10" xfId="0" applyNumberFormat="1" applyFont="1" applyBorder="1" applyAlignment="1" applyProtection="1">
      <alignment vertical="top"/>
      <protection locked="0"/>
    </xf>
    <xf numFmtId="0" fontId="3" fillId="0" borderId="11" xfId="0" applyNumberFormat="1" applyFont="1" applyBorder="1" applyAlignment="1" applyProtection="1">
      <alignment vertical="top"/>
      <protection locked="0"/>
    </xf>
    <xf numFmtId="0" fontId="3" fillId="0" borderId="10" xfId="0" applyNumberFormat="1" applyFont="1" applyFill="1" applyBorder="1" applyAlignment="1" applyProtection="1">
      <alignment horizontal="left"/>
      <protection locked="0"/>
    </xf>
    <xf numFmtId="0" fontId="3" fillId="0" borderId="11" xfId="0" applyNumberFormat="1" applyFont="1" applyFill="1" applyBorder="1" applyAlignment="1" applyProtection="1">
      <alignment vertical="top"/>
      <protection locked="0"/>
    </xf>
    <xf numFmtId="0" fontId="3" fillId="0" borderId="12" xfId="0" applyNumberFormat="1" applyFont="1" applyFill="1" applyBorder="1" applyAlignment="1" applyProtection="1">
      <alignment vertical="top"/>
      <protection locked="0"/>
    </xf>
    <xf numFmtId="0" fontId="3" fillId="0" borderId="13" xfId="0" applyNumberFormat="1" applyFont="1" applyFill="1" applyBorder="1" applyAlignment="1" applyProtection="1">
      <alignment horizontal="left"/>
      <protection locked="0"/>
    </xf>
    <xf numFmtId="0" fontId="3" fillId="0" borderId="12" xfId="0" applyNumberFormat="1" applyFont="1" applyBorder="1" applyAlignment="1" applyProtection="1">
      <alignment vertical="top"/>
      <protection locked="0"/>
    </xf>
    <xf numFmtId="0" fontId="3" fillId="0" borderId="13" xfId="0" applyNumberFormat="1" applyFont="1" applyBorder="1" applyAlignment="1" applyProtection="1">
      <alignment vertical="top"/>
      <protection locked="0"/>
    </xf>
    <xf numFmtId="0" fontId="3" fillId="0" borderId="12" xfId="0" applyNumberFormat="1" applyFont="1" applyFill="1" applyBorder="1" applyAlignment="1" applyProtection="1">
      <alignment horizontal="left"/>
      <protection locked="0"/>
    </xf>
    <xf numFmtId="0" fontId="3" fillId="0" borderId="13" xfId="0" applyNumberFormat="1" applyFont="1" applyFill="1" applyBorder="1" applyAlignment="1" applyProtection="1">
      <alignment vertical="top"/>
      <protection locked="0"/>
    </xf>
    <xf numFmtId="0" fontId="3" fillId="0" borderId="0" xfId="0" applyNumberFormat="1" applyFont="1" applyBorder="1" applyAlignment="1" applyProtection="1">
      <alignment wrapText="1"/>
      <protection locked="0"/>
    </xf>
    <xf numFmtId="0" fontId="3" fillId="0" borderId="0" xfId="0" applyNumberFormat="1" applyFont="1" applyBorder="1" applyAlignment="1" applyProtection="1">
      <alignment horizontal="left"/>
      <protection locked="0"/>
    </xf>
    <xf numFmtId="0" fontId="7" fillId="0" borderId="0" xfId="0" applyNumberFormat="1" applyFont="1" applyBorder="1" applyAlignment="1" applyProtection="1">
      <alignment vertical="center"/>
      <protection locked="0"/>
    </xf>
    <xf numFmtId="0" fontId="3" fillId="0" borderId="0" xfId="0" applyNumberFormat="1" applyFont="1" applyBorder="1" applyAlignment="1" applyProtection="1">
      <protection locked="0"/>
    </xf>
    <xf numFmtId="0" fontId="0" fillId="0" borderId="0" xfId="0" applyAlignment="1" applyProtection="1">
      <alignment horizontal="left" vertical="center"/>
      <protection locked="0"/>
    </xf>
    <xf numFmtId="0" fontId="3" fillId="0" borderId="21" xfId="0" applyNumberFormat="1" applyFont="1" applyBorder="1" applyAlignment="1" applyProtection="1">
      <alignment horizontal="left" vertical="center"/>
      <protection locked="0"/>
    </xf>
    <xf numFmtId="0" fontId="3" fillId="0" borderId="52" xfId="0" applyNumberFormat="1" applyFont="1" applyBorder="1" applyAlignment="1" applyProtection="1">
      <alignment horizontal="left" vertical="center"/>
      <protection locked="0"/>
    </xf>
    <xf numFmtId="0" fontId="3" fillId="2" borderId="0" xfId="0" applyNumberFormat="1" applyFont="1" applyFill="1" applyAlignment="1" applyProtection="1">
      <alignment horizontal="left" vertical="center"/>
      <protection locked="0"/>
    </xf>
    <xf numFmtId="0" fontId="3" fillId="2" borderId="35" xfId="0" applyNumberFormat="1" applyFont="1" applyFill="1" applyBorder="1" applyAlignment="1" applyProtection="1">
      <alignment horizontal="left" vertical="center"/>
      <protection locked="0"/>
    </xf>
    <xf numFmtId="0" fontId="8" fillId="0" borderId="0" xfId="0" applyNumberFormat="1" applyFont="1" applyAlignment="1" applyProtection="1">
      <alignment horizontal="left" vertical="center"/>
      <protection locked="0"/>
    </xf>
    <xf numFmtId="0" fontId="3" fillId="0" borderId="21" xfId="0" applyNumberFormat="1" applyFont="1" applyFill="1" applyBorder="1" applyAlignment="1" applyProtection="1">
      <alignment horizontal="left" vertical="center"/>
      <protection locked="0"/>
    </xf>
    <xf numFmtId="0" fontId="3" fillId="0" borderId="11" xfId="0" applyNumberFormat="1" applyFont="1" applyBorder="1" applyAlignment="1" applyProtection="1">
      <alignment horizontal="right" vertical="center"/>
      <protection locked="0"/>
    </xf>
    <xf numFmtId="0" fontId="3" fillId="0" borderId="13" xfId="0" applyNumberFormat="1" applyFont="1" applyBorder="1" applyAlignment="1" applyProtection="1">
      <alignment horizontal="right" vertical="center"/>
      <protection locked="0"/>
    </xf>
    <xf numFmtId="0" fontId="3" fillId="2" borderId="0" xfId="0" applyNumberFormat="1" applyFont="1" applyFill="1" applyAlignment="1" applyProtection="1">
      <alignment horizontal="right" vertical="center"/>
      <protection locked="0"/>
    </xf>
    <xf numFmtId="0" fontId="3" fillId="0" borderId="21" xfId="0" applyNumberFormat="1" applyFont="1" applyFill="1" applyBorder="1" applyAlignment="1" applyProtection="1">
      <alignment horizontal="right" vertical="center"/>
      <protection locked="0"/>
    </xf>
    <xf numFmtId="0" fontId="0" fillId="0" borderId="0" xfId="0" applyAlignment="1" applyProtection="1">
      <alignment horizontal="right" vertical="center"/>
      <protection locked="0"/>
    </xf>
    <xf numFmtId="0" fontId="3" fillId="0" borderId="12" xfId="0" applyNumberFormat="1" applyFont="1" applyBorder="1" applyAlignment="1" applyProtection="1">
      <alignment horizontal="left" vertical="center"/>
      <protection locked="0"/>
    </xf>
    <xf numFmtId="0" fontId="3" fillId="0" borderId="10" xfId="0" applyNumberFormat="1" applyFont="1" applyBorder="1" applyAlignment="1" applyProtection="1">
      <alignment horizontal="left" vertical="center"/>
      <protection locked="0"/>
    </xf>
    <xf numFmtId="0" fontId="15" fillId="0" borderId="13" xfId="0" applyNumberFormat="1" applyFont="1" applyBorder="1" applyAlignment="1" applyProtection="1">
      <alignment horizontal="center" vertical="center"/>
      <protection locked="0"/>
    </xf>
    <xf numFmtId="0" fontId="15" fillId="0" borderId="12" xfId="0" applyNumberFormat="1" applyFont="1" applyBorder="1" applyAlignment="1" applyProtection="1">
      <alignment horizontal="center" vertical="center"/>
      <protection locked="0"/>
    </xf>
    <xf numFmtId="0" fontId="0" fillId="0" borderId="0" xfId="0" applyBorder="1" applyAlignment="1" applyProtection="1">
      <alignment horizontal="left" vertical="center"/>
      <protection locked="0"/>
    </xf>
    <xf numFmtId="0" fontId="3" fillId="0" borderId="0" xfId="0" applyNumberFormat="1" applyFont="1" applyFill="1" applyBorder="1" applyAlignment="1" applyProtection="1">
      <alignment horizontal="right" vertical="top"/>
      <protection locked="0"/>
    </xf>
    <xf numFmtId="49" fontId="0" fillId="0" borderId="0" xfId="0" applyNumberFormat="1" applyBorder="1" applyAlignment="1" applyProtection="1">
      <protection locked="0"/>
    </xf>
    <xf numFmtId="49" fontId="3" fillId="0" borderId="0" xfId="0" applyNumberFormat="1" applyFont="1" applyBorder="1" applyAlignment="1" applyProtection="1">
      <alignment horizontal="left" vertical="top"/>
      <protection locked="0"/>
    </xf>
    <xf numFmtId="49" fontId="6" fillId="0" borderId="0" xfId="0" applyNumberFormat="1" applyFont="1" applyBorder="1" applyAlignment="1" applyProtection="1">
      <alignment vertical="top"/>
      <protection locked="0"/>
    </xf>
    <xf numFmtId="49" fontId="3" fillId="0" borderId="0" xfId="0" applyNumberFormat="1" applyFont="1" applyBorder="1" applyAlignment="1" applyProtection="1">
      <alignment horizontal="left" vertical="top" wrapText="1"/>
      <protection locked="0"/>
    </xf>
    <xf numFmtId="49" fontId="3" fillId="0" borderId="0" xfId="0" applyNumberFormat="1" applyFont="1" applyFill="1" applyBorder="1" applyAlignment="1" applyProtection="1">
      <alignment horizontal="left" vertical="top" wrapText="1"/>
      <protection locked="0"/>
    </xf>
    <xf numFmtId="49" fontId="19" fillId="0" borderId="0" xfId="0" applyNumberFormat="1" applyFont="1" applyBorder="1" applyAlignment="1" applyProtection="1">
      <alignment horizontal="left" vertical="top" wrapText="1"/>
      <protection locked="0"/>
    </xf>
    <xf numFmtId="49" fontId="0" fillId="0" borderId="0" xfId="0" applyNumberFormat="1" applyBorder="1" applyAlignment="1" applyProtection="1">
      <alignment vertical="top"/>
      <protection locked="0"/>
    </xf>
    <xf numFmtId="49" fontId="0" fillId="0" borderId="0" xfId="0" applyNumberFormat="1" applyBorder="1" applyAlignment="1" applyProtection="1">
      <alignment horizontal="left" vertical="top" wrapText="1"/>
      <protection locked="0"/>
    </xf>
    <xf numFmtId="0" fontId="3" fillId="0" borderId="0" xfId="0" applyNumberFormat="1" applyFont="1" applyBorder="1" applyAlignment="1" applyProtection="1">
      <protection hidden="1"/>
    </xf>
    <xf numFmtId="0" fontId="0" fillId="0" borderId="0" xfId="0" applyNumberFormat="1" applyAlignment="1" applyProtection="1">
      <alignment horizontal="right" vertical="center"/>
      <protection hidden="1"/>
    </xf>
    <xf numFmtId="0" fontId="0" fillId="0" borderId="0" xfId="0" applyNumberFormat="1" applyAlignment="1" applyProtection="1">
      <alignment horizontal="left" vertical="center"/>
      <protection locked="0"/>
    </xf>
    <xf numFmtId="0" fontId="3" fillId="0" borderId="1" xfId="0" applyNumberFormat="1" applyFont="1" applyBorder="1" applyAlignment="1" applyProtection="1">
      <alignment horizontal="left" vertical="center"/>
      <protection locked="0"/>
    </xf>
    <xf numFmtId="0" fontId="3" fillId="0" borderId="2" xfId="0" applyNumberFormat="1" applyFont="1" applyBorder="1" applyAlignment="1" applyProtection="1">
      <alignment horizontal="left" vertical="center"/>
      <protection locked="0"/>
    </xf>
    <xf numFmtId="0" fontId="3" fillId="0" borderId="3" xfId="0" applyNumberFormat="1" applyFont="1" applyBorder="1" applyAlignment="1" applyProtection="1">
      <alignment horizontal="left" vertical="center"/>
      <protection locked="0"/>
    </xf>
    <xf numFmtId="0" fontId="3" fillId="0" borderId="4" xfId="0" applyNumberFormat="1" applyFont="1" applyBorder="1" applyAlignment="1" applyProtection="1">
      <alignment horizontal="left" vertical="center"/>
      <protection locked="0"/>
    </xf>
    <xf numFmtId="0" fontId="3" fillId="0" borderId="5" xfId="0" applyNumberFormat="1" applyFont="1" applyBorder="1" applyAlignment="1" applyProtection="1">
      <alignment horizontal="left" vertical="center"/>
      <protection locked="0"/>
    </xf>
    <xf numFmtId="0" fontId="3" fillId="0" borderId="6" xfId="0" applyNumberFormat="1" applyFont="1" applyBorder="1" applyAlignment="1" applyProtection="1">
      <alignment horizontal="left" vertical="center"/>
      <protection locked="0"/>
    </xf>
    <xf numFmtId="0" fontId="3" fillId="0" borderId="7" xfId="0" applyNumberFormat="1" applyFont="1" applyBorder="1" applyAlignment="1" applyProtection="1">
      <alignment horizontal="left" vertical="center"/>
      <protection locked="0"/>
    </xf>
    <xf numFmtId="0" fontId="3" fillId="0" borderId="8" xfId="0" applyNumberFormat="1" applyFont="1" applyBorder="1" applyAlignment="1" applyProtection="1">
      <alignment horizontal="left" vertical="center"/>
      <protection locked="0"/>
    </xf>
    <xf numFmtId="0" fontId="3" fillId="0" borderId="11" xfId="0" applyNumberFormat="1" applyFont="1" applyBorder="1" applyAlignment="1" applyProtection="1">
      <alignment horizontal="left" vertical="center"/>
      <protection locked="0"/>
    </xf>
    <xf numFmtId="0" fontId="3" fillId="0" borderId="0" xfId="0" applyNumberFormat="1" applyFont="1" applyBorder="1" applyAlignment="1" applyProtection="1">
      <alignment horizontal="fill" vertical="center"/>
      <protection locked="0"/>
    </xf>
    <xf numFmtId="0" fontId="3" fillId="0" borderId="13" xfId="0" applyNumberFormat="1" applyFont="1" applyBorder="1" applyAlignment="1" applyProtection="1">
      <alignment horizontal="left" vertical="center"/>
      <protection locked="0"/>
    </xf>
    <xf numFmtId="0" fontId="3" fillId="0" borderId="14" xfId="0" applyNumberFormat="1" applyFont="1" applyBorder="1" applyAlignment="1" applyProtection="1">
      <alignment horizontal="left" vertical="center"/>
      <protection locked="0"/>
    </xf>
    <xf numFmtId="0" fontId="3" fillId="0" borderId="15" xfId="0" applyNumberFormat="1" applyFont="1" applyBorder="1" applyAlignment="1" applyProtection="1">
      <alignment horizontal="left" vertical="center"/>
      <protection locked="0"/>
    </xf>
    <xf numFmtId="0" fontId="3" fillId="0" borderId="17" xfId="0" applyNumberFormat="1" applyFont="1" applyBorder="1" applyAlignment="1" applyProtection="1">
      <alignment horizontal="left" vertical="center"/>
      <protection locked="0"/>
    </xf>
    <xf numFmtId="0" fontId="3" fillId="0" borderId="18" xfId="0" applyNumberFormat="1" applyFont="1" applyBorder="1" applyAlignment="1" applyProtection="1">
      <alignment horizontal="left" vertical="center"/>
      <protection locked="0"/>
    </xf>
    <xf numFmtId="0" fontId="3" fillId="0" borderId="19" xfId="0" applyNumberFormat="1" applyFont="1" applyBorder="1" applyAlignment="1" applyProtection="1">
      <alignment horizontal="left" vertical="center"/>
      <protection locked="0"/>
    </xf>
    <xf numFmtId="0" fontId="3" fillId="0" borderId="20" xfId="0" applyNumberFormat="1" applyFont="1" applyBorder="1" applyAlignment="1" applyProtection="1">
      <alignment horizontal="left" vertical="center"/>
      <protection locked="0"/>
    </xf>
    <xf numFmtId="0" fontId="3" fillId="0" borderId="22" xfId="0" applyNumberFormat="1" applyFont="1" applyBorder="1" applyAlignment="1" applyProtection="1">
      <alignment horizontal="left" vertical="center"/>
      <protection locked="0"/>
    </xf>
    <xf numFmtId="0" fontId="3" fillId="2" borderId="10" xfId="0" applyNumberFormat="1" applyFont="1" applyFill="1" applyBorder="1" applyAlignment="1" applyProtection="1">
      <alignment horizontal="left" vertical="center"/>
      <protection locked="0"/>
    </xf>
    <xf numFmtId="0" fontId="3" fillId="2" borderId="21" xfId="0" applyNumberFormat="1" applyFont="1" applyFill="1" applyBorder="1" applyAlignment="1" applyProtection="1">
      <alignment horizontal="left" vertical="center"/>
      <protection locked="0"/>
    </xf>
    <xf numFmtId="0" fontId="3" fillId="2" borderId="11" xfId="0" applyNumberFormat="1" applyFont="1" applyFill="1" applyBorder="1" applyAlignment="1" applyProtection="1">
      <alignment horizontal="left" vertical="center"/>
      <protection locked="0"/>
    </xf>
    <xf numFmtId="0" fontId="3" fillId="2" borderId="17" xfId="0" applyNumberFormat="1" applyFont="1" applyFill="1" applyBorder="1" applyAlignment="1" applyProtection="1">
      <alignment horizontal="left" vertical="center"/>
      <protection locked="0"/>
    </xf>
    <xf numFmtId="0" fontId="3" fillId="2" borderId="0" xfId="0" applyNumberFormat="1" applyFont="1" applyFill="1" applyBorder="1" applyAlignment="1" applyProtection="1">
      <alignment horizontal="left" vertical="center"/>
      <protection locked="0"/>
    </xf>
    <xf numFmtId="0" fontId="3" fillId="2" borderId="16" xfId="0" applyNumberFormat="1" applyFont="1" applyFill="1" applyBorder="1" applyAlignment="1" applyProtection="1">
      <alignment horizontal="left" vertical="center"/>
      <protection locked="0"/>
    </xf>
    <xf numFmtId="0" fontId="3" fillId="2" borderId="12" xfId="0" applyNumberFormat="1" applyFont="1" applyFill="1" applyBorder="1" applyAlignment="1" applyProtection="1">
      <alignment horizontal="left" vertical="center"/>
      <protection locked="0"/>
    </xf>
    <xf numFmtId="0" fontId="3" fillId="2" borderId="9" xfId="0" applyNumberFormat="1" applyFont="1" applyFill="1" applyBorder="1" applyAlignment="1" applyProtection="1">
      <alignment horizontal="left" vertical="center"/>
      <protection locked="0"/>
    </xf>
    <xf numFmtId="0" fontId="3" fillId="2" borderId="13" xfId="0" applyNumberFormat="1" applyFon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5" xfId="0" applyNumberFormat="1" applyBorder="1" applyAlignment="1" applyProtection="1">
      <alignment horizontal="left" vertical="center"/>
      <protection locked="0"/>
    </xf>
    <xf numFmtId="0" fontId="0" fillId="0" borderId="4" xfId="0" applyNumberFormat="1" applyBorder="1" applyAlignment="1" applyProtection="1">
      <alignment horizontal="left" vertical="center"/>
      <protection locked="0"/>
    </xf>
    <xf numFmtId="0" fontId="0" fillId="0" borderId="0" xfId="0" applyNumberFormat="1" applyFill="1" applyAlignment="1" applyProtection="1">
      <alignment horizontal="left" vertical="center"/>
      <protection locked="0"/>
    </xf>
    <xf numFmtId="0" fontId="0" fillId="0" borderId="0" xfId="0" applyNumberFormat="1" applyFill="1" applyBorder="1" applyAlignment="1" applyProtection="1">
      <alignment horizontal="left" vertical="center"/>
      <protection locked="0"/>
    </xf>
    <xf numFmtId="0" fontId="3" fillId="0" borderId="7" xfId="0" applyNumberFormat="1" applyFont="1" applyBorder="1" applyAlignment="1" applyProtection="1">
      <alignment horizontal="center" vertical="center"/>
      <protection locked="0"/>
    </xf>
    <xf numFmtId="0" fontId="0" fillId="0" borderId="7" xfId="0" applyNumberFormat="1" applyBorder="1" applyAlignment="1" applyProtection="1">
      <alignment horizontal="left" vertical="center"/>
      <protection locked="0"/>
    </xf>
    <xf numFmtId="0" fontId="3" fillId="0" borderId="1" xfId="0" applyNumberFormat="1" applyFont="1" applyBorder="1" applyAlignment="1" applyProtection="1">
      <alignment horizontal="left"/>
      <protection locked="0"/>
    </xf>
    <xf numFmtId="0" fontId="3" fillId="0" borderId="2" xfId="0" applyNumberFormat="1" applyFont="1" applyBorder="1" applyAlignment="1" applyProtection="1">
      <alignment horizontal="left"/>
      <protection locked="0"/>
    </xf>
    <xf numFmtId="0" fontId="3" fillId="0" borderId="3" xfId="0" applyNumberFormat="1" applyFont="1" applyBorder="1" applyAlignment="1" applyProtection="1">
      <alignment horizontal="left"/>
      <protection locked="0"/>
    </xf>
    <xf numFmtId="0" fontId="3" fillId="0" borderId="16" xfId="0" applyNumberFormat="1" applyFont="1" applyBorder="1" applyAlignment="1" applyProtection="1">
      <alignment horizontal="left"/>
      <protection locked="0"/>
    </xf>
    <xf numFmtId="0" fontId="3" fillId="0" borderId="5" xfId="0" applyNumberFormat="1" applyFont="1" applyBorder="1" applyAlignment="1" applyProtection="1">
      <alignment horizontal="left"/>
      <protection locked="0"/>
    </xf>
    <xf numFmtId="0" fontId="3" fillId="0" borderId="10" xfId="0" applyNumberFormat="1" applyFont="1" applyBorder="1" applyAlignment="1" applyProtection="1">
      <alignment horizontal="left"/>
      <protection locked="0"/>
    </xf>
    <xf numFmtId="0" fontId="3" fillId="0" borderId="11" xfId="0" applyNumberFormat="1" applyFont="1" applyBorder="1" applyAlignment="1" applyProtection="1">
      <alignment horizontal="left"/>
      <protection locked="0"/>
    </xf>
    <xf numFmtId="0" fontId="3" fillId="0" borderId="12" xfId="0" applyNumberFormat="1" applyFont="1" applyBorder="1" applyAlignment="1" applyProtection="1">
      <alignment horizontal="left"/>
      <protection locked="0"/>
    </xf>
    <xf numFmtId="0" fontId="3" fillId="0" borderId="13" xfId="0" applyNumberFormat="1" applyFont="1" applyBorder="1" applyAlignment="1" applyProtection="1">
      <alignment horizontal="left"/>
      <protection locked="0"/>
    </xf>
    <xf numFmtId="0" fontId="3" fillId="0" borderId="6" xfId="0" applyNumberFormat="1" applyFont="1" applyBorder="1" applyAlignment="1" applyProtection="1">
      <alignment horizontal="left"/>
      <protection locked="0"/>
    </xf>
    <xf numFmtId="0" fontId="3" fillId="0" borderId="7" xfId="0" applyNumberFormat="1" applyFont="1" applyBorder="1" applyAlignment="1" applyProtection="1">
      <alignment horizontal="left"/>
      <protection locked="0"/>
    </xf>
    <xf numFmtId="0" fontId="3" fillId="0" borderId="8" xfId="0" applyNumberFormat="1" applyFont="1" applyBorder="1" applyAlignment="1" applyProtection="1">
      <alignment horizontal="left"/>
      <protection locked="0"/>
    </xf>
    <xf numFmtId="0" fontId="3" fillId="0" borderId="0" xfId="0" applyNumberFormat="1" applyFont="1" applyAlignment="1" applyProtection="1">
      <alignment horizontal="left"/>
      <protection locked="0"/>
    </xf>
    <xf numFmtId="0" fontId="18" fillId="0" borderId="0" xfId="0" applyNumberFormat="1" applyFont="1" applyAlignment="1" applyProtection="1">
      <alignment horizontal="right" vertical="center"/>
      <protection locked="0"/>
    </xf>
    <xf numFmtId="0" fontId="0" fillId="0" borderId="0" xfId="0" quotePrefix="1" applyNumberFormat="1" applyAlignment="1" applyProtection="1">
      <alignment horizontal="right" vertical="center"/>
      <protection locked="0"/>
    </xf>
    <xf numFmtId="0" fontId="0" fillId="0" borderId="0" xfId="0" applyProtection="1">
      <alignment horizontal="left" vertical="center"/>
      <protection locked="0"/>
    </xf>
    <xf numFmtId="0" fontId="3" fillId="0" borderId="23" xfId="0" applyNumberFormat="1" applyFont="1" applyBorder="1" applyAlignment="1" applyProtection="1">
      <alignment horizontal="left" vertical="center"/>
      <protection locked="0"/>
    </xf>
    <xf numFmtId="0" fontId="3" fillId="0" borderId="24" xfId="0" applyNumberFormat="1" applyFont="1" applyBorder="1" applyAlignment="1" applyProtection="1">
      <alignment horizontal="left" vertical="center"/>
      <protection locked="0"/>
    </xf>
    <xf numFmtId="0" fontId="3" fillId="0" borderId="25" xfId="0" applyNumberFormat="1" applyFont="1" applyBorder="1" applyAlignment="1" applyProtection="1">
      <alignment horizontal="left" vertical="center"/>
      <protection locked="0"/>
    </xf>
    <xf numFmtId="0" fontId="3" fillId="0" borderId="11" xfId="0" applyNumberFormat="1" applyFont="1" applyFill="1" applyBorder="1" applyAlignment="1" applyProtection="1">
      <alignment horizontal="left" vertical="center"/>
      <protection locked="0"/>
    </xf>
    <xf numFmtId="0" fontId="3" fillId="0" borderId="10" xfId="0" applyNumberFormat="1" applyFont="1" applyFill="1" applyBorder="1" applyAlignment="1" applyProtection="1">
      <alignment horizontal="left" vertical="center"/>
      <protection locked="0"/>
    </xf>
    <xf numFmtId="0" fontId="3" fillId="0" borderId="17" xfId="0" applyNumberFormat="1" applyFont="1" applyFill="1" applyBorder="1" applyAlignment="1" applyProtection="1">
      <alignment horizontal="left" vertical="center"/>
      <protection locked="0"/>
    </xf>
    <xf numFmtId="0" fontId="3" fillId="0" borderId="11" xfId="0" applyNumberFormat="1" applyFont="1" applyFill="1" applyBorder="1" applyAlignment="1" applyProtection="1">
      <alignment horizontal="right" vertical="center"/>
      <protection locked="0"/>
    </xf>
    <xf numFmtId="0" fontId="3" fillId="0" borderId="0" xfId="0" applyNumberFormat="1" applyFont="1" applyFill="1" applyAlignment="1" applyProtection="1">
      <alignment horizontal="fill" vertical="center"/>
      <protection locked="0"/>
    </xf>
    <xf numFmtId="0" fontId="3" fillId="0" borderId="0" xfId="0" applyNumberFormat="1" applyFont="1" applyFill="1" applyBorder="1" applyAlignment="1" applyProtection="1">
      <alignment horizontal="fill" vertical="center"/>
      <protection locked="0"/>
    </xf>
    <xf numFmtId="0" fontId="3" fillId="0" borderId="12" xfId="0" applyNumberFormat="1" applyFont="1" applyFill="1" applyBorder="1" applyAlignment="1" applyProtection="1">
      <alignment horizontal="left" vertical="center"/>
      <protection locked="0"/>
    </xf>
    <xf numFmtId="0" fontId="3" fillId="0" borderId="13" xfId="0" applyNumberFormat="1" applyFont="1" applyFill="1" applyBorder="1" applyAlignment="1" applyProtection="1">
      <alignment horizontal="left" vertical="center"/>
      <protection locked="0"/>
    </xf>
    <xf numFmtId="0" fontId="3" fillId="0" borderId="13" xfId="0" applyNumberFormat="1" applyFont="1" applyFill="1" applyBorder="1" applyAlignment="1" applyProtection="1">
      <alignment horizontal="right" vertical="center"/>
      <protection locked="0"/>
    </xf>
    <xf numFmtId="0" fontId="3" fillId="0" borderId="0" xfId="0" applyNumberFormat="1" applyFont="1" applyFill="1" applyAlignment="1" applyProtection="1">
      <alignment horizontal="right" vertical="center"/>
      <protection locked="0"/>
    </xf>
    <xf numFmtId="0" fontId="3" fillId="0" borderId="0" xfId="0" quotePrefix="1" applyNumberFormat="1" applyFont="1" applyFill="1" applyAlignment="1" applyProtection="1">
      <alignment horizontal="right" vertical="center"/>
      <protection locked="0"/>
    </xf>
    <xf numFmtId="0" fontId="3" fillId="0" borderId="9" xfId="0" applyNumberFormat="1" applyFont="1" applyFill="1" applyBorder="1" applyAlignment="1" applyProtection="1">
      <alignment horizontal="center" vertical="center"/>
      <protection locked="0"/>
    </xf>
    <xf numFmtId="0" fontId="3" fillId="0" borderId="9" xfId="0" applyNumberFormat="1" applyFont="1" applyFill="1" applyBorder="1" applyAlignment="1" applyProtection="1">
      <alignment horizontal="left" vertical="center"/>
      <protection locked="0"/>
    </xf>
    <xf numFmtId="0" fontId="3" fillId="0" borderId="9" xfId="0" applyNumberFormat="1" applyFont="1" applyFill="1" applyBorder="1" applyAlignment="1" applyProtection="1">
      <alignment horizontal="right" vertical="center"/>
      <protection locked="0"/>
    </xf>
    <xf numFmtId="0" fontId="3" fillId="0" borderId="0" xfId="0" quotePrefix="1" applyNumberFormat="1" applyFont="1" applyFill="1" applyBorder="1" applyAlignment="1" applyProtection="1">
      <alignment horizontal="center" vertical="center"/>
      <protection locked="0"/>
    </xf>
    <xf numFmtId="0" fontId="0" fillId="0" borderId="9" xfId="0" applyNumberFormat="1" applyFill="1" applyBorder="1" applyAlignment="1" applyProtection="1">
      <alignment horizontal="left" vertical="center"/>
      <protection locked="0"/>
    </xf>
    <xf numFmtId="0" fontId="0" fillId="0" borderId="0" xfId="0" applyNumberFormat="1" applyProtection="1">
      <alignment horizontal="left" vertical="center"/>
      <protection locked="0"/>
    </xf>
    <xf numFmtId="0" fontId="3" fillId="0" borderId="9" xfId="0" applyNumberFormat="1" applyFont="1" applyBorder="1" applyAlignment="1" applyProtection="1">
      <alignment horizontal="right" vertical="center"/>
      <protection locked="0"/>
    </xf>
    <xf numFmtId="0" fontId="3" fillId="0" borderId="21" xfId="0" applyNumberFormat="1" applyFont="1" applyBorder="1" applyAlignment="1" applyProtection="1">
      <alignment horizontal="right" vertical="center"/>
      <protection locked="0"/>
    </xf>
    <xf numFmtId="0" fontId="3" fillId="0" borderId="0" xfId="0" quotePrefix="1" applyNumberFormat="1" applyFont="1" applyFill="1" applyAlignment="1" applyProtection="1">
      <alignment vertical="center"/>
      <protection locked="0"/>
    </xf>
    <xf numFmtId="0" fontId="0" fillId="0" borderId="0" xfId="0" applyNumberFormat="1" applyFill="1" applyProtection="1">
      <alignment horizontal="left" vertical="center"/>
      <protection locked="0"/>
    </xf>
    <xf numFmtId="0" fontId="3" fillId="0" borderId="0" xfId="0" quotePrefix="1" applyNumberFormat="1" applyFont="1" applyBorder="1" applyAlignment="1" applyProtection="1">
      <alignment horizontal="center" vertical="center"/>
      <protection locked="0"/>
    </xf>
    <xf numFmtId="0" fontId="3" fillId="0" borderId="33" xfId="0" applyNumberFormat="1" applyFont="1" applyFill="1" applyBorder="1" applyAlignment="1" applyProtection="1">
      <alignment horizontal="left" vertical="center"/>
      <protection locked="0"/>
    </xf>
    <xf numFmtId="0" fontId="3" fillId="0" borderId="30" xfId="0" applyNumberFormat="1" applyFont="1" applyFill="1" applyBorder="1" applyAlignment="1" applyProtection="1">
      <alignment horizontal="center" vertical="center"/>
      <protection locked="0"/>
    </xf>
    <xf numFmtId="0" fontId="3" fillId="0" borderId="31" xfId="0" applyNumberFormat="1" applyFont="1" applyFill="1" applyBorder="1" applyAlignment="1" applyProtection="1">
      <alignment horizontal="left" vertical="center"/>
      <protection locked="0"/>
    </xf>
    <xf numFmtId="0" fontId="3" fillId="0" borderId="32" xfId="0" applyNumberFormat="1" applyFont="1" applyFill="1" applyBorder="1" applyAlignment="1" applyProtection="1">
      <alignment horizontal="left" vertical="center"/>
      <protection locked="0"/>
    </xf>
    <xf numFmtId="0" fontId="3" fillId="0" borderId="30" xfId="0" applyNumberFormat="1" applyFont="1" applyFill="1" applyBorder="1" applyAlignment="1" applyProtection="1">
      <alignment horizontal="left" vertical="center"/>
      <protection locked="0"/>
    </xf>
    <xf numFmtId="0" fontId="3" fillId="0" borderId="30" xfId="0" applyNumberFormat="1" applyFont="1" applyFill="1" applyBorder="1" applyAlignment="1" applyProtection="1">
      <alignment horizontal="right" vertical="center"/>
      <protection locked="0"/>
    </xf>
    <xf numFmtId="0" fontId="3" fillId="0" borderId="34" xfId="0" applyNumberFormat="1" applyFont="1" applyFill="1" applyBorder="1" applyAlignment="1" applyProtection="1">
      <alignment horizontal="left" vertical="center"/>
      <protection locked="0"/>
    </xf>
    <xf numFmtId="0" fontId="3" fillId="0" borderId="26" xfId="0" applyNumberFormat="1" applyFont="1" applyFill="1" applyBorder="1" applyAlignment="1" applyProtection="1">
      <alignment horizontal="left" vertical="center"/>
      <protection locked="0"/>
    </xf>
    <xf numFmtId="0" fontId="3" fillId="0" borderId="27" xfId="0" applyNumberFormat="1" applyFont="1" applyFill="1" applyBorder="1" applyAlignment="1" applyProtection="1">
      <alignment horizontal="left" vertical="center"/>
      <protection locked="0"/>
    </xf>
    <xf numFmtId="0" fontId="3" fillId="0" borderId="28" xfId="0" applyNumberFormat="1" applyFont="1" applyFill="1" applyBorder="1" applyAlignment="1" applyProtection="1">
      <alignment horizontal="left" vertical="center"/>
      <protection locked="0"/>
    </xf>
    <xf numFmtId="0" fontId="3" fillId="0" borderId="24" xfId="0" applyNumberFormat="1" applyFont="1" applyFill="1" applyBorder="1" applyAlignment="1" applyProtection="1">
      <alignment horizontal="left" vertical="center"/>
      <protection locked="0"/>
    </xf>
    <xf numFmtId="0" fontId="3" fillId="0" borderId="25" xfId="0" applyNumberFormat="1" applyFont="1" applyFill="1" applyBorder="1" applyAlignment="1" applyProtection="1">
      <alignment horizontal="left" vertical="center"/>
      <protection locked="0"/>
    </xf>
    <xf numFmtId="0" fontId="3" fillId="0" borderId="23" xfId="0" applyNumberFormat="1" applyFont="1" applyFill="1" applyBorder="1" applyAlignment="1" applyProtection="1">
      <alignment horizontal="left" vertical="center"/>
      <protection locked="0"/>
    </xf>
    <xf numFmtId="0" fontId="3" fillId="0" borderId="23" xfId="0" applyNumberFormat="1" applyFont="1" applyFill="1" applyBorder="1" applyAlignment="1" applyProtection="1">
      <alignment horizontal="right" vertical="center"/>
      <protection locked="0"/>
    </xf>
    <xf numFmtId="0" fontId="3" fillId="0" borderId="29" xfId="0" applyNumberFormat="1" applyFont="1" applyFill="1" applyBorder="1" applyAlignment="1" applyProtection="1">
      <alignment horizontal="left" vertical="center"/>
      <protection locked="0"/>
    </xf>
    <xf numFmtId="0" fontId="3" fillId="0" borderId="30" xfId="0" applyNumberFormat="1" applyFont="1" applyBorder="1" applyAlignment="1" applyProtection="1">
      <alignment horizontal="right" vertical="center"/>
      <protection locked="0"/>
    </xf>
    <xf numFmtId="0" fontId="4" fillId="0" borderId="0" xfId="0" applyNumberFormat="1" applyFont="1" applyFill="1" applyBorder="1" applyAlignment="1" applyProtection="1">
      <alignment horizontal="center" vertical="center"/>
      <protection locked="0"/>
    </xf>
    <xf numFmtId="0" fontId="3" fillId="0" borderId="16" xfId="0" applyNumberFormat="1" applyFont="1" applyFill="1" applyBorder="1" applyAlignment="1" applyProtection="1">
      <alignment vertical="center"/>
      <protection locked="0"/>
    </xf>
    <xf numFmtId="0" fontId="4" fillId="0" borderId="16" xfId="0" applyNumberFormat="1" applyFont="1" applyFill="1" applyBorder="1" applyAlignment="1" applyProtection="1">
      <alignment horizontal="left" vertical="center"/>
      <protection locked="0"/>
    </xf>
    <xf numFmtId="0" fontId="4" fillId="0" borderId="0" xfId="0" applyNumberFormat="1" applyFont="1" applyFill="1" applyAlignment="1" applyProtection="1">
      <alignment horizontal="left" vertical="center"/>
      <protection locked="0"/>
    </xf>
    <xf numFmtId="0" fontId="0" fillId="0" borderId="0" xfId="0" applyFill="1" applyProtection="1">
      <alignment horizontal="left" vertical="center"/>
      <protection locked="0"/>
    </xf>
    <xf numFmtId="0" fontId="0" fillId="0" borderId="0" xfId="0" applyNumberFormat="1" applyFill="1" applyAlignment="1" applyProtection="1">
      <alignment horizontal="fill" vertical="center"/>
      <protection locked="0"/>
    </xf>
    <xf numFmtId="0" fontId="0" fillId="0" borderId="0" xfId="0" quotePrefix="1" applyAlignment="1" applyProtection="1">
      <alignment horizontal="right" vertical="center"/>
      <protection locked="0"/>
    </xf>
    <xf numFmtId="0" fontId="3" fillId="0" borderId="36" xfId="0" applyNumberFormat="1" applyFont="1" applyBorder="1" applyAlignment="1" applyProtection="1">
      <alignment horizontal="left" vertical="center"/>
      <protection locked="0"/>
    </xf>
    <xf numFmtId="0" fontId="3" fillId="0" borderId="36" xfId="0" applyNumberFormat="1" applyFont="1" applyFill="1" applyBorder="1" applyAlignment="1" applyProtection="1">
      <alignment horizontal="left" vertical="center"/>
      <protection locked="0"/>
    </xf>
    <xf numFmtId="0" fontId="3" fillId="0" borderId="0" xfId="0" applyNumberFormat="1" applyFont="1" applyFill="1" applyBorder="1" applyAlignment="1" applyProtection="1">
      <alignment vertical="center"/>
      <protection locked="0"/>
    </xf>
    <xf numFmtId="0" fontId="3" fillId="0" borderId="0" xfId="0" quotePrefix="1" applyNumberFormat="1" applyFont="1" applyFill="1" applyAlignment="1" applyProtection="1">
      <alignment horizontal="center" vertical="center"/>
      <protection locked="0"/>
    </xf>
    <xf numFmtId="0" fontId="3" fillId="0" borderId="9" xfId="0" quotePrefix="1" applyNumberFormat="1" applyFont="1" applyFill="1" applyBorder="1" applyAlignment="1" applyProtection="1">
      <alignment horizontal="left" vertical="center"/>
      <protection locked="0"/>
    </xf>
    <xf numFmtId="0" fontId="3" fillId="0" borderId="30" xfId="0" quotePrefix="1" applyNumberFormat="1" applyFont="1" applyFill="1" applyBorder="1" applyAlignment="1" applyProtection="1">
      <alignment horizontal="left" vertical="center"/>
      <protection locked="0"/>
    </xf>
    <xf numFmtId="0" fontId="3" fillId="0" borderId="21" xfId="0" quotePrefix="1" applyNumberFormat="1" applyFont="1" applyFill="1" applyBorder="1" applyAlignment="1" applyProtection="1">
      <alignment horizontal="left" vertical="center"/>
      <protection locked="0"/>
    </xf>
    <xf numFmtId="0" fontId="0" fillId="0" borderId="0" xfId="0" applyFill="1" applyBorder="1" applyProtection="1">
      <alignment horizontal="left" vertical="center"/>
      <protection locked="0"/>
    </xf>
    <xf numFmtId="0" fontId="0" fillId="0" borderId="0" xfId="0" applyFill="1" applyAlignment="1" applyProtection="1">
      <alignment horizontal="fill" vertical="center"/>
      <protection locked="0"/>
    </xf>
    <xf numFmtId="0" fontId="0" fillId="0" borderId="0" xfId="0" applyFill="1" applyAlignment="1" applyProtection="1">
      <alignment horizontal="right" vertical="center"/>
      <protection locked="0"/>
    </xf>
    <xf numFmtId="0" fontId="3" fillId="0" borderId="48" xfId="0" applyNumberFormat="1" applyFont="1" applyFill="1" applyBorder="1" applyAlignment="1" applyProtection="1">
      <alignment horizontal="left" vertical="center"/>
      <protection locked="0"/>
    </xf>
    <xf numFmtId="0" fontId="3" fillId="0" borderId="49" xfId="0" applyNumberFormat="1" applyFont="1" applyFill="1" applyBorder="1" applyAlignment="1" applyProtection="1">
      <alignment horizontal="left" vertical="center"/>
      <protection locked="0"/>
    </xf>
    <xf numFmtId="0" fontId="3" fillId="0" borderId="49" xfId="0" applyNumberFormat="1" applyFont="1" applyFill="1" applyBorder="1" applyAlignment="1" applyProtection="1">
      <alignment horizontal="right" vertical="center"/>
      <protection locked="0"/>
    </xf>
    <xf numFmtId="0" fontId="3" fillId="0" borderId="50" xfId="0" applyNumberFormat="1" applyFont="1" applyFill="1" applyBorder="1" applyAlignment="1" applyProtection="1">
      <alignment horizontal="left" vertical="center"/>
      <protection locked="0"/>
    </xf>
    <xf numFmtId="0" fontId="3" fillId="0" borderId="51" xfId="0" applyNumberFormat="1" applyFont="1" applyFill="1" applyBorder="1" applyAlignment="1" applyProtection="1">
      <alignment horizontal="left" vertical="center"/>
      <protection locked="0"/>
    </xf>
    <xf numFmtId="0" fontId="3" fillId="0" borderId="51" xfId="0" applyNumberFormat="1" applyFont="1" applyFill="1" applyBorder="1" applyAlignment="1" applyProtection="1">
      <alignment horizontal="right" vertical="center"/>
      <protection locked="0"/>
    </xf>
    <xf numFmtId="0" fontId="0" fillId="0" borderId="16" xfId="0" applyFill="1" applyBorder="1" applyProtection="1">
      <alignment horizontal="left" vertical="center"/>
      <protection locked="0"/>
    </xf>
    <xf numFmtId="0" fontId="0" fillId="0" borderId="17" xfId="0" applyFill="1" applyBorder="1" applyProtection="1">
      <alignment horizontal="left" vertical="center"/>
      <protection locked="0"/>
    </xf>
    <xf numFmtId="0" fontId="0" fillId="0" borderId="0" xfId="0" applyFill="1" applyBorder="1" applyAlignment="1" applyProtection="1">
      <alignment horizontal="fill" vertical="center"/>
      <protection locked="0"/>
    </xf>
    <xf numFmtId="0" fontId="0" fillId="0" borderId="16" xfId="0" applyNumberFormat="1" applyFill="1" applyBorder="1" applyAlignment="1" applyProtection="1">
      <alignment horizontal="left" vertical="center"/>
      <protection locked="0"/>
    </xf>
    <xf numFmtId="0" fontId="0" fillId="0" borderId="13" xfId="0" applyNumberFormat="1" applyFill="1" applyBorder="1" applyAlignment="1" applyProtection="1">
      <alignment horizontal="left" vertical="center"/>
      <protection locked="0"/>
    </xf>
    <xf numFmtId="0" fontId="0" fillId="0" borderId="0" xfId="0" applyFill="1" applyAlignment="1" applyProtection="1">
      <alignment horizontal="center" vertical="center"/>
      <protection locked="0"/>
    </xf>
    <xf numFmtId="0" fontId="3" fillId="0" borderId="27" xfId="0" quotePrefix="1" applyNumberFormat="1" applyFont="1" applyFill="1" applyBorder="1" applyAlignment="1" applyProtection="1">
      <alignment vertical="center"/>
      <protection locked="0"/>
    </xf>
    <xf numFmtId="0" fontId="3" fillId="0" borderId="0" xfId="0" quotePrefix="1" applyNumberFormat="1" applyFont="1" applyFill="1" applyBorder="1" applyAlignment="1" applyProtection="1">
      <alignment vertical="center"/>
      <protection locked="0"/>
    </xf>
    <xf numFmtId="0" fontId="3" fillId="0" borderId="0" xfId="0" quotePrefix="1" applyNumberFormat="1" applyFont="1" applyBorder="1" applyAlignment="1" applyProtection="1">
      <alignment horizontal="right" vertical="center"/>
      <protection locked="0"/>
    </xf>
    <xf numFmtId="0" fontId="3" fillId="0" borderId="23" xfId="0" applyNumberFormat="1" applyFont="1" applyBorder="1" applyAlignment="1" applyProtection="1">
      <alignment horizontal="right" vertical="center"/>
      <protection locked="0"/>
    </xf>
    <xf numFmtId="0" fontId="3" fillId="0" borderId="33" xfId="0" applyNumberFormat="1" applyFont="1" applyBorder="1" applyAlignment="1" applyProtection="1">
      <alignment horizontal="left" vertical="center"/>
      <protection locked="0"/>
    </xf>
    <xf numFmtId="0" fontId="3" fillId="0" borderId="30" xfId="0" applyNumberFormat="1" applyFont="1" applyBorder="1" applyAlignment="1" applyProtection="1">
      <alignment horizontal="center" vertical="center"/>
      <protection locked="0"/>
    </xf>
    <xf numFmtId="0" fontId="3" fillId="0" borderId="31" xfId="0" applyNumberFormat="1" applyFont="1" applyBorder="1" applyAlignment="1" applyProtection="1">
      <alignment horizontal="left" vertical="center"/>
      <protection locked="0"/>
    </xf>
    <xf numFmtId="0" fontId="3" fillId="0" borderId="32" xfId="0" applyNumberFormat="1" applyFont="1" applyBorder="1" applyAlignment="1" applyProtection="1">
      <alignment horizontal="left" vertical="center"/>
      <protection locked="0"/>
    </xf>
    <xf numFmtId="0" fontId="3" fillId="0" borderId="34" xfId="0" applyNumberFormat="1" applyFont="1" applyBorder="1" applyAlignment="1" applyProtection="1">
      <alignment horizontal="left" vertical="center"/>
      <protection locked="0"/>
    </xf>
    <xf numFmtId="0" fontId="3" fillId="0" borderId="26" xfId="0" applyNumberFormat="1" applyFont="1" applyBorder="1" applyAlignment="1" applyProtection="1">
      <alignment horizontal="left" vertical="center"/>
      <protection locked="0"/>
    </xf>
    <xf numFmtId="0" fontId="3" fillId="0" borderId="27" xfId="0" applyNumberFormat="1" applyFont="1" applyBorder="1" applyAlignment="1" applyProtection="1">
      <alignment horizontal="left" vertical="center"/>
      <protection locked="0"/>
    </xf>
    <xf numFmtId="0" fontId="3" fillId="0" borderId="28" xfId="0" applyNumberFormat="1" applyFont="1" applyBorder="1" applyAlignment="1" applyProtection="1">
      <alignment horizontal="left" vertical="center"/>
      <protection locked="0"/>
    </xf>
    <xf numFmtId="0" fontId="3" fillId="0" borderId="29" xfId="0" applyNumberFormat="1" applyFont="1" applyBorder="1" applyAlignment="1" applyProtection="1">
      <alignment horizontal="left" vertical="center"/>
      <protection locked="0"/>
    </xf>
    <xf numFmtId="0" fontId="0" fillId="0" borderId="0" xfId="0" applyFill="1" applyAlignment="1" applyProtection="1">
      <alignment horizontal="left" vertical="center"/>
      <protection locked="0"/>
    </xf>
    <xf numFmtId="0" fontId="3" fillId="0" borderId="0" xfId="0" applyNumberFormat="1" applyFont="1" applyFill="1" applyAlignment="1" applyProtection="1">
      <alignment vertical="top"/>
      <protection locked="0"/>
    </xf>
    <xf numFmtId="0" fontId="4" fillId="0" borderId="0" xfId="0" applyNumberFormat="1" applyFont="1" applyFill="1" applyBorder="1" applyAlignment="1" applyProtection="1">
      <alignment horizontal="left" vertical="center"/>
      <protection locked="0"/>
    </xf>
    <xf numFmtId="0" fontId="3" fillId="3" borderId="30" xfId="0" applyNumberFormat="1" applyFont="1" applyFill="1" applyBorder="1" applyAlignment="1" applyProtection="1">
      <alignment horizontal="center" vertical="center"/>
      <protection locked="0"/>
    </xf>
    <xf numFmtId="0" fontId="3" fillId="3" borderId="31" xfId="0" applyNumberFormat="1" applyFont="1" applyFill="1" applyBorder="1" applyAlignment="1" applyProtection="1">
      <alignment horizontal="left" vertical="center"/>
      <protection locked="0"/>
    </xf>
    <xf numFmtId="0" fontId="3" fillId="3" borderId="0" xfId="0" applyNumberFormat="1" applyFont="1" applyFill="1" applyBorder="1" applyAlignment="1" applyProtection="1">
      <alignment horizontal="center" vertical="center"/>
      <protection locked="0"/>
    </xf>
    <xf numFmtId="0" fontId="3" fillId="3" borderId="16" xfId="0" applyNumberFormat="1" applyFont="1" applyFill="1" applyBorder="1" applyAlignment="1" applyProtection="1">
      <alignment horizontal="left" vertical="center"/>
      <protection locked="0"/>
    </xf>
    <xf numFmtId="0" fontId="3" fillId="3" borderId="9" xfId="0" applyNumberFormat="1" applyFont="1" applyFill="1" applyBorder="1" applyAlignment="1" applyProtection="1">
      <alignment horizontal="left" vertical="center"/>
      <protection locked="0"/>
    </xf>
    <xf numFmtId="0" fontId="3" fillId="3" borderId="9" xfId="0" applyNumberFormat="1" applyFont="1" applyFill="1" applyBorder="1" applyAlignment="1" applyProtection="1">
      <alignment horizontal="center" vertical="center"/>
      <protection locked="0"/>
    </xf>
    <xf numFmtId="0" fontId="3" fillId="3" borderId="13" xfId="0" applyNumberFormat="1" applyFont="1" applyFill="1" applyBorder="1" applyAlignment="1" applyProtection="1">
      <alignment horizontal="left" vertical="center"/>
      <protection locked="0"/>
    </xf>
    <xf numFmtId="0" fontId="3" fillId="3" borderId="21" xfId="0" applyNumberFormat="1" applyFont="1" applyFill="1" applyBorder="1" applyAlignment="1" applyProtection="1">
      <alignment horizontal="left" vertical="center"/>
      <protection locked="0"/>
    </xf>
    <xf numFmtId="0" fontId="3" fillId="3" borderId="11" xfId="0" applyNumberFormat="1" applyFont="1" applyFill="1" applyBorder="1" applyAlignment="1" applyProtection="1">
      <alignment horizontal="left" vertical="center"/>
      <protection locked="0"/>
    </xf>
    <xf numFmtId="0" fontId="0" fillId="0" borderId="0" xfId="0" applyNumberFormat="1" applyFill="1" applyBorder="1" applyProtection="1">
      <alignment horizontal="left" vertical="center"/>
      <protection locked="0"/>
    </xf>
    <xf numFmtId="0" fontId="0" fillId="0" borderId="0" xfId="0" applyNumberFormat="1" applyFill="1" applyBorder="1" applyAlignment="1" applyProtection="1">
      <alignment horizontal="right" vertical="center"/>
      <protection locked="0"/>
    </xf>
    <xf numFmtId="0" fontId="9" fillId="0" borderId="0" xfId="0" applyNumberFormat="1" applyFont="1" applyFill="1" applyBorder="1" applyProtection="1">
      <alignment horizontal="left" vertical="center"/>
      <protection locked="0"/>
    </xf>
    <xf numFmtId="0" fontId="3" fillId="0" borderId="16" xfId="0" applyNumberFormat="1" applyFont="1" applyFill="1" applyBorder="1" applyAlignment="1" applyProtection="1">
      <alignment horizontal="left" vertical="center"/>
      <protection locked="0"/>
    </xf>
    <xf numFmtId="0" fontId="3" fillId="0" borderId="0" xfId="0" applyNumberFormat="1" applyFont="1" applyFill="1" applyBorder="1" applyAlignment="1" applyProtection="1">
      <alignment horizontal="right" vertical="center"/>
      <protection locked="0"/>
    </xf>
    <xf numFmtId="0" fontId="9" fillId="0" borderId="0" xfId="0" applyNumberFormat="1" applyFont="1" applyFill="1" applyProtection="1">
      <alignment horizontal="left" vertical="center"/>
      <protection locked="0"/>
    </xf>
    <xf numFmtId="0" fontId="9" fillId="0" borderId="0" xfId="0" applyNumberFormat="1" applyFont="1" applyFill="1" applyAlignment="1" applyProtection="1">
      <alignment horizontal="center" vertical="center"/>
      <protection locked="0"/>
    </xf>
    <xf numFmtId="0" fontId="3" fillId="0" borderId="0" xfId="0" applyNumberFormat="1" applyFont="1" applyFill="1" applyAlignment="1" applyProtection="1">
      <alignment horizontal="center" vertical="center"/>
      <protection locked="0"/>
    </xf>
    <xf numFmtId="0" fontId="9" fillId="0" borderId="0" xfId="0" applyNumberFormat="1" applyFont="1" applyFill="1" applyAlignment="1" applyProtection="1">
      <alignment horizontal="right" vertical="center"/>
      <protection locked="0"/>
    </xf>
    <xf numFmtId="0" fontId="9" fillId="0" borderId="0" xfId="0" applyNumberFormat="1" applyFont="1" applyFill="1" applyAlignment="1" applyProtection="1">
      <alignment horizontal="left" vertical="center"/>
      <protection locked="0"/>
    </xf>
    <xf numFmtId="0" fontId="4" fillId="0" borderId="0" xfId="0" applyNumberFormat="1" applyFont="1" applyFill="1" applyBorder="1" applyAlignment="1" applyProtection="1">
      <alignment horizontal="fill" vertical="center"/>
      <protection locked="0"/>
    </xf>
    <xf numFmtId="0" fontId="3" fillId="0" borderId="0" xfId="0" quotePrefix="1" applyNumberFormat="1" applyFont="1" applyFill="1" applyBorder="1" applyAlignment="1" applyProtection="1">
      <alignment horizontal="fill" vertical="center"/>
      <protection locked="0"/>
    </xf>
    <xf numFmtId="0" fontId="3" fillId="0" borderId="38" xfId="0" applyNumberFormat="1" applyFont="1" applyFill="1" applyBorder="1" applyAlignment="1" applyProtection="1">
      <alignment horizontal="left" vertical="center"/>
      <protection locked="0"/>
    </xf>
    <xf numFmtId="0" fontId="3" fillId="0" borderId="39" xfId="0" applyNumberFormat="1" applyFont="1" applyFill="1" applyBorder="1" applyAlignment="1" applyProtection="1">
      <alignment horizontal="left" vertical="center"/>
      <protection locked="0"/>
    </xf>
    <xf numFmtId="0" fontId="3" fillId="0" borderId="40" xfId="0" applyNumberFormat="1" applyFont="1" applyFill="1" applyBorder="1" applyAlignment="1" applyProtection="1">
      <alignment horizontal="left" vertical="center"/>
      <protection locked="0"/>
    </xf>
    <xf numFmtId="0" fontId="4" fillId="0" borderId="39" xfId="0" applyNumberFormat="1" applyFont="1" applyFill="1" applyBorder="1" applyAlignment="1" applyProtection="1">
      <alignment horizontal="left" vertical="center"/>
      <protection locked="0"/>
    </xf>
    <xf numFmtId="0" fontId="3" fillId="0" borderId="39" xfId="0" applyNumberFormat="1" applyFont="1" applyFill="1" applyBorder="1" applyAlignment="1" applyProtection="1">
      <alignment horizontal="center" vertical="center"/>
      <protection locked="0"/>
    </xf>
    <xf numFmtId="0" fontId="3" fillId="0" borderId="39" xfId="0" applyNumberFormat="1" applyFont="1" applyFill="1" applyBorder="1" applyAlignment="1" applyProtection="1">
      <alignment horizontal="right" vertical="center"/>
      <protection locked="0"/>
    </xf>
    <xf numFmtId="0" fontId="3" fillId="0" borderId="41" xfId="0" applyNumberFormat="1" applyFont="1" applyFill="1" applyBorder="1" applyAlignment="1" applyProtection="1">
      <alignment horizontal="left" vertical="center"/>
      <protection locked="0"/>
    </xf>
    <xf numFmtId="0" fontId="3" fillId="0" borderId="42" xfId="0" applyNumberFormat="1" applyFont="1" applyFill="1" applyBorder="1" applyAlignment="1" applyProtection="1">
      <alignment horizontal="left" vertical="center"/>
      <protection locked="0"/>
    </xf>
    <xf numFmtId="0" fontId="3" fillId="0" borderId="43" xfId="0" applyNumberFormat="1" applyFont="1" applyFill="1" applyBorder="1" applyAlignment="1" applyProtection="1">
      <alignment horizontal="left" vertical="center"/>
      <protection locked="0"/>
    </xf>
    <xf numFmtId="0" fontId="4" fillId="0" borderId="42" xfId="0" applyNumberFormat="1" applyFont="1" applyFill="1" applyBorder="1" applyAlignment="1" applyProtection="1">
      <alignment horizontal="left" vertical="center"/>
      <protection locked="0"/>
    </xf>
    <xf numFmtId="0" fontId="3" fillId="0" borderId="42" xfId="0" applyNumberFormat="1" applyFont="1" applyFill="1" applyBorder="1" applyAlignment="1" applyProtection="1">
      <alignment horizontal="center" vertical="center"/>
      <protection locked="0"/>
    </xf>
    <xf numFmtId="0" fontId="3" fillId="0" borderId="42" xfId="0" applyNumberFormat="1" applyFont="1" applyFill="1" applyBorder="1" applyAlignment="1" applyProtection="1">
      <alignment horizontal="right" vertical="center"/>
      <protection locked="0"/>
    </xf>
    <xf numFmtId="0" fontId="3" fillId="0" borderId="0" xfId="0" quotePrefix="1" applyNumberFormat="1" applyFont="1" applyFill="1" applyBorder="1" applyAlignment="1" applyProtection="1">
      <alignment horizontal="right" vertical="center"/>
      <protection locked="0"/>
    </xf>
    <xf numFmtId="0" fontId="3" fillId="0" borderId="37" xfId="0" applyNumberFormat="1" applyFont="1" applyFill="1" applyBorder="1" applyAlignment="1" applyProtection="1">
      <alignment horizontal="left" vertical="center"/>
      <protection locked="0"/>
    </xf>
    <xf numFmtId="0" fontId="9" fillId="0" borderId="0" xfId="0" applyNumberFormat="1" applyFont="1" applyFill="1" applyAlignment="1" applyProtection="1">
      <alignment horizontal="fill" vertical="center"/>
      <protection locked="0"/>
    </xf>
    <xf numFmtId="0" fontId="3" fillId="0" borderId="36" xfId="0" applyNumberFormat="1" applyFont="1" applyFill="1" applyBorder="1" applyAlignment="1" applyProtection="1">
      <alignment vertical="top"/>
      <protection locked="0"/>
    </xf>
    <xf numFmtId="0" fontId="0" fillId="0" borderId="0" xfId="0" applyNumberFormat="1" applyBorder="1" applyProtection="1">
      <alignment horizontal="left" vertical="center"/>
      <protection locked="0"/>
    </xf>
    <xf numFmtId="0" fontId="3" fillId="0" borderId="17" xfId="0" applyNumberFormat="1" applyFont="1" applyBorder="1" applyAlignment="1" applyProtection="1">
      <alignment vertical="center"/>
      <protection locked="0"/>
    </xf>
    <xf numFmtId="0" fontId="3" fillId="0" borderId="32" xfId="0" applyNumberFormat="1" applyFont="1" applyFill="1" applyBorder="1" applyAlignment="1" applyProtection="1">
      <alignment horizontal="left" vertical="top"/>
      <protection locked="0"/>
    </xf>
    <xf numFmtId="0" fontId="3" fillId="0" borderId="30" xfId="0" applyNumberFormat="1" applyFont="1" applyFill="1" applyBorder="1" applyAlignment="1" applyProtection="1">
      <alignment horizontal="left" vertical="top"/>
      <protection locked="0"/>
    </xf>
    <xf numFmtId="0" fontId="3" fillId="0" borderId="31" xfId="0" applyNumberFormat="1" applyFont="1" applyFill="1" applyBorder="1" applyAlignment="1" applyProtection="1">
      <alignment horizontal="left" vertical="top"/>
      <protection locked="0"/>
    </xf>
    <xf numFmtId="0" fontId="3" fillId="0" borderId="17" xfId="0" applyNumberFormat="1" applyFont="1" applyFill="1" applyBorder="1" applyAlignment="1" applyProtection="1">
      <alignment horizontal="left" vertical="top"/>
      <protection locked="0"/>
    </xf>
    <xf numFmtId="0" fontId="3" fillId="0" borderId="16" xfId="0" applyNumberFormat="1" applyFont="1" applyFill="1" applyBorder="1" applyAlignment="1" applyProtection="1">
      <alignment horizontal="left" vertical="top"/>
      <protection locked="0"/>
    </xf>
    <xf numFmtId="0" fontId="3" fillId="0" borderId="25" xfId="0" applyNumberFormat="1" applyFont="1" applyFill="1" applyBorder="1" applyAlignment="1" applyProtection="1">
      <alignment horizontal="left" vertical="top"/>
      <protection locked="0"/>
    </xf>
    <xf numFmtId="0" fontId="3" fillId="0" borderId="23" xfId="0" applyNumberFormat="1" applyFont="1" applyFill="1" applyBorder="1" applyAlignment="1" applyProtection="1">
      <alignment horizontal="left" vertical="top"/>
      <protection locked="0"/>
    </xf>
    <xf numFmtId="0" fontId="3" fillId="0" borderId="24" xfId="0" applyNumberFormat="1" applyFont="1" applyFill="1" applyBorder="1" applyAlignment="1" applyProtection="1">
      <alignment horizontal="left" vertical="top"/>
      <protection locked="0"/>
    </xf>
    <xf numFmtId="0" fontId="3" fillId="0" borderId="16" xfId="0" applyNumberFormat="1" applyFont="1" applyFill="1" applyBorder="1" applyAlignment="1" applyProtection="1">
      <alignment vertical="top"/>
      <protection locked="0"/>
    </xf>
    <xf numFmtId="0" fontId="3" fillId="0" borderId="0" xfId="0" applyNumberFormat="1" applyFont="1" applyFill="1" applyBorder="1" applyAlignment="1" applyProtection="1">
      <alignment horizontal="fill" vertical="top"/>
      <protection locked="0"/>
    </xf>
    <xf numFmtId="0" fontId="3" fillId="0" borderId="0" xfId="0" quotePrefix="1" applyNumberFormat="1" applyFont="1" applyFill="1" applyBorder="1" applyAlignment="1" applyProtection="1">
      <alignment horizontal="right" vertical="top"/>
      <protection locked="0"/>
    </xf>
    <xf numFmtId="0" fontId="10" fillId="0" borderId="0" xfId="0" applyNumberFormat="1" applyFont="1" applyFill="1" applyAlignment="1" applyProtection="1">
      <alignment horizontal="left" vertical="center"/>
      <protection locked="0"/>
    </xf>
    <xf numFmtId="0" fontId="10" fillId="0" borderId="0" xfId="0" applyNumberFormat="1" applyFont="1" applyFill="1" applyBorder="1" applyAlignment="1" applyProtection="1">
      <alignment horizontal="left" vertical="center"/>
      <protection locked="0"/>
    </xf>
    <xf numFmtId="0" fontId="10" fillId="0" borderId="16" xfId="0" applyNumberFormat="1" applyFont="1" applyFill="1" applyBorder="1" applyAlignment="1" applyProtection="1">
      <alignment horizontal="left" vertical="center"/>
      <protection locked="0"/>
    </xf>
    <xf numFmtId="0" fontId="9" fillId="0" borderId="16" xfId="0" applyNumberFormat="1" applyFont="1" applyFill="1" applyBorder="1" applyProtection="1">
      <alignment horizontal="left" vertical="center"/>
      <protection locked="0"/>
    </xf>
    <xf numFmtId="0" fontId="9" fillId="0" borderId="17" xfId="0" applyNumberFormat="1" applyFont="1" applyFill="1" applyBorder="1" applyProtection="1">
      <alignment horizontal="left" vertical="center"/>
      <protection locked="0"/>
    </xf>
    <xf numFmtId="0" fontId="3" fillId="0" borderId="0" xfId="0" applyNumberFormat="1" applyFont="1" applyFill="1" applyAlignment="1" applyProtection="1">
      <alignment vertical="center"/>
      <protection locked="0"/>
    </xf>
    <xf numFmtId="0" fontId="0" fillId="0" borderId="0" xfId="0" applyNumberFormat="1" applyFill="1" applyAlignment="1" applyProtection="1">
      <alignment horizontal="right" vertical="center"/>
      <protection locked="0"/>
    </xf>
    <xf numFmtId="0" fontId="0" fillId="0" borderId="0" xfId="0" quotePrefix="1" applyNumberFormat="1" applyFill="1" applyAlignment="1" applyProtection="1">
      <alignment horizontal="right" vertical="center"/>
      <protection locked="0"/>
    </xf>
    <xf numFmtId="0" fontId="3" fillId="0" borderId="27" xfId="0" quotePrefix="1" applyNumberFormat="1" applyFont="1" applyBorder="1" applyAlignment="1" applyProtection="1">
      <alignment horizontal="left" vertical="center"/>
      <protection locked="0"/>
    </xf>
    <xf numFmtId="0" fontId="0" fillId="0" borderId="36" xfId="0" applyNumberFormat="1" applyBorder="1" applyAlignment="1" applyProtection="1">
      <alignment horizontal="left" vertical="center"/>
      <protection locked="0"/>
    </xf>
    <xf numFmtId="0" fontId="0" fillId="0" borderId="27" xfId="0" applyNumberFormat="1" applyBorder="1" applyAlignment="1" applyProtection="1">
      <alignment horizontal="left" vertical="center"/>
      <protection locked="0"/>
    </xf>
    <xf numFmtId="0" fontId="0" fillId="0" borderId="17" xfId="0" applyBorder="1" applyProtection="1">
      <alignment horizontal="left" vertical="center"/>
      <protection locked="0"/>
    </xf>
    <xf numFmtId="0" fontId="0" fillId="0" borderId="30" xfId="0" applyFill="1" applyBorder="1" applyProtection="1">
      <alignment horizontal="left" vertical="center"/>
      <protection locked="0"/>
    </xf>
    <xf numFmtId="0" fontId="0" fillId="0" borderId="21" xfId="0" applyBorder="1" applyProtection="1">
      <alignment horizontal="left" vertical="center"/>
      <protection locked="0"/>
    </xf>
    <xf numFmtId="0" fontId="0" fillId="0" borderId="0" xfId="0" applyAlignment="1" applyProtection="1">
      <alignment horizontal="center" vertical="center"/>
      <protection locked="0"/>
    </xf>
    <xf numFmtId="0" fontId="3" fillId="3" borderId="0" xfId="0" quotePrefix="1" applyNumberFormat="1" applyFont="1" applyFill="1" applyBorder="1" applyAlignment="1" applyProtection="1">
      <alignment horizontal="center" vertical="center"/>
      <protection locked="0"/>
    </xf>
    <xf numFmtId="0" fontId="0" fillId="0" borderId="21" xfId="0" applyBorder="1" applyAlignment="1" applyProtection="1">
      <alignment horizontal="right" vertical="center"/>
      <protection locked="0"/>
    </xf>
    <xf numFmtId="0" fontId="0" fillId="0" borderId="17" xfId="0" applyNumberFormat="1" applyFill="1" applyBorder="1" applyAlignment="1" applyProtection="1">
      <alignment horizontal="left" vertical="center"/>
      <protection locked="0"/>
    </xf>
    <xf numFmtId="0" fontId="0" fillId="0" borderId="0" xfId="0" applyNumberFormat="1" applyFill="1" applyAlignment="1" applyProtection="1">
      <alignment vertical="center"/>
      <protection locked="0"/>
    </xf>
    <xf numFmtId="0" fontId="0" fillId="0" borderId="0" xfId="0" applyAlignment="1" applyProtection="1">
      <alignment horizontal="right" vertical="center"/>
      <protection hidden="1"/>
    </xf>
    <xf numFmtId="0" fontId="9" fillId="0" borderId="0" xfId="0" applyNumberFormat="1" applyFont="1" applyFill="1">
      <alignment horizontal="left" vertical="center"/>
      <protection locked="0"/>
    </xf>
    <xf numFmtId="0" fontId="3" fillId="0" borderId="32" xfId="0" applyNumberFormat="1" applyFont="1" applyFill="1" applyBorder="1" applyAlignment="1" applyProtection="1">
      <alignment horizontal="left" vertical="center"/>
    </xf>
    <xf numFmtId="0" fontId="3" fillId="0" borderId="30" xfId="0" applyNumberFormat="1" applyFont="1" applyFill="1" applyBorder="1" applyAlignment="1" applyProtection="1">
      <alignment horizontal="left" vertical="center"/>
    </xf>
    <xf numFmtId="0" fontId="3" fillId="0" borderId="30" xfId="0" applyNumberFormat="1" applyFont="1" applyFill="1" applyBorder="1" applyAlignment="1" applyProtection="1">
      <alignment horizontal="right" vertical="center"/>
    </xf>
    <xf numFmtId="0" fontId="3" fillId="0" borderId="31" xfId="0" applyNumberFormat="1" applyFont="1" applyFill="1" applyBorder="1" applyAlignment="1" applyProtection="1">
      <alignment horizontal="left" vertical="center"/>
    </xf>
    <xf numFmtId="0" fontId="3" fillId="0" borderId="17" xfId="0" applyNumberFormat="1" applyFont="1" applyFill="1" applyBorder="1" applyAlignment="1" applyProtection="1">
      <alignment horizontal="left" vertical="center"/>
    </xf>
    <xf numFmtId="0" fontId="3" fillId="0" borderId="0" xfId="0" applyNumberFormat="1" applyFont="1" applyFill="1" applyBorder="1" applyAlignment="1" applyProtection="1">
      <alignment horizontal="right" vertical="center"/>
    </xf>
    <xf numFmtId="0" fontId="3" fillId="0" borderId="16" xfId="0" applyNumberFormat="1" applyFont="1" applyFill="1" applyBorder="1" applyAlignment="1" applyProtection="1">
      <alignment horizontal="left" vertical="center"/>
    </xf>
    <xf numFmtId="0" fontId="3" fillId="0" borderId="0" xfId="0" quotePrefix="1" applyNumberFormat="1" applyFont="1" applyFill="1" applyBorder="1" applyAlignment="1" applyProtection="1">
      <alignment horizontal="right" vertical="center"/>
    </xf>
    <xf numFmtId="0" fontId="3" fillId="0" borderId="25" xfId="0" applyNumberFormat="1" applyFont="1" applyFill="1" applyBorder="1" applyAlignment="1" applyProtection="1">
      <alignment horizontal="left" vertical="center"/>
    </xf>
    <xf numFmtId="0" fontId="3" fillId="0" borderId="23" xfId="0" applyNumberFormat="1" applyFont="1" applyFill="1" applyBorder="1" applyAlignment="1" applyProtection="1">
      <alignment horizontal="left" vertical="center"/>
    </xf>
    <xf numFmtId="0" fontId="3" fillId="0" borderId="23" xfId="0" applyNumberFormat="1" applyFont="1" applyFill="1" applyBorder="1" applyAlignment="1" applyProtection="1">
      <alignment horizontal="right" vertical="center"/>
    </xf>
    <xf numFmtId="0" fontId="3" fillId="0" borderId="24" xfId="0" applyNumberFormat="1" applyFont="1" applyFill="1" applyBorder="1" applyAlignment="1" applyProtection="1">
      <alignment horizontal="left" vertical="center"/>
    </xf>
    <xf numFmtId="0" fontId="3" fillId="0" borderId="34" xfId="0" applyNumberFormat="1" applyFont="1" applyFill="1" applyBorder="1" applyAlignment="1" applyProtection="1">
      <alignment horizontal="left" vertical="center"/>
    </xf>
    <xf numFmtId="0" fontId="3" fillId="0" borderId="29" xfId="0" applyNumberFormat="1" applyFont="1" applyFill="1" applyBorder="1" applyAlignment="1" applyProtection="1">
      <alignment horizontal="left" vertical="center"/>
    </xf>
    <xf numFmtId="0" fontId="0" fillId="0" borderId="21" xfId="0"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3" fillId="0" borderId="16" xfId="0" applyNumberFormat="1" applyFont="1" applyFill="1" applyBorder="1" applyAlignment="1" applyProtection="1">
      <alignment horizontal="right" vertical="center"/>
      <protection locked="0"/>
    </xf>
    <xf numFmtId="0" fontId="3" fillId="0" borderId="0" xfId="0" applyNumberFormat="1" applyFont="1" applyFill="1" applyProtection="1">
      <alignment horizontal="left" vertical="center"/>
      <protection locked="0"/>
    </xf>
    <xf numFmtId="0" fontId="17" fillId="0" borderId="0" xfId="0" applyNumberFormat="1" applyFont="1" applyAlignment="1" applyProtection="1">
      <alignment horizontal="left" vertical="center"/>
      <protection locked="0"/>
    </xf>
    <xf numFmtId="0" fontId="17" fillId="0" borderId="21" xfId="0" applyNumberFormat="1" applyFont="1" applyBorder="1" applyAlignment="1" applyProtection="1">
      <alignment horizontal="left" vertical="center"/>
      <protection locked="0"/>
    </xf>
    <xf numFmtId="0" fontId="17" fillId="0" borderId="0" xfId="0" applyNumberFormat="1" applyFont="1" applyBorder="1" applyAlignment="1" applyProtection="1">
      <alignment horizontal="left" vertical="center"/>
      <protection locked="0"/>
    </xf>
    <xf numFmtId="0" fontId="17" fillId="0" borderId="9" xfId="0" applyNumberFormat="1" applyFont="1" applyBorder="1" applyAlignment="1" applyProtection="1">
      <alignment horizontal="left" vertical="center"/>
      <protection locked="0"/>
    </xf>
    <xf numFmtId="0" fontId="17" fillId="2" borderId="0" xfId="0" applyNumberFormat="1" applyFont="1" applyFill="1" applyAlignment="1" applyProtection="1">
      <alignment horizontal="left" vertical="center"/>
      <protection locked="0"/>
    </xf>
    <xf numFmtId="0" fontId="17" fillId="0" borderId="21" xfId="0" applyNumberFormat="1" applyFont="1" applyFill="1" applyBorder="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7" fillId="2" borderId="35" xfId="0" applyNumberFormat="1" applyFont="1" applyFill="1" applyBorder="1" applyAlignment="1" applyProtection="1">
      <alignment horizontal="left" vertical="center"/>
      <protection locked="0"/>
    </xf>
    <xf numFmtId="0" fontId="3" fillId="0" borderId="0" xfId="0" applyNumberFormat="1" applyFont="1" applyFill="1" applyAlignment="1" applyProtection="1">
      <protection locked="0"/>
    </xf>
    <xf numFmtId="0" fontId="10" fillId="0" borderId="0" xfId="0" applyNumberFormat="1" applyFont="1" applyFill="1" applyAlignment="1" applyProtection="1">
      <alignment vertical="center"/>
      <protection locked="0"/>
    </xf>
    <xf numFmtId="0" fontId="10" fillId="0" borderId="0" xfId="0" applyNumberFormat="1" applyFont="1" applyFill="1" applyAlignment="1" applyProtection="1">
      <alignment vertical="top"/>
      <protection locked="0"/>
    </xf>
    <xf numFmtId="0" fontId="3" fillId="0" borderId="0" xfId="0" applyNumberFormat="1" applyFont="1" applyFill="1" applyAlignment="1" applyProtection="1">
      <alignment horizontal="left" vertical="center"/>
    </xf>
    <xf numFmtId="0" fontId="10" fillId="0" borderId="0" xfId="0" applyNumberFormat="1" applyFont="1" applyFill="1" applyBorder="1" applyAlignment="1" applyProtection="1">
      <alignment horizontal="center" vertical="center"/>
      <protection locked="0"/>
    </xf>
    <xf numFmtId="0" fontId="3" fillId="0" borderId="27" xfId="0" applyNumberFormat="1" applyFont="1" applyFill="1" applyBorder="1" applyAlignment="1" applyProtection="1">
      <alignment vertical="center"/>
      <protection locked="0"/>
    </xf>
    <xf numFmtId="0" fontId="3" fillId="0" borderId="0" xfId="0" applyNumberFormat="1" applyFont="1" applyFill="1" applyBorder="1" applyAlignment="1" applyProtection="1">
      <alignment vertical="center" wrapText="1"/>
      <protection locked="0"/>
    </xf>
    <xf numFmtId="0" fontId="3" fillId="0" borderId="20" xfId="0" applyNumberFormat="1" applyFont="1" applyFill="1" applyBorder="1" applyAlignment="1" applyProtection="1">
      <alignment horizontal="left" vertical="center"/>
      <protection locked="0"/>
    </xf>
    <xf numFmtId="0" fontId="3" fillId="0" borderId="22" xfId="0" applyNumberFormat="1" applyFont="1" applyFill="1" applyBorder="1" applyAlignment="1" applyProtection="1">
      <alignment horizontal="left" vertical="center"/>
      <protection locked="0"/>
    </xf>
    <xf numFmtId="0" fontId="3" fillId="0" borderId="18" xfId="0" applyNumberFormat="1" applyFont="1" applyFill="1" applyBorder="1" applyAlignment="1" applyProtection="1">
      <alignment horizontal="left" vertical="center"/>
      <protection locked="0"/>
    </xf>
    <xf numFmtId="0" fontId="3" fillId="0" borderId="19" xfId="0" applyNumberFormat="1" applyFont="1" applyFill="1" applyBorder="1" applyAlignment="1" applyProtection="1">
      <alignment horizontal="left" vertical="center"/>
      <protection locked="0"/>
    </xf>
    <xf numFmtId="0" fontId="3" fillId="0" borderId="44" xfId="0" applyNumberFormat="1" applyFont="1" applyFill="1" applyBorder="1" applyAlignment="1" applyProtection="1">
      <alignment horizontal="left" vertical="center"/>
      <protection locked="0"/>
    </xf>
    <xf numFmtId="0" fontId="3" fillId="0" borderId="45" xfId="0" applyNumberFormat="1" applyFont="1" applyFill="1" applyBorder="1" applyAlignment="1" applyProtection="1">
      <alignment horizontal="left" vertical="center"/>
      <protection locked="0"/>
    </xf>
    <xf numFmtId="0" fontId="3" fillId="0" borderId="46" xfId="0" applyNumberFormat="1" applyFont="1" applyFill="1" applyBorder="1" applyAlignment="1" applyProtection="1">
      <alignment horizontal="left" vertical="center"/>
      <protection locked="0"/>
    </xf>
    <xf numFmtId="0" fontId="3" fillId="0" borderId="47" xfId="0" applyNumberFormat="1" applyFont="1" applyFill="1" applyBorder="1" applyAlignment="1" applyProtection="1">
      <alignment horizontal="left" vertical="center"/>
      <protection locked="0"/>
    </xf>
    <xf numFmtId="0" fontId="3" fillId="0" borderId="0" xfId="0" applyNumberFormat="1" applyFont="1" applyFill="1" applyBorder="1" applyAlignment="1" applyProtection="1">
      <alignment horizontal="left" vertical="top"/>
      <protection locked="0"/>
    </xf>
    <xf numFmtId="0" fontId="3" fillId="0" borderId="0" xfId="0" applyNumberFormat="1" applyFont="1" applyAlignment="1" applyProtection="1">
      <alignment horizontal="left" vertical="center"/>
      <protection locked="0"/>
    </xf>
    <xf numFmtId="0" fontId="0" fillId="0" borderId="16" xfId="0" applyNumberFormat="1" applyFill="1" applyBorder="1" applyAlignment="1" applyProtection="1">
      <alignment vertical="center"/>
      <protection locked="0"/>
    </xf>
    <xf numFmtId="0" fontId="0" fillId="0" borderId="0" xfId="0" quotePrefix="1" applyNumberFormat="1" applyFill="1" applyBorder="1" applyAlignment="1" applyProtection="1">
      <alignment horizontal="center" vertical="center"/>
      <protection locked="0"/>
    </xf>
    <xf numFmtId="0" fontId="0" fillId="0" borderId="9" xfId="0" applyNumberFormat="1" applyFill="1" applyBorder="1" applyAlignment="1" applyProtection="1">
      <alignment horizontal="center" vertical="center"/>
      <protection locked="0"/>
    </xf>
    <xf numFmtId="0" fontId="0" fillId="0" borderId="12" xfId="0" applyNumberFormat="1" applyFill="1" applyBorder="1" applyAlignment="1" applyProtection="1">
      <alignment horizontal="left" vertical="center"/>
      <protection locked="0"/>
    </xf>
    <xf numFmtId="0" fontId="3" fillId="0" borderId="16" xfId="0" applyNumberFormat="1" applyFont="1" applyBorder="1" applyAlignment="1" applyProtection="1">
      <alignment horizontal="right" vertical="center"/>
      <protection locked="0"/>
    </xf>
    <xf numFmtId="0" fontId="18" fillId="0" borderId="0" xfId="0" applyNumberFormat="1" applyFont="1" applyFill="1" applyProtection="1">
      <alignment horizontal="left" vertical="center"/>
      <protection locked="0"/>
    </xf>
    <xf numFmtId="0" fontId="3" fillId="0" borderId="16" xfId="0" applyNumberFormat="1" applyFont="1" applyFill="1" applyBorder="1" applyAlignment="1" applyProtection="1">
      <alignment vertical="top" wrapText="1"/>
      <protection hidden="1"/>
    </xf>
    <xf numFmtId="0" fontId="3" fillId="0" borderId="0" xfId="0" applyNumberFormat="1" applyFont="1" applyFill="1" applyBorder="1" applyAlignment="1" applyProtection="1">
      <alignment vertical="top"/>
      <protection locked="0"/>
    </xf>
    <xf numFmtId="0" fontId="3" fillId="3" borderId="0" xfId="0" applyNumberFormat="1" applyFont="1" applyFill="1" applyAlignment="1" applyProtection="1">
      <alignment horizontal="left" vertical="center"/>
      <protection locked="0"/>
    </xf>
    <xf numFmtId="0" fontId="3" fillId="3" borderId="0" xfId="0" applyNumberFormat="1" applyFont="1" applyFill="1" applyAlignment="1" applyProtection="1">
      <alignment horizontal="center" vertical="center"/>
      <protection locked="0"/>
    </xf>
    <xf numFmtId="0" fontId="3" fillId="3" borderId="23" xfId="0" applyNumberFormat="1" applyFont="1" applyFill="1" applyBorder="1" applyAlignment="1" applyProtection="1">
      <alignment horizontal="left" vertical="center"/>
      <protection locked="0"/>
    </xf>
    <xf numFmtId="0" fontId="3" fillId="3" borderId="23" xfId="0" applyNumberFormat="1" applyFont="1" applyFill="1" applyBorder="1" applyAlignment="1" applyProtection="1">
      <alignment horizontal="center" vertical="center"/>
      <protection locked="0"/>
    </xf>
    <xf numFmtId="0" fontId="3" fillId="3" borderId="24" xfId="0" applyNumberFormat="1" applyFont="1" applyFill="1" applyBorder="1" applyAlignment="1" applyProtection="1">
      <alignment horizontal="left" vertical="center"/>
      <protection locked="0"/>
    </xf>
    <xf numFmtId="0" fontId="3" fillId="3" borderId="33" xfId="0" applyNumberFormat="1" applyFont="1" applyFill="1" applyBorder="1" applyAlignment="1" applyProtection="1">
      <alignment horizontal="left" vertical="center"/>
      <protection locked="0"/>
    </xf>
    <xf numFmtId="0" fontId="3" fillId="3" borderId="26" xfId="0" applyNumberFormat="1" applyFont="1" applyFill="1" applyBorder="1" applyAlignment="1" applyProtection="1">
      <alignment horizontal="left" vertical="center"/>
      <protection locked="0"/>
    </xf>
    <xf numFmtId="0" fontId="3" fillId="3" borderId="28" xfId="0" applyNumberFormat="1" applyFont="1" applyFill="1" applyBorder="1" applyAlignment="1" applyProtection="1">
      <alignment horizontal="left" vertical="center"/>
      <protection locked="0"/>
    </xf>
    <xf numFmtId="0" fontId="3" fillId="3" borderId="0" xfId="0" applyNumberFormat="1" applyFont="1" applyFill="1" applyBorder="1" applyAlignment="1" applyProtection="1">
      <alignment horizontal="left" vertical="center"/>
      <protection locked="0"/>
    </xf>
    <xf numFmtId="0" fontId="3" fillId="3" borderId="21" xfId="0" applyNumberFormat="1" applyFont="1" applyFill="1" applyBorder="1" applyAlignment="1" applyProtection="1">
      <alignment horizontal="center" vertical="center"/>
      <protection locked="0"/>
    </xf>
    <xf numFmtId="0" fontId="0" fillId="3" borderId="21"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center" vertical="center"/>
      <protection locked="0"/>
    </xf>
    <xf numFmtId="0" fontId="0" fillId="3" borderId="1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center" vertical="center"/>
      <protection locked="0"/>
    </xf>
    <xf numFmtId="0" fontId="0" fillId="3" borderId="16"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center" vertical="center"/>
      <protection locked="0"/>
    </xf>
    <xf numFmtId="0" fontId="0" fillId="3" borderId="13" xfId="0" applyNumberFormat="1" applyFill="1" applyBorder="1" applyAlignment="1" applyProtection="1">
      <alignment horizontal="left" vertical="center"/>
      <protection locked="0"/>
    </xf>
    <xf numFmtId="0" fontId="20" fillId="3" borderId="13" xfId="0" applyNumberFormat="1" applyFont="1" applyFill="1" applyBorder="1" applyAlignment="1" applyProtection="1">
      <alignment horizontal="left" vertical="center"/>
      <protection locked="0"/>
    </xf>
    <xf numFmtId="0" fontId="20" fillId="3" borderId="9" xfId="0" applyNumberFormat="1" applyFont="1" applyFill="1" applyBorder="1" applyAlignment="1" applyProtection="1">
      <alignment horizontal="left" vertical="center"/>
      <protection locked="0"/>
    </xf>
    <xf numFmtId="0" fontId="3" fillId="3" borderId="30" xfId="0" applyNumberFormat="1" applyFont="1" applyFill="1" applyBorder="1" applyAlignment="1" applyProtection="1">
      <alignment horizontal="center" vertical="center"/>
    </xf>
    <xf numFmtId="0" fontId="3" fillId="3" borderId="31" xfId="0" applyNumberFormat="1" applyFont="1" applyFill="1" applyBorder="1" applyAlignment="1" applyProtection="1">
      <alignment horizontal="left" vertical="center"/>
    </xf>
    <xf numFmtId="0" fontId="3" fillId="3" borderId="0" xfId="0" applyNumberFormat="1" applyFont="1" applyFill="1" applyBorder="1" applyAlignment="1" applyProtection="1">
      <alignment horizontal="center" vertical="center"/>
    </xf>
    <xf numFmtId="0" fontId="3" fillId="3" borderId="16" xfId="0" applyNumberFormat="1" applyFont="1" applyFill="1" applyBorder="1" applyAlignment="1" applyProtection="1">
      <alignment horizontal="left" vertical="center"/>
    </xf>
    <xf numFmtId="0" fontId="3" fillId="3" borderId="23" xfId="0" applyNumberFormat="1" applyFont="1" applyFill="1" applyBorder="1" applyAlignment="1" applyProtection="1">
      <alignment horizontal="center" vertical="center"/>
    </xf>
    <xf numFmtId="0" fontId="3" fillId="3" borderId="24" xfId="0" applyNumberFormat="1" applyFont="1" applyFill="1" applyBorder="1" applyAlignment="1" applyProtection="1">
      <alignment horizontal="left" vertical="center"/>
    </xf>
    <xf numFmtId="0" fontId="20" fillId="3" borderId="9" xfId="0" applyNumberFormat="1" applyFon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49" fontId="6" fillId="0" borderId="0" xfId="0" applyNumberFormat="1" applyFont="1" applyFill="1" applyBorder="1" applyAlignment="1" applyProtection="1">
      <protection locked="0"/>
    </xf>
    <xf numFmtId="0" fontId="0" fillId="0" borderId="0" xfId="0" applyBorder="1" applyAlignment="1">
      <alignment horizontal="left" vertical="center"/>
      <protection locked="0"/>
    </xf>
    <xf numFmtId="0" fontId="0" fillId="0" borderId="0" xfId="0" applyBorder="1" applyAlignment="1">
      <alignment horizontal="left" vertical="center" wrapText="1"/>
      <protection locked="0"/>
    </xf>
    <xf numFmtId="0" fontId="3" fillId="0" borderId="0" xfId="0" applyFont="1" applyBorder="1" applyAlignment="1">
      <alignment horizontal="left" vertical="center" wrapText="1"/>
      <protection locked="0"/>
    </xf>
    <xf numFmtId="0" fontId="3" fillId="0" borderId="57" xfId="0" applyNumberFormat="1" applyFont="1" applyBorder="1" applyAlignment="1" applyProtection="1">
      <alignment horizontal="left" vertical="center"/>
      <protection locked="0"/>
    </xf>
    <xf numFmtId="0" fontId="3" fillId="0" borderId="58" xfId="0" applyNumberFormat="1" applyFont="1" applyBorder="1" applyAlignment="1" applyProtection="1">
      <alignment horizontal="left" vertical="center"/>
      <protection locked="0"/>
    </xf>
    <xf numFmtId="0" fontId="3" fillId="0" borderId="59" xfId="0" applyNumberFormat="1" applyFont="1" applyBorder="1" applyAlignment="1" applyProtection="1">
      <alignment horizontal="left" vertical="center"/>
      <protection locked="0"/>
    </xf>
    <xf numFmtId="0" fontId="3" fillId="0" borderId="0" xfId="0" applyFont="1" applyFill="1" applyBorder="1" applyAlignment="1" applyProtection="1"/>
    <xf numFmtId="0" fontId="3" fillId="0" borderId="0" xfId="0" applyFont="1" applyFill="1" applyAlignment="1" applyProtection="1"/>
    <xf numFmtId="0" fontId="3" fillId="0" borderId="0" xfId="0" applyFont="1" applyFill="1" applyBorder="1" applyAlignment="1" applyProtection="1">
      <alignment horizontal="right"/>
    </xf>
    <xf numFmtId="0" fontId="0" fillId="0" borderId="0" xfId="0" applyFill="1" applyAlignment="1">
      <alignment horizontal="left" vertical="center" wrapText="1"/>
      <protection locked="0"/>
    </xf>
    <xf numFmtId="0" fontId="0" fillId="0" borderId="0" xfId="0" applyFill="1">
      <alignment horizontal="left" vertical="center"/>
      <protection locked="0"/>
    </xf>
    <xf numFmtId="0" fontId="0" fillId="0" borderId="0" xfId="0" applyFill="1" applyBorder="1">
      <alignment horizontal="left" vertical="center"/>
      <protection locked="0"/>
    </xf>
    <xf numFmtId="0" fontId="0" fillId="0" borderId="16" xfId="0" applyFill="1" applyBorder="1" applyAlignment="1">
      <alignment vertical="center"/>
      <protection locked="0"/>
    </xf>
    <xf numFmtId="0" fontId="0" fillId="0" borderId="16" xfId="0" applyNumberFormat="1" applyFill="1" applyBorder="1" applyProtection="1">
      <alignment horizontal="left" vertical="center"/>
      <protection locked="0"/>
    </xf>
    <xf numFmtId="0" fontId="0" fillId="0" borderId="17" xfId="0" applyNumberFormat="1" applyFill="1" applyBorder="1" applyAlignment="1" applyProtection="1">
      <alignment horizontal="center" vertical="center"/>
      <protection locked="0"/>
    </xf>
    <xf numFmtId="0" fontId="0" fillId="0" borderId="16" xfId="0" applyFill="1" applyBorder="1" applyAlignment="1">
      <alignment horizontal="center" vertical="center"/>
      <protection locked="0"/>
    </xf>
    <xf numFmtId="0" fontId="4" fillId="0" borderId="23" xfId="0" applyNumberFormat="1" applyFont="1" applyFill="1" applyBorder="1" applyAlignment="1" applyProtection="1">
      <alignment horizontal="left" vertical="center"/>
      <protection locked="0"/>
    </xf>
    <xf numFmtId="0" fontId="0" fillId="0" borderId="0" xfId="0" applyAlignment="1">
      <alignment horizontal="center" vertical="center"/>
      <protection locked="0"/>
    </xf>
    <xf numFmtId="0" fontId="3" fillId="0" borderId="0" xfId="0" quotePrefix="1" applyNumberFormat="1" applyFont="1" applyFill="1" applyBorder="1" applyAlignment="1" applyProtection="1">
      <alignment horizontal="left" vertical="center"/>
      <protection locked="0"/>
    </xf>
    <xf numFmtId="0" fontId="24" fillId="0" borderId="0" xfId="0" applyFont="1" applyFill="1" applyBorder="1" applyAlignment="1" applyProtection="1">
      <alignment horizontal="fill" vertical="center"/>
      <protection locked="0"/>
    </xf>
    <xf numFmtId="0" fontId="24" fillId="0" borderId="0" xfId="0" applyFont="1" applyFill="1" applyBorder="1" applyAlignment="1" applyProtection="1">
      <alignment horizontal="left" vertical="center"/>
      <protection locked="0"/>
    </xf>
    <xf numFmtId="0" fontId="3" fillId="0" borderId="0" xfId="0" applyFont="1" applyFill="1" applyBorder="1" applyAlignment="1" applyProtection="1">
      <alignment vertical="center"/>
    </xf>
    <xf numFmtId="0" fontId="3" fillId="0" borderId="0" xfId="0" quotePrefix="1" applyNumberFormat="1" applyFont="1" applyFill="1" applyAlignment="1" applyProtection="1">
      <alignment horizontal="right" vertical="center"/>
    </xf>
    <xf numFmtId="0" fontId="3" fillId="0" borderId="0" xfId="0" applyFont="1" applyFill="1" applyAlignment="1" applyProtection="1">
      <alignment vertical="center"/>
    </xf>
    <xf numFmtId="0" fontId="24" fillId="0" borderId="0" xfId="0" applyFont="1" applyFill="1" applyAlignment="1" applyProtection="1">
      <alignment horizontal="fill" vertical="center"/>
      <protection locked="0"/>
    </xf>
    <xf numFmtId="0" fontId="24" fillId="0" borderId="0" xfId="0" applyFont="1" applyFill="1" applyAlignment="1" applyProtection="1">
      <alignment horizontal="left" vertical="center"/>
      <protection locked="0"/>
    </xf>
    <xf numFmtId="0" fontId="24" fillId="0" borderId="0" xfId="0" applyNumberFormat="1" applyFont="1" applyFill="1" applyAlignment="1" applyProtection="1">
      <alignment horizontal="fill" vertical="center"/>
      <protection locked="0"/>
    </xf>
    <xf numFmtId="0" fontId="24" fillId="0" borderId="0" xfId="0" applyNumberFormat="1" applyFont="1" applyFill="1" applyAlignment="1" applyProtection="1">
      <alignment horizontal="left" vertical="center"/>
      <protection locked="0"/>
    </xf>
    <xf numFmtId="0" fontId="3" fillId="0" borderId="21" xfId="0" applyNumberFormat="1" applyFont="1" applyFill="1" applyBorder="1" applyAlignment="1" applyProtection="1">
      <alignment horizontal="centerContinuous" vertical="center"/>
      <protection locked="0"/>
    </xf>
    <xf numFmtId="0" fontId="3" fillId="0" borderId="0" xfId="0" quotePrefix="1" applyFont="1" applyFill="1" applyBorder="1" applyAlignment="1" applyProtection="1">
      <alignment vertical="center"/>
    </xf>
    <xf numFmtId="0" fontId="3" fillId="0" borderId="0" xfId="0" applyNumberFormat="1" applyFont="1" applyFill="1" applyBorder="1" applyAlignment="1" applyProtection="1">
      <alignment horizontal="centerContinuous" vertical="center"/>
      <protection locked="0"/>
    </xf>
    <xf numFmtId="0" fontId="0" fillId="0" borderId="0" xfId="0" applyNumberFormat="1" applyFill="1" applyAlignment="1" applyProtection="1">
      <alignment horizontal="centerContinuous" vertical="center"/>
      <protection locked="0"/>
    </xf>
    <xf numFmtId="0" fontId="0" fillId="0" borderId="9" xfId="0" applyNumberFormat="1" applyFill="1" applyBorder="1" applyProtection="1">
      <alignment horizontal="left" vertical="center"/>
      <protection locked="0"/>
    </xf>
    <xf numFmtId="0" fontId="0" fillId="0" borderId="0" xfId="0" applyNumberFormat="1" applyFill="1" applyBorder="1" applyAlignment="1" applyProtection="1">
      <alignment horizontal="centerContinuous" vertical="center"/>
      <protection locked="0"/>
    </xf>
    <xf numFmtId="0" fontId="3" fillId="0" borderId="0" xfId="0" applyNumberFormat="1" applyFont="1" applyBorder="1" applyAlignment="1" applyProtection="1">
      <alignment vertical="center"/>
      <protection locked="0"/>
    </xf>
    <xf numFmtId="0" fontId="0" fillId="0" borderId="0" xfId="0" applyNumberFormat="1" applyFill="1" applyAlignment="1" applyProtection="1">
      <alignment vertical="top" wrapText="1"/>
      <protection locked="0"/>
    </xf>
    <xf numFmtId="0" fontId="0" fillId="0" borderId="61" xfId="0" applyNumberFormat="1" applyFill="1" applyBorder="1" applyAlignment="1" applyProtection="1">
      <alignment horizontal="left" vertical="center"/>
      <protection locked="0"/>
    </xf>
    <xf numFmtId="0" fontId="3" fillId="0" borderId="0" xfId="0" applyNumberFormat="1" applyFont="1" applyFill="1" applyBorder="1" applyAlignment="1" applyProtection="1">
      <alignment vertical="top"/>
      <protection hidden="1"/>
    </xf>
    <xf numFmtId="0" fontId="3" fillId="0" borderId="0" xfId="0" applyNumberFormat="1" applyFont="1" applyFill="1" applyBorder="1" applyAlignment="1" applyProtection="1">
      <alignment horizontal="right" vertical="top"/>
      <protection hidden="1"/>
    </xf>
    <xf numFmtId="0" fontId="3" fillId="0" borderId="9" xfId="0" applyNumberFormat="1" applyFont="1" applyFill="1" applyBorder="1" applyAlignment="1" applyProtection="1">
      <alignment vertical="center"/>
      <protection locked="0"/>
    </xf>
    <xf numFmtId="0" fontId="3" fillId="0" borderId="0" xfId="0" applyNumberFormat="1" applyFont="1" applyFill="1" applyAlignment="1" applyProtection="1">
      <alignment horizontal="left" vertical="center"/>
      <protection locked="0"/>
    </xf>
    <xf numFmtId="0" fontId="3" fillId="0" borderId="0" xfId="0" applyNumberFormat="1" applyFont="1" applyAlignment="1" applyProtection="1">
      <alignment horizontal="right" vertical="center"/>
      <protection locked="0"/>
    </xf>
    <xf numFmtId="0" fontId="0" fillId="0" borderId="27" xfId="0" applyNumberFormat="1" applyFill="1" applyBorder="1" applyAlignment="1" applyProtection="1">
      <alignment horizontal="left" vertical="center"/>
      <protection locked="0"/>
    </xf>
    <xf numFmtId="0" fontId="3" fillId="0" borderId="27" xfId="0" applyNumberFormat="1" applyFont="1" applyFill="1" applyBorder="1" applyAlignment="1" applyProtection="1">
      <alignment vertical="top" wrapText="1"/>
      <protection hidden="1"/>
    </xf>
    <xf numFmtId="0" fontId="3" fillId="0" borderId="27" xfId="0" applyNumberFormat="1" applyFont="1" applyFill="1" applyBorder="1" applyAlignment="1" applyProtection="1">
      <alignment vertical="top" wrapText="1"/>
      <protection locked="0"/>
    </xf>
    <xf numFmtId="0" fontId="0" fillId="3" borderId="0" xfId="0" applyNumberFormat="1" applyFill="1" applyBorder="1" applyAlignment="1" applyProtection="1">
      <alignment horizontal="left" vertical="center"/>
      <protection locked="0"/>
    </xf>
    <xf numFmtId="0" fontId="0" fillId="0" borderId="0" xfId="0" quotePrefix="1" applyFill="1" applyProtection="1">
      <alignment horizontal="left" vertical="center"/>
      <protection locked="0"/>
    </xf>
    <xf numFmtId="49" fontId="3" fillId="0" borderId="0" xfId="0" applyNumberFormat="1" applyFont="1" applyFill="1" applyBorder="1" applyAlignment="1" applyProtection="1">
      <alignment horizontal="left" vertical="top"/>
      <protection locked="0"/>
    </xf>
    <xf numFmtId="49" fontId="6" fillId="0" borderId="0" xfId="0" applyNumberFormat="1" applyFont="1" applyFill="1" applyBorder="1" applyAlignment="1" applyProtection="1">
      <alignment vertical="top"/>
      <protection locked="0"/>
    </xf>
    <xf numFmtId="49" fontId="0" fillId="0" borderId="0" xfId="0" applyNumberFormat="1" applyFill="1" applyBorder="1" applyAlignment="1" applyProtection="1">
      <protection locked="0"/>
    </xf>
    <xf numFmtId="49" fontId="3" fillId="0" borderId="0" xfId="0" applyNumberFormat="1" applyFont="1" applyFill="1" applyAlignment="1" applyProtection="1">
      <alignment horizontal="left" vertical="top" wrapText="1"/>
      <protection locked="0"/>
    </xf>
    <xf numFmtId="0" fontId="3" fillId="3" borderId="0" xfId="0" quotePrefix="1" applyNumberFormat="1" applyFont="1" applyFill="1" applyAlignment="1" applyProtection="1">
      <alignment horizontal="center" vertical="center"/>
      <protection locked="0"/>
    </xf>
    <xf numFmtId="0" fontId="3" fillId="0" borderId="0" xfId="0" applyNumberFormat="1" applyFont="1" applyFill="1" applyBorder="1" applyAlignment="1" applyProtection="1">
      <alignment horizontal="center"/>
      <protection locked="0"/>
    </xf>
    <xf numFmtId="0" fontId="3" fillId="0" borderId="9" xfId="0" applyNumberFormat="1" applyFont="1" applyFill="1" applyBorder="1" applyAlignment="1" applyProtection="1">
      <alignment horizontal="center"/>
      <protection locked="0"/>
    </xf>
    <xf numFmtId="0" fontId="3" fillId="0" borderId="0" xfId="0" applyNumberFormat="1" applyFont="1" applyFill="1" applyAlignment="1" applyProtection="1">
      <alignment horizontal="left" vertical="top"/>
      <protection locked="0"/>
    </xf>
    <xf numFmtId="0" fontId="3" fillId="0" borderId="21" xfId="0" applyNumberFormat="1" applyFont="1" applyBorder="1" applyAlignment="1" applyProtection="1">
      <alignment horizontal="center" vertical="center"/>
      <protection locked="0"/>
    </xf>
    <xf numFmtId="0" fontId="3" fillId="0" borderId="0" xfId="0" applyNumberFormat="1" applyFont="1" applyAlignment="1" applyProtection="1">
      <alignment horizontal="right"/>
      <protection locked="0"/>
    </xf>
    <xf numFmtId="0" fontId="3" fillId="0" borderId="0" xfId="0" applyNumberFormat="1" applyFont="1" applyBorder="1" applyAlignment="1" applyProtection="1">
      <alignment horizontal="center" vertical="center"/>
      <protection locked="0"/>
    </xf>
    <xf numFmtId="0" fontId="4" fillId="0" borderId="0" xfId="0" applyNumberFormat="1" applyFont="1" applyBorder="1" applyAlignment="1" applyProtection="1">
      <alignment horizontal="center" vertical="center"/>
      <protection locked="0"/>
    </xf>
    <xf numFmtId="0" fontId="5" fillId="0" borderId="0" xfId="0" applyNumberFormat="1" applyFont="1" applyBorder="1" applyAlignment="1" applyProtection="1">
      <alignment vertical="center"/>
      <protection locked="0"/>
    </xf>
    <xf numFmtId="0" fontId="3" fillId="0" borderId="0" xfId="0" quotePrefix="1" applyNumberFormat="1" applyFont="1" applyBorder="1" applyAlignment="1" applyProtection="1">
      <alignment horizontal="left" vertical="center"/>
      <protection locked="0"/>
    </xf>
    <xf numFmtId="0" fontId="3" fillId="0" borderId="0" xfId="0" applyNumberFormat="1" applyFont="1" applyBorder="1" applyAlignment="1" applyProtection="1">
      <alignment vertical="top" wrapText="1"/>
      <protection hidden="1"/>
    </xf>
    <xf numFmtId="0" fontId="3" fillId="0" borderId="23" xfId="0" applyNumberFormat="1" applyFont="1" applyBorder="1" applyAlignment="1" applyProtection="1">
      <alignment horizontal="center" vertical="center"/>
      <protection locked="0"/>
    </xf>
    <xf numFmtId="0" fontId="3" fillId="0" borderId="0" xfId="0" applyNumberFormat="1" applyFont="1" applyBorder="1" applyAlignment="1" applyProtection="1">
      <alignment horizontal="right" vertical="center"/>
      <protection locked="0"/>
    </xf>
    <xf numFmtId="0" fontId="3" fillId="0" borderId="0" xfId="0" applyNumberFormat="1" applyFont="1" applyAlignment="1" applyProtection="1">
      <alignment vertical="top" wrapText="1"/>
      <protection locked="0"/>
    </xf>
    <xf numFmtId="0" fontId="3" fillId="0" borderId="9" xfId="0" applyNumberFormat="1" applyFont="1" applyBorder="1" applyAlignment="1" applyProtection="1">
      <alignment horizontal="left" vertical="center"/>
      <protection locked="0"/>
    </xf>
    <xf numFmtId="0" fontId="3" fillId="0" borderId="0" xfId="0" applyNumberFormat="1" applyFont="1" applyFill="1" applyBorder="1" applyAlignment="1" applyProtection="1">
      <alignment horizontal="left" vertical="center"/>
      <protection locked="0"/>
    </xf>
    <xf numFmtId="0" fontId="3" fillId="0" borderId="0" xfId="0" applyNumberFormat="1" applyFont="1" applyBorder="1" applyAlignment="1" applyProtection="1">
      <alignment horizontal="left" vertical="center"/>
      <protection locked="0"/>
    </xf>
    <xf numFmtId="0" fontId="3" fillId="0" borderId="16" xfId="0" applyNumberFormat="1" applyFont="1" applyBorder="1" applyAlignment="1" applyProtection="1">
      <alignment horizontal="left" vertical="center"/>
      <protection locked="0"/>
    </xf>
    <xf numFmtId="0" fontId="3" fillId="0" borderId="0" xfId="0" applyNumberFormat="1" applyFont="1" applyFill="1" applyBorder="1" applyAlignment="1" applyProtection="1">
      <alignment horizontal="center" vertical="center"/>
      <protection locked="0"/>
    </xf>
    <xf numFmtId="0" fontId="3" fillId="0" borderId="9" xfId="0" applyNumberFormat="1" applyFont="1" applyBorder="1" applyAlignment="1" applyProtection="1">
      <alignment horizontal="center" vertical="center"/>
      <protection locked="0"/>
    </xf>
    <xf numFmtId="0" fontId="3" fillId="0" borderId="0" xfId="0" applyNumberFormat="1" applyFont="1" applyFill="1" applyBorder="1" applyAlignment="1" applyProtection="1">
      <alignment vertical="top" wrapText="1"/>
      <protection locked="0"/>
    </xf>
    <xf numFmtId="0" fontId="3" fillId="0" borderId="0" xfId="0" quotePrefix="1" applyNumberFormat="1" applyFont="1" applyAlignment="1" applyProtection="1">
      <alignment horizontal="left" vertical="center"/>
      <protection locked="0"/>
    </xf>
    <xf numFmtId="0" fontId="3" fillId="0" borderId="0" xfId="0" applyNumberFormat="1" applyFont="1" applyAlignment="1" applyProtection="1">
      <alignment horizontal="center" vertical="center"/>
      <protection locked="0"/>
    </xf>
    <xf numFmtId="1" fontId="9" fillId="0" borderId="0" xfId="0" applyNumberFormat="1" applyFont="1" applyFill="1" applyBorder="1" applyAlignment="1" applyProtection="1">
      <alignment horizontal="center" vertical="center" wrapText="1"/>
      <protection locked="0"/>
    </xf>
    <xf numFmtId="0" fontId="9" fillId="0" borderId="0" xfId="0" applyNumberFormat="1" applyFont="1" applyFill="1" applyBorder="1" applyAlignment="1" applyProtection="1">
      <alignment horizontal="center" vertical="center"/>
      <protection locked="0"/>
    </xf>
    <xf numFmtId="1" fontId="9" fillId="0" borderId="0" xfId="0" applyNumberFormat="1" applyFont="1" applyFill="1" applyAlignment="1">
      <alignment horizontal="center" vertical="center" wrapText="1"/>
      <protection locked="0"/>
    </xf>
    <xf numFmtId="0" fontId="18" fillId="0" borderId="0" xfId="0" applyNumberFormat="1" applyFont="1" applyFill="1" applyBorder="1" applyAlignment="1" applyProtection="1">
      <alignment horizontal="center" vertical="center"/>
      <protection locked="0"/>
    </xf>
    <xf numFmtId="49" fontId="3" fillId="0" borderId="0" xfId="0" quotePrefix="1" applyNumberFormat="1" applyFont="1" applyFill="1" applyBorder="1" applyAlignment="1" applyProtection="1">
      <alignment horizontal="left" vertical="top"/>
      <protection locked="0"/>
    </xf>
    <xf numFmtId="0" fontId="9" fillId="0" borderId="0" xfId="0" applyNumberFormat="1" applyFont="1" applyFill="1" applyBorder="1" applyAlignment="1" applyProtection="1">
      <alignment horizontal="center" vertical="center" wrapText="1"/>
      <protection locked="0"/>
    </xf>
    <xf numFmtId="1" fontId="9" fillId="0" borderId="0" xfId="0" applyNumberFormat="1" applyFont="1" applyFill="1" applyAlignment="1" applyProtection="1">
      <alignment horizontal="center" vertical="center" wrapText="1"/>
      <protection locked="0"/>
    </xf>
    <xf numFmtId="49" fontId="9" fillId="0" borderId="0" xfId="0" applyNumberFormat="1" applyFont="1" applyFill="1" applyBorder="1" applyAlignment="1" applyProtection="1">
      <alignment horizontal="center" vertical="center" wrapText="1"/>
      <protection locked="0"/>
    </xf>
    <xf numFmtId="49" fontId="3" fillId="0" borderId="0" xfId="0" applyNumberFormat="1" applyFont="1" applyFill="1" applyBorder="1" applyAlignment="1" applyProtection="1">
      <alignment vertical="top" wrapText="1"/>
      <protection locked="0"/>
    </xf>
    <xf numFmtId="49" fontId="9" fillId="0" borderId="0" xfId="0" applyNumberFormat="1" applyFont="1" applyFill="1" applyBorder="1" applyAlignment="1" applyProtection="1">
      <alignment horizontal="center" vertical="center"/>
      <protection locked="0"/>
    </xf>
    <xf numFmtId="0" fontId="3" fillId="0" borderId="0" xfId="0" applyNumberFormat="1" applyFont="1" applyFill="1" applyAlignment="1" applyProtection="1">
      <alignment vertical="top" wrapText="1"/>
      <protection hidden="1"/>
    </xf>
    <xf numFmtId="0" fontId="3" fillId="0" borderId="0" xfId="0" applyNumberFormat="1" applyFont="1" applyFill="1" applyAlignment="1" applyProtection="1">
      <alignment vertical="top" wrapText="1"/>
      <protection locked="0"/>
    </xf>
    <xf numFmtId="0" fontId="3" fillId="0" borderId="0" xfId="0" applyNumberFormat="1" applyFont="1" applyFill="1" applyBorder="1" applyAlignment="1" applyProtection="1">
      <alignment vertical="top" wrapText="1"/>
      <protection hidden="1"/>
    </xf>
    <xf numFmtId="0" fontId="3" fillId="0" borderId="0" xfId="0" quotePrefix="1" applyNumberFormat="1" applyFont="1" applyFill="1" applyAlignment="1" applyProtection="1">
      <alignment horizontal="left" vertical="center"/>
      <protection locked="0"/>
    </xf>
    <xf numFmtId="0" fontId="0" fillId="0" borderId="0" xfId="0" applyFill="1" applyAlignment="1">
      <alignment horizontal="center" vertical="center"/>
      <protection locked="0"/>
    </xf>
    <xf numFmtId="0" fontId="3" fillId="0" borderId="0" xfId="0" applyNumberFormat="1" applyFont="1" applyFill="1" applyBorder="1" applyAlignment="1" applyProtection="1">
      <alignment horizontal="left" vertical="top" wrapText="1"/>
      <protection hidden="1"/>
    </xf>
    <xf numFmtId="0" fontId="13" fillId="0" borderId="0" xfId="0" applyNumberFormat="1" applyFont="1" applyFill="1" applyBorder="1" applyAlignment="1" applyProtection="1">
      <alignment horizontal="center" vertical="center"/>
      <protection locked="0"/>
    </xf>
    <xf numFmtId="0" fontId="3" fillId="0" borderId="23" xfId="0" applyNumberFormat="1" applyFont="1" applyFill="1" applyBorder="1" applyAlignment="1" applyProtection="1">
      <alignment horizontal="center" vertical="center"/>
      <protection locked="0"/>
    </xf>
    <xf numFmtId="0" fontId="3" fillId="0" borderId="21" xfId="0" applyNumberFormat="1" applyFont="1" applyFill="1" applyBorder="1" applyAlignment="1" applyProtection="1">
      <alignment horizontal="center" vertical="center"/>
      <protection locked="0"/>
    </xf>
    <xf numFmtId="0" fontId="3" fillId="0" borderId="0" xfId="0" applyNumberFormat="1" applyFont="1" applyFill="1" applyAlignment="1" applyProtection="1">
      <alignment horizontal="left" vertical="top" wrapText="1"/>
      <protection locked="0"/>
    </xf>
    <xf numFmtId="0" fontId="3" fillId="0" borderId="0" xfId="0" applyNumberFormat="1" applyFont="1" applyFill="1" applyBorder="1" applyAlignment="1" applyProtection="1">
      <alignment horizontal="right" vertical="top" wrapText="1"/>
      <protection locked="0"/>
    </xf>
    <xf numFmtId="0" fontId="8" fillId="0" borderId="0" xfId="0" applyNumberFormat="1" applyFont="1" applyFill="1" applyBorder="1" applyAlignment="1" applyProtection="1">
      <alignment horizontal="center" vertical="center"/>
      <protection locked="0"/>
    </xf>
    <xf numFmtId="0" fontId="3" fillId="0" borderId="16" xfId="0" applyNumberFormat="1" applyFont="1" applyFill="1" applyBorder="1" applyAlignment="1" applyProtection="1">
      <alignment horizontal="left" vertical="top" wrapText="1"/>
      <protection hidden="1"/>
    </xf>
    <xf numFmtId="0" fontId="3" fillId="0" borderId="0" xfId="0" applyNumberFormat="1" applyFont="1" applyFill="1" applyBorder="1" applyAlignment="1" applyProtection="1">
      <alignment horizontal="left" vertical="center"/>
    </xf>
    <xf numFmtId="0" fontId="3" fillId="0" borderId="27" xfId="0" applyNumberFormat="1" applyFont="1" applyFill="1" applyBorder="1" applyAlignment="1" applyProtection="1">
      <alignment horizontal="left" vertical="center"/>
    </xf>
    <xf numFmtId="0" fontId="3" fillId="0" borderId="0" xfId="0" applyNumberFormat="1" applyFont="1" applyFill="1" applyBorder="1" applyAlignment="1" applyProtection="1">
      <alignment vertical="top" wrapText="1"/>
    </xf>
    <xf numFmtId="0" fontId="3" fillId="0" borderId="9" xfId="0" applyNumberFormat="1" applyFont="1" applyFill="1" applyBorder="1" applyAlignment="1" applyProtection="1">
      <alignment horizontal="fill" vertical="center"/>
      <protection locked="0"/>
    </xf>
    <xf numFmtId="0" fontId="0" fillId="0" borderId="9" xfId="0" applyNumberFormat="1" applyFill="1" applyBorder="1" applyAlignment="1" applyProtection="1">
      <alignment horizontal="fill" vertical="center"/>
      <protection locked="0"/>
    </xf>
    <xf numFmtId="0" fontId="0" fillId="0" borderId="0" xfId="0" applyNumberFormat="1" applyFill="1" applyBorder="1" applyAlignment="1" applyProtection="1">
      <alignment horizontal="fill" vertical="center"/>
      <protection locked="0"/>
    </xf>
    <xf numFmtId="0" fontId="3" fillId="0" borderId="0" xfId="0" applyNumberFormat="1" applyFont="1" applyFill="1" applyAlignment="1" applyProtection="1">
      <alignment vertical="center" wrapText="1"/>
      <protection locked="0"/>
    </xf>
    <xf numFmtId="0" fontId="0" fillId="0" borderId="0" xfId="0" applyNumberFormat="1" applyFill="1" applyAlignment="1" applyProtection="1">
      <alignment vertical="top"/>
      <protection locked="0"/>
    </xf>
    <xf numFmtId="0" fontId="3" fillId="0" borderId="0" xfId="0" applyFont="1" applyFill="1" applyAlignment="1" applyProtection="1">
      <protection locked="0"/>
    </xf>
    <xf numFmtId="0" fontId="3" fillId="0" borderId="23" xfId="0" applyNumberFormat="1" applyFont="1" applyFill="1" applyBorder="1" applyAlignment="1" applyProtection="1">
      <alignment vertical="top" wrapText="1"/>
      <protection locked="0"/>
    </xf>
    <xf numFmtId="0" fontId="3" fillId="0" borderId="23" xfId="0" applyNumberFormat="1" applyFont="1" applyFill="1" applyBorder="1" applyAlignment="1" applyProtection="1">
      <alignment horizontal="fill" vertical="center"/>
      <protection locked="0"/>
    </xf>
    <xf numFmtId="0" fontId="0" fillId="0" borderId="23" xfId="0" applyNumberFormat="1" applyFill="1" applyBorder="1" applyAlignment="1" applyProtection="1">
      <alignment horizontal="fill" vertical="center"/>
      <protection locked="0"/>
    </xf>
    <xf numFmtId="0" fontId="3" fillId="0" borderId="0" xfId="0" applyNumberFormat="1" applyFont="1" applyFill="1" applyAlignment="1" applyProtection="1">
      <alignment horizontal="center"/>
      <protection locked="0"/>
    </xf>
    <xf numFmtId="0" fontId="3" fillId="0" borderId="23" xfId="0" applyNumberFormat="1" applyFont="1" applyFill="1" applyBorder="1" applyAlignment="1" applyProtection="1">
      <alignment horizontal="center"/>
      <protection locked="0"/>
    </xf>
    <xf numFmtId="0" fontId="0" fillId="0" borderId="0" xfId="0" applyFill="1" applyAlignment="1">
      <alignment horizontal="center"/>
      <protection locked="0"/>
    </xf>
    <xf numFmtId="0" fontId="3" fillId="0" borderId="30" xfId="0" applyNumberFormat="1" applyFont="1" applyFill="1" applyBorder="1" applyAlignment="1" applyProtection="1">
      <alignment horizontal="center"/>
      <protection locked="0"/>
    </xf>
    <xf numFmtId="0" fontId="3" fillId="0" borderId="0" xfId="0" quotePrefix="1" applyNumberFormat="1" applyFont="1" applyFill="1" applyBorder="1" applyAlignment="1" applyProtection="1">
      <alignment horizontal="center"/>
      <protection locked="0"/>
    </xf>
    <xf numFmtId="0" fontId="3" fillId="0" borderId="21" xfId="0" applyNumberFormat="1" applyFont="1" applyFill="1" applyBorder="1" applyAlignment="1" applyProtection="1">
      <alignment horizontal="center"/>
      <protection locked="0"/>
    </xf>
    <xf numFmtId="0" fontId="0" fillId="0" borderId="0" xfId="0" applyFill="1" applyAlignment="1">
      <alignment horizontal="fill" vertical="center"/>
      <protection locked="0"/>
    </xf>
    <xf numFmtId="0" fontId="4" fillId="0" borderId="17" xfId="0" applyNumberFormat="1" applyFont="1" applyFill="1" applyBorder="1" applyAlignment="1" applyProtection="1">
      <alignment horizontal="left" vertical="center"/>
      <protection locked="0"/>
    </xf>
    <xf numFmtId="0" fontId="0" fillId="0" borderId="0" xfId="0" applyNumberFormat="1" applyFill="1" applyAlignment="1" applyProtection="1">
      <alignment horizontal="center"/>
      <protection locked="0"/>
    </xf>
    <xf numFmtId="0" fontId="3" fillId="3" borderId="9" xfId="0" quotePrefix="1" applyNumberFormat="1" applyFont="1" applyFill="1" applyBorder="1" applyAlignment="1" applyProtection="1">
      <alignment horizontal="center" vertical="center"/>
      <protection locked="0"/>
    </xf>
    <xf numFmtId="0" fontId="9" fillId="0" borderId="0" xfId="0" applyFont="1" applyFill="1" applyAlignment="1">
      <alignment horizontal="center" vertical="center"/>
      <protection locked="0"/>
    </xf>
    <xf numFmtId="0" fontId="0" fillId="0" borderId="0" xfId="0" quotePrefix="1" applyFill="1" applyAlignment="1" applyProtection="1">
      <alignment horizontal="right" vertical="center"/>
      <protection locked="0"/>
    </xf>
    <xf numFmtId="0" fontId="9" fillId="0" borderId="0" xfId="0" applyFont="1" applyFill="1" applyAlignment="1">
      <alignment horizontal="left" vertical="center"/>
      <protection locked="0"/>
    </xf>
    <xf numFmtId="0" fontId="0" fillId="0" borderId="21" xfId="0" applyFill="1" applyBorder="1" applyProtection="1">
      <alignment horizontal="left" vertical="center"/>
      <protection locked="0"/>
    </xf>
    <xf numFmtId="0" fontId="0" fillId="0" borderId="21" xfId="0" applyFill="1" applyBorder="1" applyAlignment="1" applyProtection="1">
      <alignment horizontal="center" vertical="center"/>
      <protection locked="0"/>
    </xf>
    <xf numFmtId="0" fontId="0" fillId="0" borderId="11" xfId="0" applyFill="1" applyBorder="1" applyProtection="1">
      <alignment horizontal="left" vertical="center"/>
      <protection locked="0"/>
    </xf>
    <xf numFmtId="0" fontId="0" fillId="0" borderId="10" xfId="0" applyFill="1" applyBorder="1" applyProtection="1">
      <alignment horizontal="left" vertical="center"/>
      <protection locked="0"/>
    </xf>
    <xf numFmtId="0" fontId="0" fillId="0" borderId="21" xfId="0" applyFill="1" applyBorder="1" applyAlignment="1" applyProtection="1">
      <alignment horizontal="left" vertical="center"/>
      <protection locked="0"/>
    </xf>
    <xf numFmtId="0" fontId="3" fillId="0" borderId="0" xfId="0" applyNumberFormat="1" applyFont="1" applyFill="1" applyAlignment="1" applyProtection="1">
      <alignment horizontal="right" vertical="center"/>
    </xf>
    <xf numFmtId="0" fontId="3" fillId="0" borderId="0" xfId="0" applyNumberFormat="1" applyFont="1" applyFill="1" applyBorder="1" applyAlignment="1" applyProtection="1">
      <alignment horizontal="left" vertical="center"/>
      <protection hidden="1"/>
    </xf>
    <xf numFmtId="0" fontId="0" fillId="0" borderId="30" xfId="0" applyNumberFormat="1" applyFill="1" applyBorder="1" applyAlignment="1" applyProtection="1">
      <alignment horizontal="left" vertical="center"/>
      <protection locked="0"/>
    </xf>
    <xf numFmtId="0" fontId="0" fillId="0" borderId="30" xfId="0" applyNumberFormat="1" applyFill="1" applyBorder="1" applyAlignment="1" applyProtection="1">
      <alignment horizontal="center" vertical="center"/>
      <protection locked="0"/>
    </xf>
    <xf numFmtId="0" fontId="0" fillId="0" borderId="30" xfId="0" applyNumberFormat="1" applyFill="1" applyBorder="1" applyAlignment="1" applyProtection="1">
      <alignment horizontal="right" vertical="center"/>
      <protection locked="0"/>
    </xf>
    <xf numFmtId="0" fontId="9" fillId="3" borderId="0" xfId="0" applyFont="1" applyFill="1" applyAlignment="1">
      <alignment horizontal="center" vertical="center"/>
      <protection locked="0"/>
    </xf>
    <xf numFmtId="0" fontId="0" fillId="3" borderId="0" xfId="0" applyFill="1" applyBorder="1" applyAlignment="1" applyProtection="1">
      <alignment horizontal="center" vertical="center"/>
      <protection locked="0"/>
    </xf>
    <xf numFmtId="0" fontId="0" fillId="0" borderId="0" xfId="0" applyNumberFormat="1" applyFill="1" applyBorder="1" applyAlignment="1" applyProtection="1">
      <alignment horizontal="center" vertical="center"/>
      <protection locked="0"/>
    </xf>
    <xf numFmtId="0" fontId="0" fillId="0" borderId="36" xfId="0" applyNumberFormat="1" applyFill="1" applyBorder="1" applyAlignment="1" applyProtection="1">
      <alignment horizontal="left" vertical="center"/>
      <protection locked="0"/>
    </xf>
    <xf numFmtId="0" fontId="3" fillId="0" borderId="0" xfId="0" applyNumberFormat="1" applyFont="1" applyFill="1" applyBorder="1" applyAlignment="1" applyProtection="1">
      <alignment vertical="center"/>
      <protection hidden="1"/>
    </xf>
    <xf numFmtId="0" fontId="0" fillId="0" borderId="26" xfId="0" applyFill="1" applyBorder="1" applyProtection="1">
      <alignment horizontal="left" vertical="center"/>
      <protection locked="0"/>
    </xf>
    <xf numFmtId="0" fontId="3" fillId="0" borderId="16" xfId="0" applyNumberFormat="1" applyFont="1" applyFill="1" applyBorder="1" applyAlignment="1" applyProtection="1">
      <alignment horizontal="fill" vertical="center"/>
      <protection locked="0"/>
    </xf>
    <xf numFmtId="0" fontId="3" fillId="0" borderId="35" xfId="0" applyNumberFormat="1" applyFont="1" applyFill="1" applyBorder="1" applyAlignment="1" applyProtection="1">
      <alignment horizontal="left" vertical="center"/>
      <protection locked="0"/>
    </xf>
    <xf numFmtId="0" fontId="0" fillId="0" borderId="16" xfId="0" applyFill="1" applyBorder="1" applyAlignment="1" applyProtection="1">
      <alignment horizontal="fill" vertical="center"/>
      <protection locked="0"/>
    </xf>
    <xf numFmtId="0" fontId="14" fillId="0" borderId="9" xfId="0" applyNumberFormat="1" applyFont="1" applyFill="1" applyBorder="1" applyAlignment="1" applyProtection="1">
      <alignment horizontal="left" vertical="center"/>
      <protection locked="0"/>
    </xf>
    <xf numFmtId="0" fontId="14" fillId="0" borderId="21" xfId="0" applyNumberFormat="1" applyFont="1" applyFill="1" applyBorder="1" applyAlignment="1" applyProtection="1">
      <alignment horizontal="left" vertical="center"/>
      <protection locked="0"/>
    </xf>
    <xf numFmtId="0" fontId="3" fillId="0" borderId="30" xfId="0" applyNumberFormat="1" applyFont="1" applyFill="1" applyBorder="1" applyAlignment="1" applyProtection="1">
      <alignment vertical="top"/>
      <protection locked="0"/>
    </xf>
    <xf numFmtId="0" fontId="3" fillId="0" borderId="30" xfId="0" applyNumberFormat="1" applyFont="1" applyFill="1" applyBorder="1" applyAlignment="1" applyProtection="1">
      <alignment horizontal="right" vertical="top" wrapText="1"/>
      <protection locked="0"/>
    </xf>
    <xf numFmtId="0" fontId="3" fillId="0" borderId="30" xfId="0" applyNumberFormat="1" applyFont="1" applyFill="1" applyBorder="1" applyAlignment="1" applyProtection="1">
      <alignment horizontal="left" vertical="top" wrapText="1"/>
      <protection locked="0"/>
    </xf>
    <xf numFmtId="0" fontId="0" fillId="0" borderId="30" xfId="0" applyFill="1" applyBorder="1" applyAlignment="1" applyProtection="1">
      <alignment horizontal="center" vertical="center"/>
      <protection locked="0"/>
    </xf>
    <xf numFmtId="0" fontId="0" fillId="0" borderId="30" xfId="0" applyFill="1" applyBorder="1" applyAlignment="1" applyProtection="1">
      <alignment horizontal="left" vertical="center"/>
      <protection locked="0"/>
    </xf>
    <xf numFmtId="0" fontId="0" fillId="0" borderId="36" xfId="0" applyFill="1" applyBorder="1" applyProtection="1">
      <alignment horizontal="left" vertical="center"/>
      <protection locked="0"/>
    </xf>
    <xf numFmtId="0" fontId="0" fillId="3" borderId="0" xfId="0" applyFill="1" applyAlignment="1">
      <alignment horizontal="center" vertical="center"/>
      <protection locked="0"/>
    </xf>
    <xf numFmtId="0" fontId="9" fillId="0" borderId="0" xfId="0" applyFont="1" applyFill="1" applyAlignment="1" applyProtection="1">
      <alignment horizontal="left" vertical="center"/>
      <protection locked="0"/>
    </xf>
    <xf numFmtId="0" fontId="4" fillId="0" borderId="0" xfId="0" applyNumberFormat="1" applyFont="1" applyFill="1" applyBorder="1" applyAlignment="1" applyProtection="1">
      <alignment horizontal="left"/>
      <protection locked="0"/>
    </xf>
    <xf numFmtId="0" fontId="4" fillId="0" borderId="0" xfId="0" applyNumberFormat="1" applyFont="1" applyFill="1" applyAlignment="1" applyProtection="1">
      <alignment horizontal="left"/>
      <protection locked="0"/>
    </xf>
    <xf numFmtId="0" fontId="3" fillId="0" borderId="0" xfId="0" applyNumberFormat="1" applyFont="1" applyFill="1" applyAlignment="1" applyProtection="1">
      <alignment horizontal="left"/>
      <protection locked="0"/>
    </xf>
    <xf numFmtId="0" fontId="0" fillId="0" borderId="12" xfId="0" applyNumberFormat="1" applyFill="1" applyBorder="1" applyProtection="1">
      <alignment horizontal="left" vertical="center"/>
      <protection locked="0"/>
    </xf>
    <xf numFmtId="0" fontId="0" fillId="0" borderId="0" xfId="0" quotePrefix="1" applyNumberFormat="1" applyFill="1" applyAlignment="1" applyProtection="1">
      <alignment horizontal="center" vertical="center"/>
      <protection locked="0"/>
    </xf>
    <xf numFmtId="0" fontId="0" fillId="0" borderId="0" xfId="0" quotePrefix="1" applyNumberFormat="1" applyFill="1" applyBorder="1" applyAlignment="1" applyProtection="1">
      <alignment horizontal="left" vertical="center"/>
      <protection locked="0"/>
    </xf>
    <xf numFmtId="0" fontId="0" fillId="0" borderId="16" xfId="0" quotePrefix="1" applyNumberFormat="1" applyFill="1" applyBorder="1" applyAlignment="1" applyProtection="1">
      <alignment horizontal="left" vertical="center"/>
      <protection locked="0"/>
    </xf>
    <xf numFmtId="0" fontId="0" fillId="0" borderId="10" xfId="0" applyNumberFormat="1" applyFill="1" applyBorder="1" applyAlignment="1" applyProtection="1">
      <alignment horizontal="left" vertical="center"/>
      <protection locked="0"/>
    </xf>
    <xf numFmtId="0" fontId="0" fillId="0" borderId="21" xfId="0" applyNumberFormat="1" applyFill="1" applyBorder="1" applyAlignment="1" applyProtection="1">
      <alignment horizontal="left" vertical="center"/>
      <protection locked="0"/>
    </xf>
    <xf numFmtId="0" fontId="0" fillId="0" borderId="23" xfId="0" applyNumberFormat="1" applyFill="1" applyBorder="1" applyAlignment="1" applyProtection="1">
      <alignment horizontal="left" vertical="center"/>
      <protection locked="0"/>
    </xf>
    <xf numFmtId="0" fontId="0" fillId="0" borderId="24" xfId="0" applyNumberFormat="1" applyFill="1" applyBorder="1" applyAlignment="1" applyProtection="1">
      <alignment horizontal="left" vertical="center"/>
      <protection locked="0"/>
    </xf>
    <xf numFmtId="0" fontId="0" fillId="0" borderId="25" xfId="0" applyNumberFormat="1" applyFill="1" applyBorder="1" applyAlignment="1" applyProtection="1">
      <alignment horizontal="left" vertical="center"/>
      <protection locked="0"/>
    </xf>
    <xf numFmtId="0" fontId="0" fillId="0" borderId="23" xfId="0" applyNumberFormat="1" applyFill="1" applyBorder="1" applyAlignment="1" applyProtection="1">
      <alignment horizontal="right" vertical="center"/>
      <protection locked="0"/>
    </xf>
    <xf numFmtId="0" fontId="3" fillId="0" borderId="33" xfId="0" applyNumberFormat="1" applyFont="1" applyFill="1" applyBorder="1" applyAlignment="1" applyProtection="1">
      <protection locked="0"/>
    </xf>
    <xf numFmtId="0" fontId="3" fillId="0" borderId="31" xfId="0" applyNumberFormat="1" applyFont="1" applyFill="1" applyBorder="1" applyAlignment="1" applyProtection="1">
      <protection locked="0"/>
    </xf>
    <xf numFmtId="0" fontId="3" fillId="0" borderId="30" xfId="0" applyNumberFormat="1" applyFont="1" applyFill="1" applyBorder="1" applyAlignment="1" applyProtection="1">
      <protection locked="0"/>
    </xf>
    <xf numFmtId="0" fontId="3" fillId="0" borderId="32" xfId="0" applyNumberFormat="1" applyFont="1" applyFill="1" applyBorder="1" applyAlignment="1" applyProtection="1">
      <protection locked="0"/>
    </xf>
    <xf numFmtId="0" fontId="3" fillId="0" borderId="30" xfId="0" applyNumberFormat="1" applyFont="1" applyFill="1" applyBorder="1" applyAlignment="1" applyProtection="1">
      <alignment horizontal="left"/>
      <protection locked="0"/>
    </xf>
    <xf numFmtId="0" fontId="3" fillId="0" borderId="34" xfId="0" applyNumberFormat="1" applyFont="1" applyFill="1" applyBorder="1" applyAlignment="1" applyProtection="1">
      <protection locked="0"/>
    </xf>
    <xf numFmtId="0" fontId="0" fillId="0" borderId="30" xfId="0" applyNumberFormat="1" applyFill="1" applyBorder="1" applyProtection="1">
      <alignment horizontal="left" vertical="center"/>
      <protection locked="0"/>
    </xf>
    <xf numFmtId="0" fontId="3" fillId="0" borderId="30" xfId="0" applyNumberFormat="1" applyFont="1" applyFill="1" applyBorder="1" applyAlignment="1" applyProtection="1">
      <alignment vertical="top" wrapText="1"/>
      <protection locked="0"/>
    </xf>
    <xf numFmtId="0" fontId="3" fillId="0" borderId="31" xfId="0" applyNumberFormat="1" applyFont="1" applyFill="1" applyBorder="1" applyAlignment="1" applyProtection="1">
      <alignment vertical="top" wrapText="1"/>
      <protection locked="0"/>
    </xf>
    <xf numFmtId="0" fontId="3" fillId="0" borderId="16" xfId="0" applyNumberFormat="1" applyFont="1" applyFill="1" applyBorder="1" applyAlignment="1" applyProtection="1">
      <alignment vertical="top" wrapText="1"/>
      <protection locked="0"/>
    </xf>
    <xf numFmtId="0" fontId="3" fillId="0" borderId="0" xfId="0" applyNumberFormat="1" applyFont="1" applyFill="1" applyBorder="1" applyAlignment="1" applyProtection="1">
      <alignment horizontal="fill" vertical="top" wrapText="1"/>
      <protection locked="0"/>
    </xf>
    <xf numFmtId="0" fontId="3" fillId="0" borderId="10" xfId="0" applyNumberFormat="1" applyFont="1" applyFill="1" applyBorder="1" applyAlignment="1" applyProtection="1">
      <alignment vertical="center"/>
      <protection locked="0"/>
    </xf>
    <xf numFmtId="0" fontId="3" fillId="0" borderId="21" xfId="0" applyNumberFormat="1" applyFont="1" applyFill="1" applyBorder="1" applyAlignment="1" applyProtection="1">
      <alignment vertical="center"/>
      <protection locked="0"/>
    </xf>
    <xf numFmtId="0" fontId="3" fillId="0" borderId="11" xfId="0" applyNumberFormat="1" applyFont="1" applyFill="1" applyBorder="1" applyAlignment="1" applyProtection="1">
      <alignment vertical="center"/>
      <protection locked="0"/>
    </xf>
    <xf numFmtId="0" fontId="3" fillId="0" borderId="17" xfId="0" applyNumberFormat="1" applyFont="1" applyFill="1" applyBorder="1" applyAlignment="1" applyProtection="1">
      <alignment vertical="center"/>
      <protection locked="0"/>
    </xf>
    <xf numFmtId="0" fontId="3" fillId="0" borderId="0" xfId="0" quotePrefix="1" applyFont="1" applyFill="1" applyBorder="1" applyAlignment="1" applyProtection="1">
      <alignment horizontal="right" vertical="center"/>
    </xf>
    <xf numFmtId="0" fontId="3" fillId="0" borderId="25" xfId="0" applyNumberFormat="1" applyFont="1" applyFill="1" applyBorder="1" applyAlignment="1" applyProtection="1">
      <alignment vertical="center"/>
      <protection locked="0"/>
    </xf>
    <xf numFmtId="0" fontId="3" fillId="0" borderId="23" xfId="0" applyNumberFormat="1" applyFont="1" applyFill="1" applyBorder="1" applyAlignment="1" applyProtection="1">
      <alignment vertical="center"/>
      <protection locked="0"/>
    </xf>
    <xf numFmtId="0" fontId="3" fillId="0" borderId="24" xfId="0" applyNumberFormat="1" applyFont="1" applyFill="1" applyBorder="1" applyAlignment="1" applyProtection="1">
      <alignment vertical="center"/>
      <protection locked="0"/>
    </xf>
    <xf numFmtId="0" fontId="11" fillId="0" borderId="0" xfId="0" applyNumberFormat="1" applyFont="1" applyFill="1" applyBorder="1" applyAlignment="1" applyProtection="1">
      <alignment horizontal="left" vertical="center"/>
      <protection locked="0"/>
    </xf>
    <xf numFmtId="0" fontId="3" fillId="0" borderId="0" xfId="0" applyNumberFormat="1" applyFont="1" applyFill="1" applyBorder="1" applyAlignment="1" applyProtection="1">
      <alignment horizontal="centerContinuous" vertical="top"/>
      <protection locked="0"/>
    </xf>
    <xf numFmtId="0" fontId="3" fillId="0" borderId="0" xfId="0" applyNumberFormat="1" applyFont="1" applyFill="1" applyAlignment="1" applyProtection="1">
      <alignment horizontal="centerContinuous" vertical="center"/>
      <protection locked="0"/>
    </xf>
    <xf numFmtId="0" fontId="3" fillId="3" borderId="33" xfId="0" applyNumberFormat="1" applyFont="1" applyFill="1" applyBorder="1" applyAlignment="1" applyProtection="1">
      <alignment horizontal="left" vertical="top"/>
      <protection locked="0"/>
    </xf>
    <xf numFmtId="0" fontId="3" fillId="3" borderId="30" xfId="0" applyNumberFormat="1" applyFont="1" applyFill="1" applyBorder="1" applyAlignment="1" applyProtection="1">
      <alignment horizontal="center" vertical="top"/>
      <protection locked="0"/>
    </xf>
    <xf numFmtId="0" fontId="3" fillId="3" borderId="31" xfId="0" applyNumberFormat="1" applyFont="1" applyFill="1" applyBorder="1" applyAlignment="1" applyProtection="1">
      <alignment horizontal="left" vertical="top"/>
      <protection locked="0"/>
    </xf>
    <xf numFmtId="0" fontId="3" fillId="3" borderId="26" xfId="0" applyNumberFormat="1" applyFont="1" applyFill="1" applyBorder="1" applyAlignment="1" applyProtection="1">
      <alignment horizontal="left" vertical="top"/>
      <protection locked="0"/>
    </xf>
    <xf numFmtId="0" fontId="3" fillId="3" borderId="0" xfId="0" applyNumberFormat="1" applyFont="1" applyFill="1" applyBorder="1" applyAlignment="1" applyProtection="1">
      <alignment horizontal="center" vertical="top"/>
      <protection locked="0"/>
    </xf>
    <xf numFmtId="0" fontId="3" fillId="3" borderId="16" xfId="0" applyNumberFormat="1" applyFont="1" applyFill="1" applyBorder="1" applyAlignment="1" applyProtection="1">
      <alignment horizontal="left" vertical="top"/>
      <protection locked="0"/>
    </xf>
    <xf numFmtId="0" fontId="3" fillId="3" borderId="0" xfId="0" quotePrefix="1" applyNumberFormat="1" applyFont="1" applyFill="1" applyBorder="1" applyAlignment="1" applyProtection="1">
      <alignment horizontal="center" vertical="top"/>
      <protection locked="0"/>
    </xf>
    <xf numFmtId="0" fontId="3" fillId="3" borderId="28" xfId="0" applyNumberFormat="1" applyFont="1" applyFill="1" applyBorder="1" applyAlignment="1" applyProtection="1">
      <alignment horizontal="left" vertical="top"/>
      <protection locked="0"/>
    </xf>
    <xf numFmtId="0" fontId="3" fillId="3" borderId="23" xfId="0" applyNumberFormat="1" applyFont="1" applyFill="1" applyBorder="1" applyAlignment="1" applyProtection="1">
      <alignment horizontal="center" vertical="top"/>
      <protection locked="0"/>
    </xf>
    <xf numFmtId="0" fontId="3" fillId="3" borderId="24" xfId="0" applyNumberFormat="1" applyFont="1" applyFill="1" applyBorder="1" applyAlignment="1" applyProtection="1">
      <alignment horizontal="left" vertical="top"/>
      <protection locked="0"/>
    </xf>
    <xf numFmtId="0" fontId="3" fillId="0" borderId="0" xfId="0" quotePrefix="1" applyFont="1" applyFill="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0" borderId="16" xfId="0" applyFont="1" applyFill="1" applyBorder="1" applyAlignment="1" applyProtection="1">
      <alignment horizontal="left" vertical="center"/>
      <protection locked="0"/>
    </xf>
    <xf numFmtId="0" fontId="3" fillId="0" borderId="41" xfId="0" applyFont="1" applyFill="1" applyBorder="1" applyAlignment="1" applyProtection="1">
      <alignment horizontal="left" vertical="center"/>
      <protection locked="0"/>
    </xf>
    <xf numFmtId="0" fontId="3" fillId="0" borderId="42" xfId="0" applyFont="1" applyFill="1" applyBorder="1" applyAlignment="1" applyProtection="1">
      <alignment horizontal="left" vertical="center"/>
      <protection locked="0"/>
    </xf>
    <xf numFmtId="0" fontId="3" fillId="0" borderId="43" xfId="0" applyFont="1" applyFill="1" applyBorder="1" applyAlignment="1" applyProtection="1">
      <alignment horizontal="left" vertical="center"/>
      <protection locked="0"/>
    </xf>
    <xf numFmtId="0" fontId="4" fillId="0" borderId="42" xfId="0" applyFont="1" applyFill="1" applyBorder="1" applyAlignment="1" applyProtection="1">
      <alignment horizontal="left" vertical="center"/>
      <protection locked="0"/>
    </xf>
    <xf numFmtId="0" fontId="3" fillId="0" borderId="42" xfId="0" applyFont="1" applyFill="1" applyBorder="1" applyAlignment="1" applyProtection="1">
      <alignment horizontal="center" vertical="center"/>
      <protection locked="0"/>
    </xf>
    <xf numFmtId="0" fontId="3" fillId="0" borderId="42" xfId="0" applyFont="1" applyFill="1" applyBorder="1" applyAlignment="1" applyProtection="1">
      <alignment horizontal="right" vertical="center"/>
      <protection locked="0"/>
    </xf>
    <xf numFmtId="0" fontId="3" fillId="0" borderId="17" xfId="0" applyFont="1" applyFill="1" applyBorder="1" applyAlignment="1" applyProtection="1">
      <alignment horizontal="left" vertical="center"/>
      <protection locked="0"/>
    </xf>
    <xf numFmtId="0" fontId="3" fillId="0" borderId="0" xfId="0" applyFont="1" applyFill="1" applyAlignment="1" applyProtection="1">
      <alignment horizontal="fill" vertical="center"/>
      <protection locked="0"/>
    </xf>
    <xf numFmtId="0" fontId="4" fillId="0" borderId="0" xfId="0" applyFont="1" applyFill="1" applyAlignment="1" applyProtection="1">
      <alignment horizontal="fill" vertical="center"/>
      <protection locked="0"/>
    </xf>
    <xf numFmtId="0" fontId="3" fillId="0" borderId="0" xfId="0" quotePrefix="1" applyFont="1" applyFill="1" applyAlignment="1" applyProtection="1">
      <alignment horizontal="fill" vertical="center"/>
      <protection locked="0"/>
    </xf>
    <xf numFmtId="0" fontId="3" fillId="0" borderId="0" xfId="0" quotePrefix="1"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0" fontId="3" fillId="0" borderId="0" xfId="0" applyFont="1" applyFill="1" applyAlignment="1" applyProtection="1">
      <alignment horizontal="right" vertical="center"/>
      <protection locked="0"/>
    </xf>
    <xf numFmtId="0" fontId="3" fillId="0" borderId="38" xfId="0" applyFont="1" applyFill="1" applyBorder="1" applyAlignment="1" applyProtection="1">
      <alignment horizontal="left" vertical="center"/>
      <protection locked="0"/>
    </xf>
    <xf numFmtId="0" fontId="3" fillId="0" borderId="39" xfId="0" applyFont="1" applyFill="1" applyBorder="1" applyAlignment="1" applyProtection="1">
      <alignment horizontal="left" vertical="center"/>
      <protection locked="0"/>
    </xf>
    <xf numFmtId="0" fontId="3" fillId="0" borderId="40" xfId="0" applyFont="1" applyFill="1" applyBorder="1" applyAlignment="1" applyProtection="1">
      <alignment horizontal="left" vertical="center"/>
      <protection locked="0"/>
    </xf>
    <xf numFmtId="0" fontId="4" fillId="0" borderId="39" xfId="0" applyFont="1" applyFill="1" applyBorder="1" applyAlignment="1" applyProtection="1">
      <alignment horizontal="left" vertical="center"/>
      <protection locked="0"/>
    </xf>
    <xf numFmtId="0" fontId="3" fillId="0" borderId="39" xfId="0" applyFont="1" applyFill="1" applyBorder="1" applyAlignment="1" applyProtection="1">
      <alignment horizontal="center" vertical="center"/>
      <protection locked="0"/>
    </xf>
    <xf numFmtId="0" fontId="3" fillId="0" borderId="39" xfId="0" applyFont="1" applyFill="1" applyBorder="1" applyAlignment="1" applyProtection="1">
      <alignment horizontal="right" vertical="center"/>
      <protection locked="0"/>
    </xf>
    <xf numFmtId="0" fontId="3" fillId="0" borderId="39" xfId="0" quotePrefix="1" applyFont="1" applyFill="1" applyBorder="1" applyAlignment="1" applyProtection="1">
      <alignment horizontal="left" vertical="center"/>
      <protection locked="0"/>
    </xf>
    <xf numFmtId="0" fontId="3" fillId="0" borderId="39" xfId="0" quotePrefix="1" applyFont="1" applyFill="1" applyBorder="1" applyAlignment="1" applyProtection="1">
      <alignment horizontal="center" vertical="center"/>
      <protection locked="0"/>
    </xf>
    <xf numFmtId="0" fontId="3" fillId="0" borderId="42" xfId="0" quotePrefix="1" applyFont="1" applyFill="1" applyBorder="1" applyAlignment="1" applyProtection="1">
      <alignment horizontal="left" vertical="center"/>
      <protection locked="0"/>
    </xf>
    <xf numFmtId="0" fontId="3" fillId="0" borderId="42" xfId="0" quotePrefix="1" applyFont="1" applyFill="1" applyBorder="1" applyAlignment="1" applyProtection="1">
      <alignment horizontal="center" vertical="center"/>
      <protection locked="0"/>
    </xf>
    <xf numFmtId="0" fontId="3" fillId="0" borderId="0" xfId="0" applyFont="1" applyFill="1">
      <alignment horizontal="left" vertical="center"/>
      <protection locked="0"/>
    </xf>
    <xf numFmtId="0" fontId="21" fillId="0" borderId="0" xfId="1" applyNumberFormat="1" applyFill="1" applyProtection="1">
      <alignment horizontal="left" vertical="center"/>
      <protection locked="0"/>
    </xf>
    <xf numFmtId="0" fontId="3" fillId="0" borderId="39" xfId="0" applyNumberFormat="1" applyFont="1" applyFill="1" applyBorder="1" applyAlignment="1" applyProtection="1">
      <alignment vertical="center"/>
      <protection locked="0"/>
    </xf>
    <xf numFmtId="0" fontId="3" fillId="0" borderId="42" xfId="0" applyNumberFormat="1" applyFont="1" applyFill="1" applyBorder="1" applyAlignment="1" applyProtection="1">
      <alignment vertical="center"/>
      <protection locked="0"/>
    </xf>
    <xf numFmtId="0" fontId="3" fillId="0" borderId="0" xfId="0" applyNumberFormat="1" applyFont="1" applyFill="1" applyAlignment="1" applyProtection="1">
      <alignment horizontal="center" vertical="top"/>
      <protection locked="0"/>
    </xf>
    <xf numFmtId="0" fontId="3" fillId="0" borderId="17" xfId="0" applyNumberFormat="1" applyFont="1" applyFill="1" applyBorder="1" applyAlignment="1" applyProtection="1">
      <alignment vertical="top"/>
      <protection locked="0"/>
    </xf>
    <xf numFmtId="0" fontId="4" fillId="0" borderId="0" xfId="0" applyNumberFormat="1" applyFont="1" applyFill="1" applyBorder="1" applyAlignment="1" applyProtection="1">
      <alignment vertical="top"/>
      <protection locked="0"/>
    </xf>
    <xf numFmtId="0" fontId="3" fillId="0" borderId="0" xfId="0" quotePrefix="1" applyNumberFormat="1" applyFont="1" applyFill="1" applyBorder="1" applyAlignment="1" applyProtection="1">
      <alignment vertical="top"/>
      <protection locked="0"/>
    </xf>
    <xf numFmtId="0" fontId="9" fillId="0" borderId="0" xfId="0" applyNumberFormat="1" applyFont="1" applyFill="1" applyAlignment="1" applyProtection="1">
      <alignment vertical="top"/>
      <protection locked="0"/>
    </xf>
    <xf numFmtId="0" fontId="3" fillId="0" borderId="0" xfId="0" applyNumberFormat="1" applyFont="1" applyFill="1" applyBorder="1" applyAlignment="1" applyProtection="1">
      <protection locked="0"/>
    </xf>
    <xf numFmtId="0" fontId="0" fillId="0" borderId="0" xfId="0" applyFill="1" applyBorder="1" applyAlignment="1" applyProtection="1">
      <alignment vertical="center"/>
      <protection locked="0"/>
    </xf>
    <xf numFmtId="0" fontId="0" fillId="0" borderId="9" xfId="0" applyFill="1" applyBorder="1" applyProtection="1">
      <alignment horizontal="left" vertical="center"/>
      <protection locked="0"/>
    </xf>
    <xf numFmtId="0" fontId="0" fillId="0" borderId="9" xfId="0" applyFill="1" applyBorder="1" applyAlignment="1" applyProtection="1">
      <alignment horizontal="center" vertical="center"/>
      <protection locked="0"/>
    </xf>
    <xf numFmtId="0" fontId="0" fillId="0" borderId="13" xfId="0" applyFill="1" applyBorder="1" applyProtection="1">
      <alignment horizontal="left" vertical="center"/>
      <protection locked="0"/>
    </xf>
    <xf numFmtId="0" fontId="0" fillId="0" borderId="9" xfId="0" applyFill="1" applyBorder="1" applyAlignment="1" applyProtection="1">
      <alignment horizontal="right" vertical="center"/>
      <protection locked="0"/>
    </xf>
    <xf numFmtId="0" fontId="0" fillId="0" borderId="9" xfId="0" applyFill="1" applyBorder="1" applyAlignment="1" applyProtection="1">
      <alignment horizontal="left" vertical="center"/>
      <protection locked="0"/>
    </xf>
    <xf numFmtId="0" fontId="0" fillId="0" borderId="0" xfId="0" applyFill="1" applyAlignment="1" applyProtection="1">
      <alignment horizontal="centerContinuous" vertical="center"/>
      <protection locked="0"/>
    </xf>
    <xf numFmtId="0" fontId="21" fillId="0" borderId="0" xfId="1" quotePrefix="1" applyFill="1">
      <alignment horizontal="left" vertical="center"/>
      <protection locked="0"/>
    </xf>
    <xf numFmtId="0" fontId="0" fillId="0" borderId="0" xfId="0" applyNumberFormat="1" applyFill="1" applyBorder="1" applyAlignment="1" applyProtection="1">
      <alignment vertical="center"/>
      <protection locked="0"/>
    </xf>
    <xf numFmtId="0" fontId="0" fillId="0" borderId="21" xfId="0" applyNumberFormat="1" applyFill="1" applyBorder="1" applyAlignment="1" applyProtection="1">
      <alignment horizontal="center" vertical="center"/>
      <protection locked="0"/>
    </xf>
    <xf numFmtId="0" fontId="0" fillId="0" borderId="11" xfId="0" applyNumberFormat="1" applyFill="1" applyBorder="1" applyAlignment="1" applyProtection="1">
      <alignment horizontal="left" vertical="center"/>
      <protection locked="0"/>
    </xf>
    <xf numFmtId="0" fontId="20" fillId="0" borderId="21" xfId="0" applyNumberFormat="1" applyFont="1" applyFill="1" applyBorder="1" applyAlignment="1" applyProtection="1">
      <alignment horizontal="right" vertical="center"/>
      <protection locked="0"/>
    </xf>
    <xf numFmtId="0" fontId="20" fillId="0" borderId="11" xfId="0" applyNumberFormat="1" applyFont="1" applyFill="1" applyBorder="1" applyAlignment="1" applyProtection="1">
      <alignment horizontal="left" vertical="center"/>
      <protection locked="0"/>
    </xf>
    <xf numFmtId="0" fontId="20" fillId="0" borderId="10" xfId="0" applyNumberFormat="1" applyFont="1" applyFill="1" applyBorder="1" applyAlignment="1" applyProtection="1">
      <alignment horizontal="left" vertical="center"/>
      <protection locked="0"/>
    </xf>
    <xf numFmtId="0" fontId="20" fillId="0" borderId="21" xfId="0" applyNumberFormat="1" applyFont="1" applyFill="1" applyBorder="1" applyAlignment="1" applyProtection="1">
      <alignment horizontal="left" vertical="center"/>
      <protection locked="0"/>
    </xf>
    <xf numFmtId="0" fontId="20" fillId="0" borderId="0" xfId="0" applyFont="1" applyFill="1" applyProtection="1">
      <alignment horizontal="left" vertical="center"/>
      <protection locked="0"/>
    </xf>
    <xf numFmtId="0" fontId="20" fillId="0" borderId="0" xfId="0" applyNumberFormat="1" applyFont="1" applyFill="1" applyBorder="1" applyAlignment="1" applyProtection="1">
      <alignment horizontal="left" vertical="center"/>
      <protection locked="0"/>
    </xf>
    <xf numFmtId="0" fontId="0" fillId="0" borderId="9" xfId="0" applyNumberFormat="1" applyFill="1" applyBorder="1" applyAlignment="1" applyProtection="1">
      <alignment horizontal="right" vertical="center"/>
      <protection locked="0"/>
    </xf>
    <xf numFmtId="0" fontId="20" fillId="0" borderId="9" xfId="0" applyNumberFormat="1" applyFont="1" applyFill="1" applyBorder="1" applyAlignment="1" applyProtection="1">
      <alignment horizontal="left" vertical="center"/>
      <protection locked="0"/>
    </xf>
    <xf numFmtId="0" fontId="0" fillId="0" borderId="21" xfId="0" applyNumberFormat="1" applyFill="1" applyBorder="1" applyAlignment="1" applyProtection="1">
      <alignment horizontal="right" vertical="center"/>
      <protection locked="0"/>
    </xf>
    <xf numFmtId="0" fontId="20" fillId="0" borderId="9" xfId="0" applyNumberFormat="1" applyFont="1" applyFill="1" applyBorder="1" applyAlignment="1" applyProtection="1">
      <alignment horizontal="right" vertical="center"/>
      <protection locked="0"/>
    </xf>
    <xf numFmtId="0" fontId="20" fillId="0" borderId="13" xfId="0" applyNumberFormat="1" applyFont="1" applyFill="1" applyBorder="1" applyAlignment="1" applyProtection="1">
      <alignment horizontal="left" vertical="center"/>
      <protection locked="0"/>
    </xf>
    <xf numFmtId="0" fontId="20" fillId="0" borderId="12" xfId="0" applyNumberFormat="1" applyFont="1" applyFill="1" applyBorder="1" applyAlignment="1" applyProtection="1">
      <alignment horizontal="left" vertical="center"/>
      <protection locked="0"/>
    </xf>
    <xf numFmtId="0" fontId="20" fillId="0" borderId="17" xfId="0" applyNumberFormat="1" applyFont="1" applyFill="1" applyBorder="1" applyAlignment="1" applyProtection="1">
      <alignment horizontal="left" vertical="center"/>
      <protection locked="0"/>
    </xf>
    <xf numFmtId="0" fontId="0" fillId="0" borderId="0" xfId="0" applyNumberFormat="1" applyFill="1" applyBorder="1" applyAlignment="1" applyProtection="1">
      <alignment vertical="top" wrapText="1"/>
      <protection hidden="1"/>
    </xf>
    <xf numFmtId="0" fontId="3" fillId="0" borderId="10" xfId="0" applyNumberFormat="1" applyFont="1" applyFill="1" applyBorder="1" applyAlignment="1" applyProtection="1">
      <alignment horizontal="fill" vertical="center"/>
      <protection locked="0"/>
    </xf>
    <xf numFmtId="0" fontId="3" fillId="0" borderId="11" xfId="0" applyNumberFormat="1" applyFont="1" applyFill="1" applyBorder="1" applyAlignment="1" applyProtection="1">
      <alignment horizontal="fill" vertical="center"/>
      <protection locked="0"/>
    </xf>
    <xf numFmtId="0" fontId="3" fillId="0" borderId="21" xfId="0" applyNumberFormat="1" applyFont="1" applyFill="1" applyBorder="1" applyAlignment="1" applyProtection="1">
      <alignment horizontal="fill" vertical="center"/>
      <protection locked="0"/>
    </xf>
    <xf numFmtId="0" fontId="3" fillId="0" borderId="11" xfId="0" quotePrefix="1" applyNumberFormat="1" applyFont="1" applyFill="1" applyBorder="1" applyAlignment="1" applyProtection="1">
      <alignment horizontal="right" vertical="center"/>
      <protection locked="0"/>
    </xf>
    <xf numFmtId="0" fontId="3" fillId="0" borderId="12" xfId="0" applyNumberFormat="1" applyFont="1" applyFill="1" applyBorder="1" applyAlignment="1" applyProtection="1">
      <alignment vertical="center"/>
      <protection locked="0"/>
    </xf>
    <xf numFmtId="0" fontId="3" fillId="0" borderId="13" xfId="0" applyNumberFormat="1" applyFont="1" applyFill="1" applyBorder="1" applyAlignment="1" applyProtection="1">
      <alignment vertical="center"/>
      <protection locked="0"/>
    </xf>
    <xf numFmtId="0" fontId="3" fillId="0" borderId="13" xfId="0" quotePrefix="1" applyNumberFormat="1" applyFont="1" applyFill="1" applyBorder="1" applyAlignment="1" applyProtection="1">
      <alignment horizontal="right" vertical="center"/>
      <protection locked="0"/>
    </xf>
    <xf numFmtId="0" fontId="3" fillId="0" borderId="27" xfId="0" applyNumberFormat="1" applyFont="1" applyFill="1" applyBorder="1" applyAlignment="1" applyProtection="1">
      <alignment vertical="center"/>
    </xf>
    <xf numFmtId="0" fontId="20" fillId="0" borderId="16" xfId="0" applyNumberFormat="1" applyFont="1" applyFill="1" applyBorder="1" applyAlignment="1" applyProtection="1">
      <alignment horizontal="left" vertical="center"/>
      <protection locked="0"/>
    </xf>
    <xf numFmtId="0" fontId="20" fillId="0" borderId="0" xfId="0" quotePrefix="1" applyNumberFormat="1" applyFont="1" applyFill="1" applyAlignment="1" applyProtection="1">
      <alignment horizontal="right" vertical="center"/>
      <protection locked="0"/>
    </xf>
    <xf numFmtId="0" fontId="0" fillId="0" borderId="0" xfId="0" applyNumberFormat="1" applyFill="1" applyBorder="1" applyAlignment="1" applyProtection="1">
      <alignment horizontal="left" wrapText="1"/>
      <protection hidden="1"/>
    </xf>
    <xf numFmtId="0" fontId="3" fillId="3" borderId="33" xfId="0" applyNumberFormat="1" applyFont="1" applyFill="1" applyBorder="1" applyAlignment="1" applyProtection="1">
      <alignment horizontal="left" vertical="center"/>
    </xf>
    <xf numFmtId="0" fontId="3" fillId="3" borderId="26" xfId="0" applyNumberFormat="1" applyFont="1" applyFill="1" applyBorder="1" applyAlignment="1" applyProtection="1">
      <alignment horizontal="left" vertical="center"/>
    </xf>
    <xf numFmtId="0" fontId="3" fillId="3" borderId="28" xfId="0" applyNumberFormat="1" applyFont="1" applyFill="1" applyBorder="1" applyAlignment="1" applyProtection="1">
      <alignment horizontal="left" vertical="center"/>
    </xf>
    <xf numFmtId="0" fontId="0" fillId="0" borderId="0" xfId="0" quotePrefix="1" applyNumberFormat="1" applyFill="1" applyProtection="1">
      <alignment horizontal="left" vertical="center"/>
      <protection locked="0"/>
    </xf>
    <xf numFmtId="0" fontId="3" fillId="0" borderId="21" xfId="0" applyFont="1" applyFill="1" applyBorder="1" applyAlignment="1" applyProtection="1">
      <alignment horizontal="left" vertical="center"/>
      <protection locked="0"/>
    </xf>
    <xf numFmtId="0" fontId="3" fillId="0" borderId="21" xfId="0" applyFont="1" applyFill="1" applyBorder="1" applyAlignment="1" applyProtection="1">
      <alignment horizontal="center" vertical="center"/>
      <protection locked="0"/>
    </xf>
    <xf numFmtId="0" fontId="3" fillId="0" borderId="11" xfId="0" applyFont="1" applyFill="1" applyBorder="1" applyAlignment="1" applyProtection="1">
      <alignment horizontal="left" vertical="center"/>
      <protection locked="0"/>
    </xf>
    <xf numFmtId="0" fontId="3" fillId="0" borderId="10" xfId="0" applyFont="1" applyFill="1" applyBorder="1" applyAlignment="1" applyProtection="1">
      <alignment horizontal="left" vertical="center"/>
      <protection locked="0"/>
    </xf>
    <xf numFmtId="0" fontId="3" fillId="0" borderId="21" xfId="0" applyFont="1" applyFill="1" applyBorder="1" applyAlignment="1" applyProtection="1">
      <alignment horizontal="right" vertical="center"/>
      <protection locked="0"/>
    </xf>
    <xf numFmtId="0" fontId="3" fillId="0" borderId="0" xfId="0" applyFont="1" applyFill="1" applyBorder="1" applyAlignment="1" applyProtection="1">
      <alignment horizontal="left" vertical="center"/>
      <protection locked="0"/>
    </xf>
    <xf numFmtId="0" fontId="3" fillId="0" borderId="16" xfId="0" applyFont="1" applyFill="1" applyBorder="1" applyAlignment="1" applyProtection="1">
      <alignment vertical="center"/>
      <protection locked="0"/>
    </xf>
    <xf numFmtId="0" fontId="3" fillId="0" borderId="0" xfId="0" quotePrefix="1" applyFont="1" applyFill="1" applyAlignment="1" applyProtection="1">
      <alignment horizontal="right" vertical="center"/>
      <protection locked="0"/>
    </xf>
    <xf numFmtId="0" fontId="3" fillId="0" borderId="9" xfId="0" applyFont="1" applyFill="1" applyBorder="1" applyAlignment="1" applyProtection="1">
      <alignment horizontal="left" vertical="center"/>
      <protection locked="0"/>
    </xf>
    <xf numFmtId="0" fontId="3" fillId="0" borderId="9" xfId="0" applyFont="1" applyFill="1" applyBorder="1" applyAlignment="1" applyProtection="1">
      <alignment horizontal="center" vertical="center"/>
      <protection locked="0"/>
    </xf>
    <xf numFmtId="0" fontId="3" fillId="0" borderId="13" xfId="0" applyFont="1" applyFill="1" applyBorder="1" applyAlignment="1" applyProtection="1">
      <alignment horizontal="left" vertical="center"/>
      <protection locked="0"/>
    </xf>
    <xf numFmtId="0" fontId="3" fillId="0" borderId="12" xfId="0" applyFont="1" applyFill="1" applyBorder="1" applyAlignment="1" applyProtection="1">
      <alignment horizontal="left" vertical="center"/>
      <protection locked="0"/>
    </xf>
    <xf numFmtId="0" fontId="3" fillId="0" borderId="9" xfId="0" applyFont="1" applyFill="1" applyBorder="1" applyAlignment="1" applyProtection="1">
      <alignment horizontal="right" vertical="center"/>
      <protection locked="0"/>
    </xf>
    <xf numFmtId="0" fontId="21" fillId="0" borderId="0" xfId="1" applyNumberFormat="1" applyFill="1" applyAlignment="1" applyProtection="1">
      <alignment horizontal="left" vertical="center"/>
      <protection locked="0"/>
    </xf>
    <xf numFmtId="0" fontId="3" fillId="0" borderId="0"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fill" vertical="center" wrapText="1"/>
      <protection locked="0"/>
    </xf>
    <xf numFmtId="49" fontId="3" fillId="0" borderId="0" xfId="0" applyNumberFormat="1" applyFont="1" applyFill="1" applyBorder="1" applyAlignment="1" applyProtection="1">
      <alignment horizontal="left" vertical="center"/>
      <protection locked="0"/>
    </xf>
    <xf numFmtId="49" fontId="3" fillId="0" borderId="16" xfId="0" applyNumberFormat="1" applyFont="1" applyFill="1" applyBorder="1" applyAlignment="1" applyProtection="1">
      <alignment horizontal="left" vertical="center"/>
      <protection locked="0"/>
    </xf>
    <xf numFmtId="0" fontId="3" fillId="0" borderId="16" xfId="0" applyFont="1" applyFill="1" applyBorder="1" applyAlignment="1" applyProtection="1">
      <alignment vertical="top" wrapText="1"/>
      <protection locked="0"/>
    </xf>
    <xf numFmtId="0" fontId="3" fillId="0" borderId="0" xfId="0" applyFont="1" applyFill="1" applyAlignment="1" applyProtection="1">
      <alignment vertical="center"/>
      <protection locked="0"/>
    </xf>
    <xf numFmtId="0" fontId="0" fillId="0" borderId="0" xfId="0" applyFill="1" applyAlignment="1" applyProtection="1">
      <alignment vertical="center"/>
      <protection locked="0"/>
    </xf>
    <xf numFmtId="0" fontId="3" fillId="0" borderId="0" xfId="0" quotePrefix="1" applyFont="1" applyFill="1" applyAlignment="1" applyProtection="1">
      <alignment vertical="center"/>
      <protection locked="0"/>
    </xf>
    <xf numFmtId="0" fontId="0" fillId="0" borderId="16" xfId="0" applyNumberFormat="1" applyFill="1" applyBorder="1" applyAlignment="1" applyProtection="1">
      <alignment horizontal="fill" vertical="center"/>
      <protection locked="0"/>
    </xf>
    <xf numFmtId="0" fontId="0" fillId="0" borderId="0" xfId="0" quotePrefix="1" applyFill="1" applyAlignment="1" applyProtection="1">
      <alignment horizontal="left" vertical="center"/>
      <protection locked="0"/>
    </xf>
    <xf numFmtId="0" fontId="3" fillId="3" borderId="30" xfId="0" applyNumberFormat="1" applyFont="1" applyFill="1" applyBorder="1" applyAlignment="1" applyProtection="1">
      <alignment horizontal="left" vertical="top"/>
      <protection locked="0"/>
    </xf>
    <xf numFmtId="0" fontId="3" fillId="3" borderId="0" xfId="0" applyNumberFormat="1" applyFont="1" applyFill="1" applyBorder="1" applyAlignment="1" applyProtection="1">
      <alignment horizontal="left" vertical="top"/>
      <protection locked="0"/>
    </xf>
    <xf numFmtId="0" fontId="3" fillId="3" borderId="23" xfId="0" applyNumberFormat="1" applyFont="1" applyFill="1" applyBorder="1" applyAlignment="1" applyProtection="1">
      <alignment horizontal="left" vertical="top"/>
      <protection locked="0"/>
    </xf>
    <xf numFmtId="0" fontId="0" fillId="0" borderId="0" xfId="0" applyNumberFormat="1" applyFill="1" applyAlignment="1" applyProtection="1">
      <alignment horizontal="left" vertical="top" wrapText="1"/>
      <protection hidden="1"/>
    </xf>
    <xf numFmtId="0" fontId="0" fillId="0" borderId="0" xfId="0" applyNumberFormat="1" applyFill="1" applyAlignment="1" applyProtection="1">
      <alignment horizontal="right" vertical="top" wrapText="1"/>
      <protection locked="0"/>
    </xf>
    <xf numFmtId="0" fontId="0" fillId="0" borderId="0" xfId="0" applyNumberFormat="1" applyFill="1" applyBorder="1" applyAlignment="1" applyProtection="1">
      <alignment horizontal="left" vertical="top" wrapText="1"/>
      <protection hidden="1"/>
    </xf>
    <xf numFmtId="0" fontId="0" fillId="0" borderId="0" xfId="0" applyNumberFormat="1" applyFill="1" applyAlignment="1" applyProtection="1">
      <alignment vertical="top" wrapText="1"/>
      <protection hidden="1"/>
    </xf>
    <xf numFmtId="0" fontId="0" fillId="0" borderId="0" xfId="0" applyNumberFormat="1" applyFill="1" applyBorder="1" applyAlignment="1" applyProtection="1">
      <alignment vertical="top" wrapText="1"/>
      <protection locked="0"/>
    </xf>
    <xf numFmtId="0" fontId="0" fillId="0" borderId="0" xfId="0" applyFill="1" applyBorder="1" applyAlignment="1" applyProtection="1">
      <alignment vertical="center" wrapText="1"/>
      <protection locked="0"/>
    </xf>
    <xf numFmtId="0" fontId="0" fillId="0" borderId="0" xfId="0" applyNumberFormat="1" applyFill="1" applyBorder="1" applyAlignment="1" applyProtection="1">
      <alignment horizontal="center" vertical="center" wrapText="1"/>
      <protection locked="0"/>
    </xf>
    <xf numFmtId="1" fontId="0" fillId="0" borderId="0" xfId="0" applyNumberFormat="1" applyFill="1" applyBorder="1" applyAlignment="1" applyProtection="1">
      <alignment horizontal="center" vertical="center" wrapText="1"/>
      <protection locked="0"/>
    </xf>
    <xf numFmtId="1" fontId="0" fillId="0" borderId="0" xfId="0" applyNumberFormat="1" applyFill="1" applyAlignment="1">
      <alignment horizontal="center" vertical="center" wrapText="1"/>
      <protection locked="0"/>
    </xf>
    <xf numFmtId="0" fontId="0" fillId="0" borderId="23" xfId="0" applyNumberFormat="1" applyFill="1" applyBorder="1" applyAlignment="1" applyProtection="1">
      <alignment horizontal="center" vertical="center"/>
      <protection locked="0"/>
    </xf>
    <xf numFmtId="0" fontId="0" fillId="0" borderId="33" xfId="0" applyNumberFormat="1" applyFill="1" applyBorder="1" applyAlignment="1" applyProtection="1">
      <alignment horizontal="left" vertical="center"/>
      <protection locked="0"/>
    </xf>
    <xf numFmtId="0" fontId="0" fillId="0" borderId="31" xfId="0" applyNumberFormat="1" applyFill="1" applyBorder="1" applyAlignment="1" applyProtection="1">
      <alignment horizontal="left" vertical="center"/>
      <protection locked="0"/>
    </xf>
    <xf numFmtId="0" fontId="0" fillId="0" borderId="32" xfId="0" applyNumberFormat="1" applyFill="1" applyBorder="1" applyAlignment="1" applyProtection="1">
      <alignment horizontal="left" vertical="center"/>
      <protection locked="0"/>
    </xf>
    <xf numFmtId="0" fontId="0" fillId="0" borderId="34" xfId="0" applyNumberFormat="1" applyFill="1" applyBorder="1" applyAlignment="1" applyProtection="1">
      <alignment horizontal="left" vertical="center"/>
      <protection locked="0"/>
    </xf>
    <xf numFmtId="0" fontId="0" fillId="0" borderId="26" xfId="0" applyNumberFormat="1" applyFill="1" applyBorder="1" applyAlignment="1" applyProtection="1">
      <alignment horizontal="left" vertical="center"/>
      <protection locked="0"/>
    </xf>
    <xf numFmtId="0" fontId="0" fillId="0" borderId="0" xfId="0" quotePrefix="1" applyNumberFormat="1" applyFill="1" applyBorder="1" applyAlignment="1" applyProtection="1">
      <alignment vertical="center"/>
      <protection locked="0"/>
    </xf>
    <xf numFmtId="0" fontId="0" fillId="0" borderId="28" xfId="0" applyNumberFormat="1" applyFill="1" applyBorder="1" applyAlignment="1" applyProtection="1">
      <alignment horizontal="left" vertical="center"/>
      <protection locked="0"/>
    </xf>
    <xf numFmtId="0" fontId="0" fillId="0" borderId="29" xfId="0" applyNumberFormat="1" applyFill="1" applyBorder="1" applyAlignment="1" applyProtection="1">
      <alignment horizontal="left" vertical="center"/>
      <protection locked="0"/>
    </xf>
    <xf numFmtId="0" fontId="0" fillId="0" borderId="16" xfId="0" applyNumberFormat="1" applyFill="1" applyBorder="1" applyAlignment="1" applyProtection="1">
      <alignment vertical="top" wrapText="1"/>
      <protection hidden="1"/>
    </xf>
    <xf numFmtId="0" fontId="18" fillId="0" borderId="0" xfId="0" applyNumberFormat="1" applyFont="1" applyFill="1" applyBorder="1" applyAlignment="1" applyProtection="1">
      <alignment vertical="top"/>
      <protection hidden="1"/>
    </xf>
    <xf numFmtId="0" fontId="0" fillId="0" borderId="10" xfId="0" applyNumberFormat="1" applyFill="1" applyBorder="1" applyProtection="1">
      <alignment horizontal="left" vertical="center"/>
      <protection locked="0"/>
    </xf>
    <xf numFmtId="0" fontId="0" fillId="0" borderId="11" xfId="0" applyNumberFormat="1" applyFill="1" applyBorder="1" applyProtection="1">
      <alignment horizontal="left" vertical="center"/>
      <protection locked="0"/>
    </xf>
    <xf numFmtId="0" fontId="0" fillId="0" borderId="21" xfId="0" applyNumberFormat="1" applyFill="1" applyBorder="1" applyProtection="1">
      <alignment horizontal="left" vertical="center"/>
      <protection locked="0"/>
    </xf>
    <xf numFmtId="0" fontId="0" fillId="0" borderId="13" xfId="0" applyNumberFormat="1" applyFill="1" applyBorder="1" applyProtection="1">
      <alignment horizontal="left" vertical="center"/>
      <protection locked="0"/>
    </xf>
    <xf numFmtId="0" fontId="0" fillId="0" borderId="23" xfId="0" applyNumberFormat="1" applyFill="1" applyBorder="1" applyProtection="1">
      <alignment horizontal="left" vertical="center"/>
      <protection locked="0"/>
    </xf>
    <xf numFmtId="0" fontId="0" fillId="0" borderId="24" xfId="0" applyNumberFormat="1" applyFill="1" applyBorder="1" applyAlignment="1" applyProtection="1">
      <alignment vertical="top" wrapText="1"/>
      <protection hidden="1"/>
    </xf>
    <xf numFmtId="0" fontId="0" fillId="0" borderId="23" xfId="0" applyNumberFormat="1" applyFill="1" applyBorder="1" applyAlignment="1" applyProtection="1">
      <alignment vertical="top" wrapText="1"/>
      <protection hidden="1"/>
    </xf>
    <xf numFmtId="0" fontId="0" fillId="0" borderId="23" xfId="0" applyNumberFormat="1" applyFill="1" applyBorder="1" applyAlignment="1" applyProtection="1">
      <alignment horizontal="left" vertical="top" wrapText="1"/>
      <protection hidden="1"/>
    </xf>
    <xf numFmtId="0" fontId="0" fillId="0" borderId="16" xfId="0" applyNumberFormat="1" applyFill="1" applyBorder="1" applyAlignment="1" applyProtection="1">
      <alignment vertical="top" wrapText="1"/>
      <protection locked="0"/>
    </xf>
    <xf numFmtId="0" fontId="0" fillId="0" borderId="0" xfId="0" applyNumberFormat="1" applyFill="1" applyBorder="1" applyAlignment="1" applyProtection="1">
      <alignment horizontal="left" vertical="top" wrapText="1"/>
      <protection locked="0"/>
    </xf>
    <xf numFmtId="0" fontId="0" fillId="0" borderId="16" xfId="0" applyNumberFormat="1" applyFill="1" applyBorder="1" applyAlignment="1" applyProtection="1">
      <alignment horizontal="right" vertical="center"/>
      <protection locked="0"/>
    </xf>
    <xf numFmtId="0" fontId="0" fillId="0" borderId="13" xfId="0" applyNumberFormat="1" applyFill="1" applyBorder="1" applyAlignment="1" applyProtection="1">
      <alignment horizontal="right" vertical="center"/>
      <protection locked="0"/>
    </xf>
    <xf numFmtId="0" fontId="0" fillId="0" borderId="63" xfId="0" applyNumberFormat="1" applyFill="1" applyBorder="1" applyAlignment="1" applyProtection="1">
      <alignment horizontal="left" vertical="center"/>
      <protection locked="0"/>
    </xf>
    <xf numFmtId="0" fontId="0" fillId="0" borderId="62" xfId="0" applyNumberFormat="1" applyFill="1" applyBorder="1" applyAlignment="1" applyProtection="1">
      <alignment horizontal="left" vertical="center"/>
      <protection locked="0"/>
    </xf>
    <xf numFmtId="0" fontId="0" fillId="0" borderId="11" xfId="0" applyNumberFormat="1" applyFill="1" applyBorder="1" applyAlignment="1" applyProtection="1">
      <alignment horizontal="right" vertical="center"/>
      <protection locked="0"/>
    </xf>
    <xf numFmtId="0" fontId="0" fillId="0" borderId="35" xfId="0" applyNumberFormat="1" applyFill="1" applyBorder="1" applyAlignment="1" applyProtection="1">
      <alignment horizontal="left" vertical="center"/>
      <protection locked="0"/>
    </xf>
    <xf numFmtId="0" fontId="0" fillId="0" borderId="35" xfId="0" applyNumberFormat="1" applyFill="1" applyBorder="1" applyAlignment="1" applyProtection="1">
      <alignment horizontal="right" vertical="center"/>
      <protection locked="0"/>
    </xf>
    <xf numFmtId="0" fontId="0" fillId="0" borderId="9" xfId="0" applyNumberFormat="1" applyFill="1" applyBorder="1" applyAlignment="1" applyProtection="1">
      <alignment vertical="center"/>
      <protection locked="0"/>
    </xf>
    <xf numFmtId="0" fontId="0" fillId="0" borderId="0" xfId="0" applyNumberFormat="1" applyFill="1" applyAlignment="1" applyProtection="1">
      <alignment vertical="top"/>
      <protection hidden="1"/>
    </xf>
    <xf numFmtId="0" fontId="0" fillId="0" borderId="0" xfId="0" applyNumberFormat="1" applyFill="1" applyAlignment="1" applyProtection="1">
      <alignment horizontal="right" vertical="top"/>
      <protection hidden="1"/>
    </xf>
    <xf numFmtId="0" fontId="0" fillId="0" borderId="61" xfId="0" applyNumberFormat="1" applyFill="1" applyBorder="1" applyAlignment="1" applyProtection="1">
      <alignment vertical="top"/>
      <protection hidden="1"/>
    </xf>
    <xf numFmtId="0" fontId="0" fillId="0" borderId="61" xfId="0" applyNumberFormat="1" applyFill="1" applyBorder="1" applyAlignment="1" applyProtection="1">
      <alignment vertical="top" wrapText="1"/>
      <protection hidden="1"/>
    </xf>
    <xf numFmtId="0" fontId="0" fillId="0" borderId="0" xfId="0" applyFill="1" applyAlignment="1">
      <alignment horizontal="left" vertical="center"/>
      <protection locked="0"/>
    </xf>
    <xf numFmtId="0" fontId="0" fillId="0" borderId="0" xfId="0" applyNumberFormat="1" applyFill="1" applyBorder="1" applyAlignment="1" applyProtection="1">
      <alignment vertical="top"/>
      <protection locked="0"/>
    </xf>
    <xf numFmtId="0" fontId="0" fillId="0" borderId="36" xfId="0" applyNumberFormat="1" applyFill="1" applyBorder="1" applyAlignment="1" applyProtection="1">
      <alignment vertical="top"/>
      <protection locked="0"/>
    </xf>
    <xf numFmtId="0" fontId="0" fillId="0" borderId="0" xfId="0" quotePrefix="1" applyNumberFormat="1" applyFill="1" applyAlignment="1" applyProtection="1">
      <alignment horizontal="left" vertical="center"/>
      <protection locked="0"/>
    </xf>
    <xf numFmtId="46" fontId="0" fillId="0" borderId="0" xfId="0" applyNumberFormat="1" applyFill="1" applyProtection="1">
      <alignment horizontal="left" vertical="center"/>
      <protection locked="0"/>
    </xf>
    <xf numFmtId="0" fontId="18" fillId="0" borderId="0" xfId="0" applyNumberFormat="1" applyFont="1" applyFill="1" applyAlignment="1" applyProtection="1">
      <alignment horizontal="left" vertical="center"/>
      <protection locked="0"/>
    </xf>
    <xf numFmtId="0" fontId="0" fillId="0" borderId="21" xfId="0" applyNumberFormat="1" applyFill="1" applyBorder="1" applyAlignment="1" applyProtection="1">
      <alignment horizontal="centerContinuous" vertical="center"/>
      <protection locked="0"/>
    </xf>
    <xf numFmtId="0" fontId="18" fillId="0" borderId="0" xfId="0" applyNumberFormat="1" applyFont="1" applyFill="1" applyBorder="1" applyAlignment="1" applyProtection="1">
      <alignment horizontal="left" vertical="center"/>
      <protection locked="0"/>
    </xf>
    <xf numFmtId="0" fontId="1" fillId="0" borderId="0" xfId="0" applyNumberFormat="1" applyFont="1" applyFill="1" applyAlignment="1" applyProtection="1">
      <alignment horizontal="fill" vertical="center"/>
      <protection locked="0"/>
    </xf>
    <xf numFmtId="0" fontId="0" fillId="0" borderId="0" xfId="0" applyFill="1" applyBorder="1" applyAlignment="1" applyProtection="1">
      <alignment vertical="center"/>
    </xf>
    <xf numFmtId="0" fontId="0" fillId="0" borderId="0" xfId="0" quotePrefix="1" applyFill="1" applyBorder="1" applyAlignment="1" applyProtection="1">
      <alignment horizontal="center" vertical="center"/>
    </xf>
    <xf numFmtId="0" fontId="0" fillId="0" borderId="0" xfId="0" quotePrefix="1" applyNumberFormat="1" applyFill="1" applyBorder="1" applyAlignment="1" applyProtection="1">
      <alignment horizontal="center" vertical="center"/>
    </xf>
    <xf numFmtId="0" fontId="0" fillId="0" borderId="9" xfId="0" quotePrefix="1" applyNumberFormat="1" applyFill="1" applyBorder="1" applyAlignment="1" applyProtection="1">
      <alignment horizontal="right" vertical="center"/>
      <protection locked="0"/>
    </xf>
    <xf numFmtId="0" fontId="0" fillId="0" borderId="21" xfId="0" quotePrefix="1" applyNumberFormat="1" applyFill="1" applyBorder="1" applyAlignment="1" applyProtection="1">
      <alignment horizontal="right" vertical="center"/>
      <protection locked="0"/>
    </xf>
    <xf numFmtId="0" fontId="0" fillId="0" borderId="0" xfId="0" quotePrefix="1" applyNumberFormat="1" applyFill="1" applyBorder="1" applyAlignment="1" applyProtection="1">
      <alignment horizontal="right" vertical="center"/>
      <protection locked="0"/>
    </xf>
    <xf numFmtId="0" fontId="1" fillId="0" borderId="0" xfId="0" applyFont="1" applyFill="1" applyAlignment="1" applyProtection="1">
      <alignment horizontal="fill" vertical="center"/>
      <protection locked="0"/>
    </xf>
    <xf numFmtId="0" fontId="0" fillId="0" borderId="0" xfId="0" applyFill="1" applyAlignment="1" applyProtection="1"/>
    <xf numFmtId="0" fontId="0" fillId="0" borderId="0" xfId="0" applyFill="1" applyAlignment="1" applyProtection="1">
      <alignment vertical="center"/>
    </xf>
    <xf numFmtId="0" fontId="0" fillId="0" borderId="0" xfId="0" applyFill="1" applyAlignment="1" applyProtection="1">
      <alignment horizontal="center"/>
    </xf>
    <xf numFmtId="0" fontId="0" fillId="3" borderId="0" xfId="0" quotePrefix="1" applyNumberFormat="1" applyFill="1" applyBorder="1" applyAlignment="1" applyProtection="1">
      <alignment horizontal="center" vertical="center"/>
      <protection locked="0"/>
    </xf>
    <xf numFmtId="0" fontId="0" fillId="3" borderId="0" xfId="0" quotePrefix="1" applyNumberFormat="1" applyFill="1" applyAlignment="1" applyProtection="1">
      <alignment horizontal="center" vertical="center"/>
      <protection locked="0"/>
    </xf>
    <xf numFmtId="0" fontId="0" fillId="3" borderId="0" xfId="0" applyNumberFormat="1" applyFill="1" applyAlignment="1" applyProtection="1">
      <alignment horizontal="center" vertical="center"/>
      <protection locked="0"/>
    </xf>
    <xf numFmtId="0" fontId="0" fillId="3" borderId="16" xfId="0" quotePrefix="1" applyNumberFormat="1" applyFill="1" applyBorder="1" applyAlignment="1" applyProtection="1">
      <alignment horizontal="left" vertical="center"/>
      <protection locked="0"/>
    </xf>
    <xf numFmtId="0" fontId="26" fillId="0" borderId="0" xfId="0" applyNumberFormat="1" applyFont="1" applyFill="1" applyBorder="1" applyAlignment="1" applyProtection="1">
      <alignment horizontal="center" vertical="center"/>
      <protection locked="0"/>
    </xf>
    <xf numFmtId="0" fontId="18" fillId="0" borderId="13" xfId="0" applyNumberFormat="1" applyFont="1" applyFill="1" applyBorder="1" applyAlignment="1" applyProtection="1">
      <alignment horizontal="left" vertical="center"/>
      <protection locked="0"/>
    </xf>
    <xf numFmtId="0" fontId="18" fillId="0" borderId="11" xfId="0" applyNumberFormat="1" applyFont="1" applyFill="1" applyBorder="1" applyAlignment="1" applyProtection="1">
      <alignment horizontal="left" vertical="center"/>
      <protection locked="0"/>
    </xf>
    <xf numFmtId="0" fontId="26" fillId="0" borderId="0" xfId="0" applyNumberFormat="1" applyFont="1" applyFill="1" applyAlignment="1" applyProtection="1">
      <alignment horizontal="center" vertical="center"/>
      <protection locked="0"/>
    </xf>
    <xf numFmtId="0" fontId="0" fillId="0" borderId="9" xfId="0" applyNumberFormat="1" applyFill="1" applyBorder="1" applyAlignment="1" applyProtection="1">
      <alignment vertical="top" wrapText="1"/>
      <protection locked="0"/>
    </xf>
    <xf numFmtId="0" fontId="0" fillId="0" borderId="9" xfId="0" applyNumberFormat="1" applyFill="1" applyBorder="1" applyAlignment="1" applyProtection="1">
      <alignment vertical="top" wrapText="1"/>
      <protection hidden="1"/>
    </xf>
    <xf numFmtId="0" fontId="0" fillId="0" borderId="9" xfId="0" quotePrefix="1" applyNumberFormat="1" applyFill="1" applyBorder="1" applyAlignment="1" applyProtection="1">
      <alignment horizontal="center" vertical="center"/>
      <protection locked="0"/>
    </xf>
    <xf numFmtId="0" fontId="0" fillId="0" borderId="0" xfId="0" applyNumberFormat="1" applyFill="1" applyBorder="1" applyAlignment="1" applyProtection="1">
      <alignment vertical="top"/>
      <protection hidden="1"/>
    </xf>
    <xf numFmtId="0" fontId="0" fillId="0" borderId="0" xfId="0" applyNumberFormat="1" applyFill="1" applyBorder="1" applyAlignment="1" applyProtection="1">
      <alignment horizontal="right" vertical="top"/>
      <protection hidden="1"/>
    </xf>
    <xf numFmtId="0" fontId="0" fillId="0" borderId="33" xfId="0" applyNumberFormat="1" applyFill="1" applyBorder="1" applyAlignment="1" applyProtection="1">
      <protection locked="0"/>
    </xf>
    <xf numFmtId="0" fontId="0" fillId="0" borderId="30" xfId="0" applyNumberFormat="1" applyFill="1" applyBorder="1" applyAlignment="1" applyProtection="1">
      <alignment horizontal="center"/>
      <protection locked="0"/>
    </xf>
    <xf numFmtId="0" fontId="0" fillId="0" borderId="31" xfId="0" applyNumberFormat="1" applyFill="1" applyBorder="1" applyAlignment="1" applyProtection="1">
      <protection locked="0"/>
    </xf>
    <xf numFmtId="0" fontId="0" fillId="0" borderId="30" xfId="0" applyNumberFormat="1" applyFill="1" applyBorder="1" applyAlignment="1" applyProtection="1">
      <protection locked="0"/>
    </xf>
    <xf numFmtId="0" fontId="0" fillId="0" borderId="32" xfId="0" applyNumberFormat="1" applyFill="1" applyBorder="1" applyAlignment="1" applyProtection="1">
      <protection locked="0"/>
    </xf>
    <xf numFmtId="0" fontId="0" fillId="0" borderId="30" xfId="0" applyNumberFormat="1" applyFill="1" applyBorder="1" applyAlignment="1" applyProtection="1">
      <alignment horizontal="left"/>
      <protection locked="0"/>
    </xf>
    <xf numFmtId="0" fontId="0" fillId="0" borderId="34" xfId="0" applyNumberFormat="1" applyFill="1" applyBorder="1" applyAlignment="1" applyProtection="1">
      <protection locked="0"/>
    </xf>
    <xf numFmtId="0" fontId="0" fillId="0" borderId="16" xfId="0" applyNumberFormat="1" applyFill="1" applyBorder="1" applyAlignment="1" applyProtection="1">
      <alignment vertical="center"/>
      <protection hidden="1"/>
    </xf>
    <xf numFmtId="0" fontId="0" fillId="0" borderId="0" xfId="0" applyNumberFormat="1" applyFill="1" applyBorder="1" applyAlignment="1" applyProtection="1">
      <alignment horizontal="left" vertical="center"/>
      <protection hidden="1"/>
    </xf>
    <xf numFmtId="0" fontId="0" fillId="0" borderId="0" xfId="0" applyNumberFormat="1" applyFill="1" applyBorder="1" applyAlignment="1" applyProtection="1">
      <alignment horizontal="right" vertical="top" wrapText="1"/>
      <protection locked="0"/>
    </xf>
    <xf numFmtId="0" fontId="3" fillId="0" borderId="9" xfId="0" quotePrefix="1" applyNumberFormat="1" applyFont="1" applyFill="1" applyBorder="1" applyAlignment="1" applyProtection="1">
      <alignment horizontal="center" vertical="center"/>
      <protection locked="0"/>
    </xf>
    <xf numFmtId="0" fontId="4" fillId="0" borderId="9" xfId="0" applyNumberFormat="1" applyFont="1" applyFill="1" applyBorder="1" applyAlignment="1" applyProtection="1">
      <alignment horizontal="left" vertical="center"/>
      <protection locked="0"/>
    </xf>
    <xf numFmtId="0" fontId="3" fillId="0" borderId="0" xfId="0" quotePrefix="1" applyNumberFormat="1" applyFont="1" applyFill="1" applyBorder="1" applyAlignment="1" applyProtection="1">
      <alignment horizontal="centerContinuous" vertical="center"/>
      <protection locked="0"/>
    </xf>
    <xf numFmtId="0" fontId="4" fillId="0" borderId="0" xfId="0" applyNumberFormat="1" applyFont="1" applyFill="1" applyBorder="1" applyAlignment="1" applyProtection="1">
      <alignment horizontal="centerContinuous" vertical="center"/>
      <protection locked="0"/>
    </xf>
    <xf numFmtId="0" fontId="0" fillId="0" borderId="0" xfId="0" applyNumberFormat="1" applyFill="1" applyAlignment="1" applyProtection="1">
      <alignment horizontal="left" vertical="top"/>
      <protection locked="0"/>
    </xf>
    <xf numFmtId="0" fontId="4"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right" vertical="center"/>
      <protection locked="0"/>
    </xf>
    <xf numFmtId="0" fontId="0" fillId="0" borderId="64" xfId="0" applyNumberFormat="1" applyFill="1" applyBorder="1" applyAlignment="1" applyProtection="1">
      <alignment horizontal="left" vertical="center"/>
      <protection locked="0"/>
    </xf>
    <xf numFmtId="0" fontId="0" fillId="0" borderId="64" xfId="0" applyNumberFormat="1" applyFill="1" applyBorder="1" applyAlignment="1" applyProtection="1">
      <alignment horizontal="right" vertical="center"/>
      <protection locked="0"/>
    </xf>
    <xf numFmtId="0" fontId="3" fillId="0" borderId="33" xfId="0" applyFont="1" applyBorder="1" applyAlignment="1" applyProtection="1">
      <alignment horizontal="left" vertical="center"/>
      <protection locked="0"/>
    </xf>
    <xf numFmtId="0" fontId="3" fillId="0" borderId="30" xfId="0" applyFont="1" applyBorder="1" applyAlignment="1" applyProtection="1">
      <alignment horizontal="center" vertical="center"/>
      <protection locked="0"/>
    </xf>
    <xf numFmtId="0" fontId="3" fillId="0" borderId="31" xfId="0" applyFont="1" applyBorder="1" applyAlignment="1" applyProtection="1">
      <alignment horizontal="left" vertical="center"/>
      <protection locked="0"/>
    </xf>
    <xf numFmtId="0" fontId="3" fillId="0" borderId="32" xfId="0" applyFont="1" applyBorder="1" applyAlignment="1" applyProtection="1">
      <alignment horizontal="left" vertical="center"/>
      <protection locked="0"/>
    </xf>
    <xf numFmtId="0" fontId="3" fillId="0" borderId="30" xfId="0" applyFont="1" applyBorder="1" applyAlignment="1" applyProtection="1">
      <alignment horizontal="left" vertical="center"/>
      <protection locked="0"/>
    </xf>
    <xf numFmtId="0" fontId="3" fillId="0" borderId="30" xfId="0" applyFont="1" applyBorder="1" applyAlignment="1" applyProtection="1">
      <alignment horizontal="right" vertical="center"/>
      <protection locked="0"/>
    </xf>
    <xf numFmtId="0" fontId="3" fillId="0" borderId="34" xfId="0" applyFont="1" applyBorder="1" applyAlignment="1" applyProtection="1">
      <alignment horizontal="left" vertical="center"/>
      <protection locked="0"/>
    </xf>
    <xf numFmtId="0" fontId="9" fillId="0" borderId="0" xfId="0" applyFont="1">
      <alignment horizontal="left" vertical="center"/>
      <protection locked="0"/>
    </xf>
    <xf numFmtId="0" fontId="3" fillId="0" borderId="26" xfId="0" applyFont="1" applyBorder="1" applyAlignment="1" applyProtection="1">
      <alignment horizontal="left" vertical="center"/>
      <protection locked="0"/>
    </xf>
    <xf numFmtId="0" fontId="3" fillId="0" borderId="0" xfId="0" applyFont="1" applyAlignment="1" applyProtection="1">
      <alignment horizontal="center" vertical="center"/>
      <protection locked="0"/>
    </xf>
    <xf numFmtId="0" fontId="3" fillId="0" borderId="16" xfId="0" applyFont="1" applyBorder="1" applyAlignment="1" applyProtection="1">
      <alignment horizontal="left" vertical="center"/>
      <protection locked="0"/>
    </xf>
    <xf numFmtId="0" fontId="3" fillId="0" borderId="17" xfId="0" applyFont="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horizontal="right" vertical="center"/>
      <protection locked="0"/>
    </xf>
    <xf numFmtId="0" fontId="3" fillId="0" borderId="27" xfId="0" applyFont="1" applyBorder="1" applyAlignment="1" applyProtection="1">
      <alignment horizontal="left" vertical="center"/>
      <protection locked="0"/>
    </xf>
    <xf numFmtId="0" fontId="3" fillId="0" borderId="28" xfId="0" applyFont="1" applyBorder="1" applyAlignment="1" applyProtection="1">
      <alignment horizontal="left" vertical="center"/>
      <protection locked="0"/>
    </xf>
    <xf numFmtId="0" fontId="3" fillId="0" borderId="23" xfId="0" applyFont="1" applyBorder="1" applyAlignment="1" applyProtection="1">
      <alignment horizontal="center" vertical="center"/>
      <protection locked="0"/>
    </xf>
    <xf numFmtId="0" fontId="3" fillId="0" borderId="24" xfId="0" applyFont="1" applyBorder="1" applyAlignment="1" applyProtection="1">
      <alignment horizontal="left" vertical="center"/>
      <protection locked="0"/>
    </xf>
    <xf numFmtId="0" fontId="3" fillId="0" borderId="25" xfId="0" applyFont="1" applyBorder="1" applyAlignment="1" applyProtection="1">
      <alignment horizontal="left" vertical="center"/>
      <protection locked="0"/>
    </xf>
    <xf numFmtId="0" fontId="3" fillId="0" borderId="23" xfId="0" applyFont="1" applyBorder="1" applyAlignment="1" applyProtection="1">
      <alignment horizontal="left" vertical="center"/>
      <protection locked="0"/>
    </xf>
    <xf numFmtId="0" fontId="3" fillId="0" borderId="23" xfId="0" applyFont="1" applyBorder="1" applyAlignment="1" applyProtection="1">
      <alignment horizontal="right" vertical="center"/>
      <protection locked="0"/>
    </xf>
    <xf numFmtId="0" fontId="3" fillId="0" borderId="29" xfId="0" applyFont="1" applyBorder="1" applyAlignment="1" applyProtection="1">
      <alignment horizontal="left" vertical="center"/>
      <protection locked="0"/>
    </xf>
    <xf numFmtId="0" fontId="3" fillId="0" borderId="0" xfId="0" applyFont="1" applyAlignment="1" applyProtection="1">
      <alignment horizontal="right" vertical="top"/>
      <protection locked="0"/>
    </xf>
    <xf numFmtId="0" fontId="3" fillId="0" borderId="9" xfId="0" applyNumberFormat="1" applyFont="1" applyBorder="1" applyAlignment="1" applyProtection="1">
      <alignment horizontal="left"/>
      <protection locked="0"/>
    </xf>
    <xf numFmtId="0" fontId="0" fillId="0" borderId="9" xfId="0" applyNumberFormat="1" applyBorder="1" applyAlignment="1" applyProtection="1">
      <alignment horizontal="left" vertical="center"/>
      <protection locked="0"/>
    </xf>
    <xf numFmtId="0" fontId="3" fillId="0" borderId="5" xfId="0" applyNumberFormat="1" applyFont="1" applyBorder="1" applyAlignment="1" applyProtection="1">
      <alignment horizontal="center"/>
      <protection locked="0"/>
    </xf>
    <xf numFmtId="0" fontId="0" fillId="0" borderId="5" xfId="0" applyNumberFormat="1" applyBorder="1" applyAlignment="1" applyProtection="1">
      <alignment horizontal="center" vertical="top"/>
      <protection locked="0"/>
    </xf>
    <xf numFmtId="0" fontId="0" fillId="0" borderId="8" xfId="0" applyNumberFormat="1" applyBorder="1" applyAlignment="1" applyProtection="1">
      <alignment horizontal="left" vertical="center"/>
      <protection locked="0"/>
    </xf>
    <xf numFmtId="0" fontId="3" fillId="0" borderId="0" xfId="0" applyFont="1" applyFill="1" applyAlignment="1" applyProtection="1">
      <alignment vertical="top" wrapText="1"/>
      <protection hidden="1"/>
    </xf>
    <xf numFmtId="49" fontId="0" fillId="0" borderId="0" xfId="0" applyNumberFormat="1" applyFill="1" applyBorder="1" applyAlignment="1" applyProtection="1">
      <alignment horizontal="center" vertical="center" wrapText="1"/>
      <protection locked="0"/>
    </xf>
    <xf numFmtId="49" fontId="3" fillId="0" borderId="0" xfId="0" applyNumberFormat="1" applyFont="1" applyBorder="1" applyAlignment="1" applyProtection="1">
      <alignment wrapText="1"/>
      <protection locked="0"/>
    </xf>
    <xf numFmtId="0" fontId="3" fillId="0" borderId="0" xfId="0" applyFont="1" applyAlignment="1" applyProtection="1">
      <alignment vertical="center"/>
      <protection locked="0"/>
    </xf>
    <xf numFmtId="0" fontId="4" fillId="0" borderId="0" xfId="0" applyFont="1" applyAlignment="1" applyProtection="1">
      <alignment horizontal="left" vertical="center"/>
      <protection locked="0"/>
    </xf>
    <xf numFmtId="0" fontId="3" fillId="0" borderId="0" xfId="0" applyFont="1" applyAlignment="1" applyProtection="1">
      <alignment horizontal="fill" vertical="center"/>
      <protection locked="0"/>
    </xf>
    <xf numFmtId="0" fontId="4" fillId="0" borderId="0" xfId="0" applyFont="1" applyAlignment="1" applyProtection="1">
      <alignment horizontal="fill" vertical="center"/>
      <protection locked="0"/>
    </xf>
    <xf numFmtId="0" fontId="3" fillId="0" borderId="0" xfId="0" quotePrefix="1" applyFont="1" applyAlignment="1" applyProtection="1">
      <alignment horizontal="fill" vertical="center"/>
      <protection locked="0"/>
    </xf>
    <xf numFmtId="0" fontId="3" fillId="0" borderId="0" xfId="0" quotePrefix="1" applyFont="1" applyAlignment="1" applyProtection="1">
      <alignment horizontal="center" vertical="center"/>
      <protection locked="0"/>
    </xf>
    <xf numFmtId="0" fontId="4" fillId="0" borderId="9"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3" fillId="0" borderId="9" xfId="0" quotePrefix="1" applyFont="1" applyBorder="1" applyAlignment="1" applyProtection="1">
      <alignment horizontal="center" vertical="center"/>
      <protection locked="0"/>
    </xf>
    <xf numFmtId="0" fontId="3" fillId="0" borderId="9" xfId="0" applyFont="1" applyBorder="1" applyAlignment="1" applyProtection="1">
      <alignment horizontal="right" vertical="center"/>
      <protection locked="0"/>
    </xf>
    <xf numFmtId="0" fontId="3" fillId="0" borderId="0" xfId="0" applyFont="1">
      <alignment horizontal="left" vertical="center"/>
      <protection locked="0"/>
    </xf>
    <xf numFmtId="0" fontId="3" fillId="0" borderId="0" xfId="0" quotePrefix="1" applyFont="1" applyAlignment="1" applyProtection="1">
      <alignment horizontal="centerContinuous" vertical="center"/>
      <protection locked="0"/>
    </xf>
    <xf numFmtId="0" fontId="4" fillId="0" borderId="0" xfId="0" applyFont="1" applyAlignment="1" applyProtection="1">
      <alignment horizontal="centerContinuous" vertical="center"/>
      <protection locked="0"/>
    </xf>
    <xf numFmtId="0" fontId="3" fillId="0" borderId="0" xfId="0" applyFont="1" applyAlignment="1" applyProtection="1">
      <alignment horizontal="centerContinuous" vertical="center"/>
      <protection locked="0"/>
    </xf>
    <xf numFmtId="0" fontId="0" fillId="0" borderId="0" xfId="0" applyAlignment="1">
      <alignment horizontal="right" vertical="top" wrapText="1"/>
      <protection locked="0"/>
    </xf>
    <xf numFmtId="0" fontId="3" fillId="0" borderId="38" xfId="0" applyFont="1" applyBorder="1" applyAlignment="1" applyProtection="1">
      <alignment horizontal="left" vertical="center"/>
      <protection locked="0"/>
    </xf>
    <xf numFmtId="0" fontId="3" fillId="0" borderId="39" xfId="0" applyFont="1" applyBorder="1" applyAlignment="1" applyProtection="1">
      <alignment horizontal="left" vertical="center"/>
      <protection locked="0"/>
    </xf>
    <xf numFmtId="0" fontId="3" fillId="0" borderId="40" xfId="0" applyFont="1" applyBorder="1" applyAlignment="1" applyProtection="1">
      <alignment horizontal="left" vertical="center"/>
      <protection locked="0"/>
    </xf>
    <xf numFmtId="0" fontId="4" fillId="0" borderId="39" xfId="0" applyFont="1" applyBorder="1" applyAlignment="1" applyProtection="1">
      <alignment horizontal="left" vertical="center"/>
      <protection locked="0"/>
    </xf>
    <xf numFmtId="0" fontId="3" fillId="0" borderId="39" xfId="0" applyFont="1" applyBorder="1" applyAlignment="1" applyProtection="1">
      <alignment horizontal="center" vertical="center"/>
      <protection locked="0"/>
    </xf>
    <xf numFmtId="0" fontId="3" fillId="0" borderId="39" xfId="0" applyFont="1" applyBorder="1" applyAlignment="1" applyProtection="1">
      <alignment horizontal="right" vertical="center"/>
      <protection locked="0"/>
    </xf>
    <xf numFmtId="0" fontId="3" fillId="0" borderId="41" xfId="0" applyFont="1" applyBorder="1" applyAlignment="1" applyProtection="1">
      <alignment horizontal="left" vertical="center"/>
      <protection locked="0"/>
    </xf>
    <xf numFmtId="0" fontId="3" fillId="0" borderId="42" xfId="0" applyFont="1" applyBorder="1" applyAlignment="1" applyProtection="1">
      <alignment horizontal="left" vertical="center"/>
      <protection locked="0"/>
    </xf>
    <xf numFmtId="0" fontId="3" fillId="0" borderId="42" xfId="0" applyFont="1" applyBorder="1" applyAlignment="1" applyProtection="1">
      <alignment vertical="center"/>
      <protection locked="0"/>
    </xf>
    <xf numFmtId="0" fontId="3" fillId="0" borderId="43" xfId="0" applyFont="1" applyBorder="1" applyAlignment="1" applyProtection="1">
      <alignment horizontal="left" vertical="center"/>
      <protection locked="0"/>
    </xf>
    <xf numFmtId="0" fontId="4" fillId="0" borderId="42" xfId="0" applyFont="1" applyBorder="1" applyAlignment="1" applyProtection="1">
      <alignment horizontal="left" vertical="center"/>
      <protection locked="0"/>
    </xf>
    <xf numFmtId="0" fontId="3" fillId="0" borderId="42" xfId="0" applyFont="1" applyBorder="1" applyAlignment="1" applyProtection="1">
      <alignment horizontal="center" vertical="center"/>
      <protection locked="0"/>
    </xf>
    <xf numFmtId="0" fontId="3" fillId="0" borderId="42" xfId="0" applyFont="1" applyBorder="1" applyAlignment="1" applyProtection="1">
      <alignment horizontal="right" vertical="center"/>
      <protection locked="0"/>
    </xf>
    <xf numFmtId="0" fontId="3" fillId="0" borderId="39" xfId="0" applyFont="1" applyBorder="1" applyAlignment="1" applyProtection="1">
      <alignment vertical="center"/>
      <protection locked="0"/>
    </xf>
    <xf numFmtId="0" fontId="3" fillId="0" borderId="16" xfId="0" quotePrefix="1" applyNumberFormat="1" applyFont="1" applyFill="1" applyBorder="1" applyAlignment="1" applyProtection="1">
      <alignment horizontal="left" vertical="center"/>
      <protection locked="0"/>
    </xf>
    <xf numFmtId="0" fontId="25" fillId="0" borderId="0" xfId="0" applyFont="1" applyAlignment="1">
      <alignment horizontal="center" vertical="center"/>
      <protection locked="0"/>
    </xf>
    <xf numFmtId="0" fontId="3" fillId="0" borderId="0" xfId="0" applyNumberFormat="1" applyFont="1" applyFill="1" applyBorder="1" applyAlignment="1" applyProtection="1">
      <alignment wrapText="1"/>
      <protection locked="0"/>
    </xf>
    <xf numFmtId="0" fontId="3" fillId="2" borderId="10" xfId="0" applyFont="1" applyFill="1" applyBorder="1">
      <alignment horizontal="left" vertical="center"/>
      <protection locked="0"/>
    </xf>
    <xf numFmtId="0" fontId="3" fillId="2" borderId="21" xfId="0" applyFont="1" applyFill="1" applyBorder="1">
      <alignment horizontal="left" vertical="center"/>
      <protection locked="0"/>
    </xf>
    <xf numFmtId="0" fontId="3" fillId="2" borderId="11" xfId="0" applyFont="1" applyFill="1" applyBorder="1">
      <alignment horizontal="left" vertical="center"/>
      <protection locked="0"/>
    </xf>
    <xf numFmtId="0" fontId="3" fillId="2" borderId="17" xfId="0" applyFont="1" applyFill="1" applyBorder="1">
      <alignment horizontal="left" vertical="center"/>
      <protection locked="0"/>
    </xf>
    <xf numFmtId="0" fontId="3" fillId="2" borderId="0" xfId="0" applyFont="1" applyFill="1">
      <alignment horizontal="left" vertical="center"/>
      <protection locked="0"/>
    </xf>
    <xf numFmtId="0" fontId="3" fillId="2" borderId="16" xfId="0" applyFont="1" applyFill="1" applyBorder="1">
      <alignment horizontal="left" vertical="center"/>
      <protection locked="0"/>
    </xf>
    <xf numFmtId="0" fontId="3" fillId="2" borderId="12" xfId="0" applyFont="1" applyFill="1" applyBorder="1">
      <alignment horizontal="left" vertical="center"/>
      <protection locked="0"/>
    </xf>
    <xf numFmtId="0" fontId="3" fillId="2" borderId="9" xfId="0" applyFont="1" applyFill="1" applyBorder="1">
      <alignment horizontal="left" vertical="center"/>
      <protection locked="0"/>
    </xf>
    <xf numFmtId="1" fontId="0" fillId="0" borderId="0" xfId="0" applyNumberFormat="1" applyAlignment="1" applyProtection="1">
      <alignment horizontal="center" vertical="center" wrapText="1"/>
      <protection locked="0"/>
    </xf>
    <xf numFmtId="49" fontId="0" fillId="0" borderId="0" xfId="0" applyNumberFormat="1" applyAlignment="1" applyProtection="1">
      <protection locked="0"/>
    </xf>
    <xf numFmtId="0" fontId="3" fillId="0" borderId="11" xfId="0" applyFont="1" applyFill="1" applyBorder="1">
      <alignment horizontal="left" vertical="center"/>
      <protection locked="0"/>
    </xf>
    <xf numFmtId="0" fontId="3" fillId="0" borderId="16" xfId="0" applyFont="1" applyFill="1" applyBorder="1">
      <alignment horizontal="left" vertical="center"/>
      <protection locked="0"/>
    </xf>
    <xf numFmtId="0" fontId="3" fillId="0" borderId="13" xfId="0" applyFont="1" applyFill="1" applyBorder="1">
      <alignment horizontal="left" vertical="center"/>
      <protection locked="0"/>
    </xf>
    <xf numFmtId="0" fontId="28" fillId="0" borderId="0" xfId="0" applyNumberFormat="1" applyFont="1" applyFill="1" applyBorder="1" applyAlignment="1" applyProtection="1">
      <alignment vertical="top" wrapText="1"/>
      <protection hidden="1"/>
    </xf>
    <xf numFmtId="0" fontId="28" fillId="0" borderId="58" xfId="0" applyNumberFormat="1" applyFont="1" applyFill="1" applyBorder="1" applyAlignment="1" applyProtection="1">
      <alignment vertical="top" wrapText="1"/>
      <protection hidden="1"/>
    </xf>
    <xf numFmtId="0" fontId="3" fillId="0" borderId="16" xfId="0" applyNumberFormat="1" applyFont="1" applyFill="1" applyBorder="1" applyAlignment="1" applyProtection="1">
      <alignment vertical="center" wrapText="1"/>
      <protection locked="0"/>
    </xf>
    <xf numFmtId="0" fontId="14" fillId="0" borderId="0" xfId="0" applyNumberFormat="1" applyFont="1" applyFill="1" applyProtection="1">
      <alignment horizontal="left" vertical="center"/>
      <protection locked="0"/>
    </xf>
    <xf numFmtId="0" fontId="28" fillId="0" borderId="9" xfId="0" applyNumberFormat="1" applyFont="1" applyFill="1" applyBorder="1" applyAlignment="1" applyProtection="1">
      <alignment vertical="top" wrapText="1"/>
      <protection hidden="1"/>
    </xf>
    <xf numFmtId="0" fontId="28" fillId="0" borderId="59" xfId="0" applyNumberFormat="1" applyFont="1" applyFill="1" applyBorder="1" applyAlignment="1" applyProtection="1">
      <alignment vertical="top" wrapText="1"/>
      <protection hidden="1"/>
    </xf>
    <xf numFmtId="0" fontId="3" fillId="0" borderId="60" xfId="0" applyNumberFormat="1" applyFont="1" applyFill="1" applyBorder="1" applyAlignment="1" applyProtection="1">
      <alignment horizontal="left" vertical="center"/>
      <protection locked="0"/>
    </xf>
    <xf numFmtId="0" fontId="3" fillId="0" borderId="58" xfId="0" applyNumberFormat="1" applyFont="1" applyFill="1" applyBorder="1" applyAlignment="1" applyProtection="1">
      <alignment horizontal="left" vertical="center"/>
      <protection locked="0"/>
    </xf>
    <xf numFmtId="0" fontId="0" fillId="0" borderId="16" xfId="0" applyFill="1" applyBorder="1">
      <alignment horizontal="left" vertical="center"/>
      <protection locked="0"/>
    </xf>
    <xf numFmtId="0" fontId="3" fillId="0" borderId="0" xfId="0" applyNumberFormat="1" applyFont="1" applyFill="1" applyBorder="1" applyProtection="1">
      <alignment horizontal="left" vertical="center"/>
      <protection locked="0"/>
    </xf>
    <xf numFmtId="0" fontId="3" fillId="0" borderId="0" xfId="0" quotePrefix="1" applyNumberFormat="1" applyFont="1" applyFill="1" applyBorder="1" applyProtection="1">
      <alignment horizontal="left" vertical="center"/>
      <protection locked="0"/>
    </xf>
    <xf numFmtId="0" fontId="3" fillId="0" borderId="17" xfId="0" quotePrefix="1" applyNumberFormat="1" applyFont="1" applyFill="1" applyBorder="1" applyAlignment="1" applyProtection="1">
      <alignment horizontal="right" vertical="top" wrapText="1"/>
      <protection locked="0"/>
    </xf>
    <xf numFmtId="0" fontId="23" fillId="0" borderId="0" xfId="0" applyNumberFormat="1" applyFont="1" applyFill="1" applyBorder="1" applyAlignment="1" applyProtection="1">
      <alignment wrapText="1"/>
      <protection locked="0"/>
    </xf>
    <xf numFmtId="0" fontId="0" fillId="0" borderId="17" xfId="0" applyFill="1" applyBorder="1" applyAlignment="1">
      <alignment horizontal="left" vertical="center"/>
      <protection locked="0"/>
    </xf>
    <xf numFmtId="0" fontId="0" fillId="0" borderId="0" xfId="0" applyFill="1" applyAlignment="1">
      <alignment vertical="center"/>
      <protection locked="0"/>
    </xf>
    <xf numFmtId="0" fontId="0" fillId="0" borderId="0" xfId="0" applyFill="1" applyBorder="1" applyAlignment="1">
      <alignment vertical="center"/>
      <protection locked="0"/>
    </xf>
    <xf numFmtId="0" fontId="0" fillId="0" borderId="0" xfId="0" applyFill="1" applyBorder="1" applyAlignment="1">
      <alignment horizontal="left"/>
      <protection locked="0"/>
    </xf>
    <xf numFmtId="0" fontId="0" fillId="0" borderId="58" xfId="0" applyFill="1" applyBorder="1" applyAlignment="1">
      <alignment horizontal="left"/>
      <protection locked="0"/>
    </xf>
    <xf numFmtId="0" fontId="3" fillId="0" borderId="0" xfId="0" quotePrefix="1" applyNumberFormat="1" applyFont="1" applyFill="1" applyBorder="1" applyAlignment="1" applyProtection="1">
      <alignment horizontal="right" vertical="top" wrapText="1"/>
      <protection locked="0"/>
    </xf>
    <xf numFmtId="0" fontId="3" fillId="0" borderId="59" xfId="0" applyNumberFormat="1" applyFont="1" applyFill="1" applyBorder="1" applyAlignment="1" applyProtection="1">
      <alignment horizontal="left" vertical="center"/>
      <protection locked="0"/>
    </xf>
    <xf numFmtId="0" fontId="0" fillId="0" borderId="17" xfId="0" applyFill="1" applyBorder="1" applyAlignment="1">
      <alignment horizontal="left"/>
      <protection locked="0"/>
    </xf>
    <xf numFmtId="0" fontId="0" fillId="0" borderId="16" xfId="0" applyFill="1" applyBorder="1" applyAlignment="1">
      <alignment horizontal="left"/>
      <protection locked="0"/>
    </xf>
    <xf numFmtId="0" fontId="0" fillId="0" borderId="0" xfId="0" applyFill="1" applyBorder="1" applyAlignment="1">
      <alignment horizontal="left" vertical="center"/>
      <protection locked="0"/>
    </xf>
    <xf numFmtId="0" fontId="3" fillId="0" borderId="10" xfId="0" applyFont="1" applyFill="1" applyBorder="1">
      <alignment horizontal="left" vertical="center"/>
      <protection locked="0"/>
    </xf>
    <xf numFmtId="0" fontId="3" fillId="0" borderId="21" xfId="0" applyFont="1" applyFill="1" applyBorder="1">
      <alignment horizontal="left" vertical="center"/>
      <protection locked="0"/>
    </xf>
    <xf numFmtId="0" fontId="3" fillId="0" borderId="21" xfId="0" applyFont="1" applyFill="1" applyBorder="1" applyAlignment="1">
      <alignment horizontal="center"/>
      <protection locked="0"/>
    </xf>
    <xf numFmtId="0" fontId="0" fillId="0" borderId="11" xfId="0" applyFill="1" applyBorder="1">
      <alignment horizontal="left" vertical="center"/>
      <protection locked="0"/>
    </xf>
    <xf numFmtId="0" fontId="3" fillId="0" borderId="17" xfId="0" applyFont="1" applyFill="1" applyBorder="1">
      <alignment horizontal="left" vertical="center"/>
      <protection locked="0"/>
    </xf>
    <xf numFmtId="0" fontId="0" fillId="0" borderId="0" xfId="0" quotePrefix="1" applyFill="1" applyAlignment="1">
      <protection locked="0"/>
    </xf>
    <xf numFmtId="0" fontId="0" fillId="0" borderId="0" xfId="0" applyFill="1" applyAlignment="1">
      <protection locked="0"/>
    </xf>
    <xf numFmtId="0" fontId="3" fillId="0" borderId="16" xfId="0" applyFont="1" applyFill="1" applyBorder="1" applyAlignment="1" applyProtection="1">
      <alignment vertical="top" wrapText="1"/>
      <protection hidden="1"/>
    </xf>
    <xf numFmtId="0" fontId="3" fillId="0" borderId="0" xfId="0" quotePrefix="1" applyFont="1" applyFill="1" applyAlignment="1">
      <alignment horizontal="center"/>
      <protection locked="0"/>
    </xf>
    <xf numFmtId="0" fontId="3" fillId="0" borderId="12" xfId="0" applyFont="1" applyFill="1" applyBorder="1">
      <alignment horizontal="left" vertical="center"/>
      <protection locked="0"/>
    </xf>
    <xf numFmtId="0" fontId="3" fillId="0" borderId="9" xfId="0" applyFont="1" applyFill="1" applyBorder="1">
      <alignment horizontal="left" vertical="center"/>
      <protection locked="0"/>
    </xf>
    <xf numFmtId="0" fontId="3" fillId="0" borderId="9" xfId="0" applyFont="1" applyFill="1" applyBorder="1" applyAlignment="1">
      <alignment horizontal="center"/>
      <protection locked="0"/>
    </xf>
    <xf numFmtId="0" fontId="0" fillId="0" borderId="9" xfId="0" applyFill="1" applyBorder="1">
      <alignment horizontal="left" vertical="center"/>
      <protection locked="0"/>
    </xf>
    <xf numFmtId="0" fontId="0" fillId="0" borderId="0" xfId="0" applyFill="1" applyBorder="1" applyAlignment="1">
      <protection locked="0"/>
    </xf>
    <xf numFmtId="0" fontId="0" fillId="0" borderId="58" xfId="0" applyFill="1" applyBorder="1" applyAlignment="1">
      <protection locked="0"/>
    </xf>
    <xf numFmtId="0" fontId="3" fillId="0" borderId="0" xfId="0" applyFont="1" applyFill="1" applyBorder="1">
      <alignment horizontal="left" vertical="center"/>
      <protection locked="0"/>
    </xf>
    <xf numFmtId="0" fontId="3" fillId="0" borderId="58" xfId="0" applyNumberFormat="1" applyFont="1" applyFill="1" applyBorder="1" applyAlignment="1" applyProtection="1">
      <alignment vertical="top" wrapText="1"/>
      <protection hidden="1"/>
    </xf>
    <xf numFmtId="0" fontId="3" fillId="0" borderId="0" xfId="0" applyFont="1" applyFill="1" applyAlignment="1">
      <alignment vertical="center"/>
      <protection locked="0"/>
    </xf>
    <xf numFmtId="0" fontId="0" fillId="0" borderId="16" xfId="0" applyNumberFormat="1" applyBorder="1" applyProtection="1">
      <alignment horizontal="left" vertical="center"/>
      <protection locked="0"/>
    </xf>
    <xf numFmtId="0" fontId="0" fillId="0" borderId="9" xfId="0" applyNumberFormat="1" applyBorder="1" applyProtection="1">
      <alignment horizontal="left" vertical="center"/>
      <protection locked="0"/>
    </xf>
    <xf numFmtId="0" fontId="0" fillId="0" borderId="12" xfId="0" applyNumberFormat="1" applyBorder="1" applyProtection="1">
      <alignment horizontal="left" vertical="center"/>
      <protection locked="0"/>
    </xf>
    <xf numFmtId="0" fontId="0" fillId="0" borderId="21" xfId="0" applyNumberFormat="1" applyBorder="1" applyProtection="1">
      <alignment horizontal="left" vertical="center"/>
      <protection locked="0"/>
    </xf>
    <xf numFmtId="0" fontId="3" fillId="4" borderId="0" xfId="0" applyFont="1" applyFill="1">
      <alignment horizontal="left" vertical="center"/>
      <protection locked="0"/>
    </xf>
    <xf numFmtId="0" fontId="0" fillId="4" borderId="0" xfId="0" applyNumberFormat="1" applyFill="1" applyProtection="1">
      <alignment horizontal="left" vertical="center"/>
      <protection locked="0"/>
    </xf>
    <xf numFmtId="0" fontId="0" fillId="4" borderId="16" xfId="0" applyNumberFormat="1" applyFill="1" applyBorder="1" applyProtection="1">
      <alignment horizontal="left" vertical="center"/>
      <protection locked="0"/>
    </xf>
    <xf numFmtId="0" fontId="0" fillId="4" borderId="9" xfId="0" applyNumberFormat="1" applyFill="1" applyBorder="1" applyProtection="1">
      <alignment horizontal="left" vertical="center"/>
      <protection locked="0"/>
    </xf>
    <xf numFmtId="0" fontId="0" fillId="4" borderId="13" xfId="0" applyNumberFormat="1" applyFill="1" applyBorder="1" applyProtection="1">
      <alignment horizontal="left" vertical="center"/>
      <protection locked="0"/>
    </xf>
    <xf numFmtId="0" fontId="3" fillId="4" borderId="0" xfId="0" applyNumberFormat="1" applyFont="1" applyFill="1" applyBorder="1" applyAlignment="1" applyProtection="1">
      <alignment horizontal="left" vertical="center"/>
      <protection locked="0"/>
    </xf>
    <xf numFmtId="0" fontId="3" fillId="4" borderId="16" xfId="0" applyNumberFormat="1" applyFont="1" applyFill="1" applyBorder="1" applyAlignment="1" applyProtection="1">
      <alignment horizontal="left" vertical="center"/>
      <protection locked="0"/>
    </xf>
    <xf numFmtId="0" fontId="3" fillId="2" borderId="0" xfId="0" applyFont="1" applyFill="1" applyBorder="1">
      <alignment horizontal="left" vertical="center"/>
      <protection locked="0"/>
    </xf>
    <xf numFmtId="0" fontId="0" fillId="4" borderId="11" xfId="0" applyFill="1" applyBorder="1" applyAlignment="1">
      <alignment horizontal="left"/>
      <protection locked="0"/>
    </xf>
    <xf numFmtId="0" fontId="0" fillId="4" borderId="16" xfId="0" applyFill="1" applyBorder="1" applyAlignment="1">
      <alignment horizontal="left"/>
      <protection locked="0"/>
    </xf>
    <xf numFmtId="0" fontId="0" fillId="0" borderId="11" xfId="0" applyFill="1" applyBorder="1" applyAlignment="1">
      <alignment horizontal="left"/>
      <protection locked="0"/>
    </xf>
    <xf numFmtId="0" fontId="0" fillId="0" borderId="13" xfId="0" applyFill="1" applyBorder="1" applyAlignment="1">
      <alignment horizontal="left"/>
      <protection locked="0"/>
    </xf>
    <xf numFmtId="0" fontId="14" fillId="0" borderId="0" xfId="0" applyFont="1" applyFill="1" applyAlignment="1">
      <alignment vertical="center"/>
      <protection locked="0"/>
    </xf>
    <xf numFmtId="0" fontId="3" fillId="0" borderId="0" xfId="0" applyFont="1" applyFill="1" applyAlignment="1">
      <alignment vertical="center" wrapText="1"/>
      <protection locked="0"/>
    </xf>
    <xf numFmtId="0" fontId="3" fillId="0" borderId="16" xfId="0" applyFont="1" applyFill="1" applyBorder="1" applyAlignment="1">
      <alignment vertical="center" wrapText="1"/>
      <protection locked="0"/>
    </xf>
    <xf numFmtId="0" fontId="0" fillId="0" borderId="0" xfId="0" quotePrefix="1" applyFill="1" applyAlignment="1">
      <alignment vertical="center"/>
      <protection locked="0"/>
    </xf>
    <xf numFmtId="0" fontId="0" fillId="0" borderId="0" xfId="0" applyFill="1" applyAlignment="1">
      <alignment vertical="center" wrapText="1"/>
      <protection locked="0"/>
    </xf>
    <xf numFmtId="0" fontId="0" fillId="0" borderId="17" xfId="0" applyNumberFormat="1" applyBorder="1" applyProtection="1">
      <alignment horizontal="left" vertical="center"/>
      <protection locked="0"/>
    </xf>
    <xf numFmtId="49" fontId="0" fillId="0" borderId="0" xfId="0" applyNumberFormat="1" applyFill="1" applyAlignment="1" applyProtection="1">
      <alignment horizontal="left" vertical="top" wrapText="1"/>
      <protection locked="0"/>
    </xf>
    <xf numFmtId="49" fontId="0" fillId="0" borderId="0" xfId="0" applyNumberFormat="1" applyFill="1" applyAlignment="1" applyProtection="1">
      <protection locked="0"/>
    </xf>
    <xf numFmtId="0" fontId="13" fillId="0" borderId="0" xfId="0" applyNumberFormat="1" applyFont="1" applyFill="1" applyBorder="1" applyAlignment="1" applyProtection="1">
      <alignment vertical="center"/>
      <protection locked="0"/>
    </xf>
    <xf numFmtId="0" fontId="0" fillId="0" borderId="0" xfId="0" applyAlignment="1" applyProtection="1"/>
    <xf numFmtId="0" fontId="3" fillId="0" borderId="0" xfId="0" applyNumberFormat="1" applyFont="1" applyFill="1" applyBorder="1" applyAlignment="1" applyProtection="1">
      <alignment horizontal="left" vertical="top" wrapText="1"/>
      <protection locked="0"/>
    </xf>
    <xf numFmtId="0" fontId="3" fillId="0" borderId="0" xfId="0" applyFont="1" applyFill="1" applyAlignment="1">
      <alignment vertical="top"/>
      <protection locked="0"/>
    </xf>
    <xf numFmtId="0" fontId="3" fillId="0" borderId="0" xfId="0" applyFont="1" applyFill="1" applyBorder="1" applyAlignment="1">
      <alignment vertical="top"/>
      <protection locked="0"/>
    </xf>
    <xf numFmtId="0" fontId="3" fillId="0" borderId="0" xfId="0" applyNumberFormat="1" applyFont="1" applyAlignment="1" applyProtection="1">
      <alignment horizontal="right"/>
      <protection hidden="1"/>
    </xf>
    <xf numFmtId="0" fontId="3" fillId="0" borderId="0" xfId="0" applyFont="1" applyFill="1" applyAlignment="1">
      <alignment vertical="top" wrapText="1"/>
      <protection locked="0"/>
    </xf>
    <xf numFmtId="0" fontId="0" fillId="0" borderId="0" xfId="0" applyAlignment="1">
      <alignment horizontal="fill" vertical="top" wrapText="1"/>
      <protection locked="0"/>
    </xf>
    <xf numFmtId="0" fontId="3" fillId="0" borderId="27" xfId="0" applyNumberFormat="1" applyFont="1" applyFill="1" applyBorder="1" applyAlignment="1" applyProtection="1">
      <alignment vertical="top" wrapText="1"/>
    </xf>
    <xf numFmtId="49" fontId="3" fillId="0" borderId="0" xfId="2" applyNumberFormat="1" applyFont="1" applyFill="1" applyBorder="1" applyAlignment="1" applyProtection="1">
      <alignment horizontal="left" vertical="top" wrapText="1"/>
      <protection locked="0"/>
    </xf>
    <xf numFmtId="0" fontId="14" fillId="0" borderId="0" xfId="0" applyNumberFormat="1" applyFont="1" applyFill="1" applyAlignment="1" applyProtection="1">
      <alignment vertical="top" wrapText="1"/>
      <protection locked="0"/>
    </xf>
    <xf numFmtId="0" fontId="14" fillId="0" borderId="0" xfId="0" applyNumberFormat="1" applyFont="1" applyFill="1" applyBorder="1" applyAlignment="1" applyProtection="1">
      <alignment vertical="top" wrapText="1"/>
      <protection locked="0"/>
    </xf>
    <xf numFmtId="0" fontId="0" fillId="0" borderId="33" xfId="0" applyNumberFormat="1" applyBorder="1" applyProtection="1">
      <alignment horizontal="left" vertical="center"/>
      <protection locked="0"/>
    </xf>
    <xf numFmtId="0" fontId="0" fillId="0" borderId="30" xfId="0" applyNumberFormat="1" applyBorder="1" applyProtection="1">
      <alignment horizontal="left" vertical="center"/>
      <protection locked="0"/>
    </xf>
    <xf numFmtId="0" fontId="0" fillId="0" borderId="26" xfId="0" applyNumberFormat="1" applyBorder="1" applyProtection="1">
      <alignment horizontal="left" vertical="center"/>
      <protection locked="0"/>
    </xf>
    <xf numFmtId="0" fontId="0" fillId="0" borderId="28" xfId="0" applyNumberFormat="1" applyBorder="1" applyProtection="1">
      <alignment horizontal="left" vertical="center"/>
      <protection locked="0"/>
    </xf>
    <xf numFmtId="0" fontId="0" fillId="0" borderId="23" xfId="0" applyNumberFormat="1" applyBorder="1" applyProtection="1">
      <alignment horizontal="left" vertical="center"/>
      <protection locked="0"/>
    </xf>
    <xf numFmtId="0" fontId="0" fillId="0" borderId="0" xfId="0" applyFill="1" applyBorder="1" applyAlignment="1">
      <alignment horizontal="center"/>
      <protection locked="0"/>
    </xf>
    <xf numFmtId="0" fontId="14" fillId="0" borderId="9" xfId="0" applyNumberFormat="1" applyFont="1" applyBorder="1" applyAlignment="1" applyProtection="1">
      <alignment horizontal="left" vertical="center"/>
      <protection locked="0"/>
    </xf>
    <xf numFmtId="0" fontId="0" fillId="0" borderId="0" xfId="0" applyNumberFormat="1" applyAlignment="1" applyProtection="1">
      <alignment horizontal="center" vertical="center"/>
      <protection locked="0"/>
    </xf>
    <xf numFmtId="0" fontId="0" fillId="0" borderId="0" xfId="0" applyFill="1" applyBorder="1" applyAlignment="1">
      <alignment horizontal="center" vertical="center"/>
      <protection locked="0"/>
    </xf>
    <xf numFmtId="0" fontId="0" fillId="0" borderId="0" xfId="0" applyNumberFormat="1" applyBorder="1" applyAlignment="1" applyProtection="1">
      <alignment horizontal="center" vertical="center"/>
      <protection locked="0"/>
    </xf>
    <xf numFmtId="0" fontId="3" fillId="2" borderId="0" xfId="0" applyFont="1" applyFill="1" applyAlignment="1">
      <alignment horizontal="center" vertical="center"/>
      <protection locked="0"/>
    </xf>
    <xf numFmtId="0" fontId="3" fillId="2" borderId="0" xfId="0" applyFont="1" applyFill="1" applyBorder="1" applyAlignment="1">
      <alignment horizontal="center" vertical="center"/>
      <protection locked="0"/>
    </xf>
    <xf numFmtId="0" fontId="3" fillId="4" borderId="0" xfId="0" applyNumberFormat="1" applyFont="1" applyFill="1" applyBorder="1" applyAlignment="1" applyProtection="1">
      <alignment horizontal="center" vertical="center"/>
      <protection locked="0"/>
    </xf>
    <xf numFmtId="0" fontId="0" fillId="4" borderId="0" xfId="0" applyNumberFormat="1" applyFill="1" applyAlignment="1" applyProtection="1">
      <alignment horizontal="center" vertical="center"/>
      <protection locked="0"/>
    </xf>
    <xf numFmtId="0" fontId="0" fillId="4" borderId="9" xfId="0" applyNumberFormat="1" applyFill="1" applyBorder="1" applyAlignment="1" applyProtection="1">
      <alignment horizontal="center" vertical="center"/>
      <protection locked="0"/>
    </xf>
    <xf numFmtId="0" fontId="0" fillId="0" borderId="17" xfId="0" applyNumberFormat="1" applyFill="1" applyBorder="1" applyProtection="1">
      <alignment horizontal="left" vertical="center"/>
      <protection locked="0"/>
    </xf>
    <xf numFmtId="0" fontId="0" fillId="0" borderId="9" xfId="0" applyNumberFormat="1" applyBorder="1" applyAlignment="1" applyProtection="1">
      <alignment horizontal="center" vertical="center"/>
      <protection locked="0"/>
    </xf>
    <xf numFmtId="0" fontId="0" fillId="0" borderId="13" xfId="0" applyNumberFormat="1" applyBorder="1" applyProtection="1">
      <alignment horizontal="left" vertical="center"/>
      <protection locked="0"/>
    </xf>
    <xf numFmtId="0" fontId="0" fillId="0" borderId="30" xfId="0" applyNumberFormat="1" applyBorder="1" applyAlignment="1" applyProtection="1">
      <alignment horizontal="center" vertical="center"/>
      <protection locked="0"/>
    </xf>
    <xf numFmtId="0" fontId="0" fillId="0" borderId="23" xfId="0" applyNumberFormat="1" applyBorder="1" applyAlignment="1" applyProtection="1">
      <alignment horizontal="center" vertical="center"/>
      <protection locked="0"/>
    </xf>
    <xf numFmtId="0" fontId="28" fillId="0" borderId="0" xfId="0" applyNumberFormat="1" applyFont="1" applyFill="1" applyBorder="1" applyAlignment="1" applyProtection="1">
      <alignment vertical="top"/>
      <protection hidden="1"/>
    </xf>
    <xf numFmtId="0" fontId="3" fillId="0" borderId="0" xfId="0" applyNumberFormat="1" applyFont="1" applyFill="1" applyBorder="1" applyAlignment="1" applyProtection="1">
      <alignment horizontal="center" vertical="top"/>
      <protection locked="0"/>
    </xf>
    <xf numFmtId="0" fontId="0" fillId="0" borderId="0" xfId="0" applyFill="1" applyAlignment="1">
      <alignment horizontal="right" vertical="center"/>
      <protection locked="0"/>
    </xf>
    <xf numFmtId="0" fontId="3" fillId="0" borderId="23" xfId="0" applyFont="1" applyBorder="1">
      <alignment horizontal="left" vertical="center"/>
      <protection locked="0"/>
    </xf>
    <xf numFmtId="0" fontId="3" fillId="0" borderId="23" xfId="0" applyFont="1" applyBorder="1" applyAlignment="1">
      <alignment horizontal="center" vertical="center"/>
      <protection locked="0"/>
    </xf>
    <xf numFmtId="0" fontId="3" fillId="0" borderId="0" xfId="0" applyFont="1" applyAlignment="1">
      <alignment horizontal="right" vertical="center"/>
      <protection locked="0"/>
    </xf>
    <xf numFmtId="0" fontId="3" fillId="0" borderId="33" xfId="0" applyFont="1" applyBorder="1">
      <alignment horizontal="left" vertical="center"/>
      <protection locked="0"/>
    </xf>
    <xf numFmtId="0" fontId="3" fillId="0" borderId="30" xfId="0" applyFont="1" applyBorder="1">
      <alignment horizontal="left" vertical="center"/>
      <protection locked="0"/>
    </xf>
    <xf numFmtId="0" fontId="3" fillId="0" borderId="34" xfId="0" applyFont="1" applyBorder="1">
      <alignment horizontal="left" vertical="center"/>
      <protection locked="0"/>
    </xf>
    <xf numFmtId="0" fontId="3" fillId="0" borderId="26" xfId="0" applyFont="1" applyBorder="1">
      <alignment horizontal="left" vertical="center"/>
      <protection locked="0"/>
    </xf>
    <xf numFmtId="0" fontId="3" fillId="0" borderId="27" xfId="0" applyFont="1" applyBorder="1">
      <alignment horizontal="left" vertical="center"/>
      <protection locked="0"/>
    </xf>
    <xf numFmtId="0" fontId="3" fillId="0" borderId="0" xfId="0" quotePrefix="1" applyFont="1">
      <alignment horizontal="left" vertical="center"/>
      <protection locked="0"/>
    </xf>
    <xf numFmtId="0" fontId="3" fillId="0" borderId="28" xfId="0" applyFont="1" applyBorder="1">
      <alignment horizontal="left" vertical="center"/>
      <protection locked="0"/>
    </xf>
    <xf numFmtId="0" fontId="3" fillId="0" borderId="29" xfId="0" applyFont="1" applyBorder="1">
      <alignment horizontal="left" vertical="center"/>
      <protection locked="0"/>
    </xf>
    <xf numFmtId="0" fontId="3" fillId="0" borderId="32" xfId="0" applyFont="1" applyBorder="1">
      <alignment horizontal="left" vertical="center"/>
      <protection locked="0"/>
    </xf>
    <xf numFmtId="0" fontId="3" fillId="0" borderId="31" xfId="0" applyFont="1" applyBorder="1">
      <alignment horizontal="left" vertical="center"/>
      <protection locked="0"/>
    </xf>
    <xf numFmtId="0" fontId="3" fillId="0" borderId="17" xfId="0" applyFont="1" applyBorder="1">
      <alignment horizontal="left" vertical="center"/>
      <protection locked="0"/>
    </xf>
    <xf numFmtId="0" fontId="3" fillId="0" borderId="16" xfId="0" applyFont="1" applyBorder="1">
      <alignment horizontal="left" vertical="center"/>
      <protection locked="0"/>
    </xf>
    <xf numFmtId="0" fontId="3" fillId="0" borderId="0" xfId="0" applyFont="1" applyAlignment="1">
      <alignment vertical="top" wrapText="1"/>
      <protection locked="0"/>
    </xf>
    <xf numFmtId="0" fontId="3" fillId="0" borderId="12" xfId="0" applyFont="1" applyBorder="1">
      <alignment horizontal="left" vertical="center"/>
      <protection locked="0"/>
    </xf>
    <xf numFmtId="0" fontId="3" fillId="0" borderId="9" xfId="0" applyFont="1" applyBorder="1">
      <alignment horizontal="left" vertical="center"/>
      <protection locked="0"/>
    </xf>
    <xf numFmtId="0" fontId="3" fillId="0" borderId="13" xfId="0" applyFont="1" applyBorder="1">
      <alignment horizontal="left" vertical="center"/>
      <protection locked="0"/>
    </xf>
    <xf numFmtId="0" fontId="3" fillId="0" borderId="10" xfId="0" applyFont="1" applyBorder="1">
      <alignment horizontal="left" vertical="center"/>
      <protection locked="0"/>
    </xf>
    <xf numFmtId="0" fontId="3" fillId="0" borderId="21" xfId="0" applyFont="1" applyBorder="1">
      <alignment horizontal="left" vertical="center"/>
      <protection locked="0"/>
    </xf>
    <xf numFmtId="0" fontId="3" fillId="0" borderId="11" xfId="0" applyFont="1" applyBorder="1">
      <alignment horizontal="left" vertical="center"/>
      <protection locked="0"/>
    </xf>
    <xf numFmtId="0" fontId="3" fillId="0" borderId="0" xfId="0" applyFont="1" applyAlignment="1" applyProtection="1"/>
    <xf numFmtId="0" fontId="0" fillId="0" borderId="16" xfId="0" applyBorder="1">
      <alignment horizontal="left" vertical="center"/>
      <protection locked="0"/>
    </xf>
    <xf numFmtId="0" fontId="0" fillId="0" borderId="17" xfId="0" applyBorder="1">
      <alignment horizontal="left" vertical="center"/>
      <protection locked="0"/>
    </xf>
    <xf numFmtId="0" fontId="0" fillId="0" borderId="0" xfId="0" applyAlignment="1">
      <alignment vertical="center"/>
      <protection locked="0"/>
    </xf>
    <xf numFmtId="0" fontId="0" fillId="0" borderId="16" xfId="0" applyBorder="1" applyAlignment="1">
      <alignment vertical="center"/>
      <protection locked="0"/>
    </xf>
    <xf numFmtId="0" fontId="0" fillId="0" borderId="11" xfId="0" applyBorder="1">
      <alignment horizontal="left" vertical="center"/>
      <protection locked="0"/>
    </xf>
    <xf numFmtId="0" fontId="0" fillId="0" borderId="0" xfId="0" applyAlignment="1">
      <alignment vertical="center" wrapText="1"/>
      <protection locked="0"/>
    </xf>
    <xf numFmtId="0" fontId="0" fillId="0" borderId="9" xfId="0" applyBorder="1">
      <alignment horizontal="left" vertical="center"/>
      <protection locked="0"/>
    </xf>
    <xf numFmtId="0" fontId="0" fillId="0" borderId="13" xfId="0" applyBorder="1">
      <alignment horizontal="left" vertical="center"/>
      <protection locked="0"/>
    </xf>
    <xf numFmtId="0" fontId="0" fillId="0" borderId="12" xfId="0" applyBorder="1">
      <alignment horizontal="left" vertical="center"/>
      <protection locked="0"/>
    </xf>
    <xf numFmtId="0" fontId="0" fillId="0" borderId="21" xfId="0" applyBorder="1">
      <alignment horizontal="left" vertical="center"/>
      <protection locked="0"/>
    </xf>
    <xf numFmtId="0" fontId="3" fillId="0" borderId="0" xfId="0" quotePrefix="1" applyNumberFormat="1" applyFont="1" applyFill="1" applyProtection="1">
      <alignment horizontal="left" vertical="center"/>
      <protection locked="0"/>
    </xf>
    <xf numFmtId="0" fontId="29" fillId="6" borderId="67" xfId="0" applyFont="1" applyFill="1" applyBorder="1">
      <alignment horizontal="left" vertical="center"/>
      <protection locked="0"/>
    </xf>
    <xf numFmtId="0" fontId="0" fillId="0" borderId="0" xfId="0" applyAlignment="1">
      <alignment horizontal="fill" vertical="center"/>
      <protection locked="0"/>
    </xf>
    <xf numFmtId="0" fontId="0" fillId="0" borderId="9" xfId="0" applyBorder="1" applyAlignment="1">
      <alignment horizontal="fill" vertical="center"/>
      <protection locked="0"/>
    </xf>
    <xf numFmtId="0" fontId="0" fillId="0" borderId="0" xfId="0" applyAlignment="1">
      <alignment horizontal="right" vertical="center"/>
      <protection locked="0"/>
    </xf>
    <xf numFmtId="0" fontId="0" fillId="0" borderId="0" xfId="0" applyAlignment="1" applyProtection="1">
      <alignment horizontal="left" vertical="top" wrapText="1"/>
      <protection hidden="1"/>
    </xf>
    <xf numFmtId="0" fontId="3" fillId="0" borderId="21" xfId="0" applyFont="1" applyBorder="1" applyAlignment="1">
      <alignment horizontal="center" vertical="center"/>
      <protection locked="0"/>
    </xf>
    <xf numFmtId="0" fontId="3" fillId="0" borderId="0" xfId="0" applyFont="1" applyAlignment="1">
      <alignment horizontal="center" vertical="center"/>
      <protection locked="0"/>
    </xf>
    <xf numFmtId="0" fontId="3" fillId="0" borderId="9" xfId="0" applyFont="1" applyBorder="1" applyAlignment="1">
      <alignment horizontal="center" vertical="center"/>
      <protection locked="0"/>
    </xf>
    <xf numFmtId="165" fontId="3" fillId="0" borderId="0" xfId="0" applyNumberFormat="1" applyFont="1" applyFill="1" applyAlignment="1" applyProtection="1">
      <alignment horizontal="fill" vertical="center"/>
      <protection locked="0"/>
    </xf>
    <xf numFmtId="165" fontId="3" fillId="0" borderId="0" xfId="0" quotePrefix="1" applyNumberFormat="1" applyFont="1" applyFill="1" applyAlignment="1" applyProtection="1">
      <alignment horizontal="right" vertical="center"/>
      <protection locked="0"/>
    </xf>
    <xf numFmtId="0" fontId="0" fillId="0" borderId="0" xfId="0" quotePrefix="1">
      <alignment horizontal="left" vertical="center"/>
      <protection locked="0"/>
    </xf>
    <xf numFmtId="0" fontId="0" fillId="0" borderId="23" xfId="0" applyBorder="1">
      <alignment horizontal="left" vertical="center"/>
      <protection locked="0"/>
    </xf>
    <xf numFmtId="0" fontId="0" fillId="0" borderId="23" xfId="0" applyBorder="1" applyAlignment="1">
      <alignment horizontal="center" vertical="center"/>
      <protection locked="0"/>
    </xf>
    <xf numFmtId="0" fontId="0" fillId="0" borderId="24" xfId="0" applyBorder="1">
      <alignment horizontal="left" vertical="center"/>
      <protection locked="0"/>
    </xf>
    <xf numFmtId="0" fontId="0" fillId="0" borderId="25" xfId="0" applyBorder="1">
      <alignment horizontal="left" vertical="center"/>
      <protection locked="0"/>
    </xf>
    <xf numFmtId="0" fontId="0" fillId="0" borderId="26" xfId="0" applyBorder="1">
      <alignment horizontal="left" vertical="center"/>
      <protection locked="0"/>
    </xf>
    <xf numFmtId="0" fontId="0" fillId="0" borderId="27" xfId="0" applyBorder="1">
      <alignment horizontal="left" vertical="center"/>
      <protection locked="0"/>
    </xf>
    <xf numFmtId="0" fontId="0" fillId="0" borderId="10" xfId="0" applyBorder="1">
      <alignment horizontal="left" vertical="center"/>
      <protection locked="0"/>
    </xf>
    <xf numFmtId="0" fontId="0" fillId="0" borderId="11" xfId="0" applyBorder="1" applyAlignment="1">
      <alignment horizontal="right" vertical="center"/>
      <protection locked="0"/>
    </xf>
    <xf numFmtId="0" fontId="0" fillId="0" borderId="13" xfId="0" applyBorder="1" applyAlignment="1">
      <alignment horizontal="right" vertical="center"/>
      <protection locked="0"/>
    </xf>
    <xf numFmtId="0" fontId="0" fillId="0" borderId="28" xfId="0" applyBorder="1">
      <alignment horizontal="left" vertical="center"/>
      <protection locked="0"/>
    </xf>
    <xf numFmtId="0" fontId="0" fillId="0" borderId="23" xfId="0" applyBorder="1" applyAlignment="1">
      <alignment horizontal="right" vertical="center"/>
      <protection locked="0"/>
    </xf>
    <xf numFmtId="0" fontId="0" fillId="0" borderId="29" xfId="0" applyBorder="1">
      <alignment horizontal="left" vertical="center"/>
      <protection locked="0"/>
    </xf>
    <xf numFmtId="0" fontId="0" fillId="0" borderId="0" xfId="0" quotePrefix="1" applyAlignment="1">
      <alignment horizontal="right" vertical="center"/>
      <protection locked="0"/>
    </xf>
    <xf numFmtId="0" fontId="0" fillId="0" borderId="0" xfId="0" quotePrefix="1" applyAlignment="1">
      <alignment horizontal="center" vertical="center"/>
      <protection locked="0"/>
    </xf>
    <xf numFmtId="0" fontId="0" fillId="0" borderId="9" xfId="0" applyBorder="1" applyAlignment="1">
      <alignment horizontal="center" vertical="center"/>
      <protection locked="0"/>
    </xf>
    <xf numFmtId="0" fontId="0" fillId="0" borderId="9" xfId="0" applyBorder="1" applyAlignment="1">
      <alignment horizontal="right" vertical="center"/>
      <protection locked="0"/>
    </xf>
    <xf numFmtId="0" fontId="0" fillId="0" borderId="21" xfId="0" applyBorder="1" applyAlignment="1">
      <alignment horizontal="center" vertical="center"/>
      <protection locked="0"/>
    </xf>
    <xf numFmtId="0" fontId="0" fillId="0" borderId="21" xfId="0" applyBorder="1" applyAlignment="1">
      <alignment horizontal="right" vertical="center"/>
      <protection locked="0"/>
    </xf>
    <xf numFmtId="0" fontId="0" fillId="0" borderId="33" xfId="0" applyBorder="1">
      <alignment horizontal="left" vertical="center"/>
      <protection locked="0"/>
    </xf>
    <xf numFmtId="0" fontId="0" fillId="0" borderId="30" xfId="0" applyBorder="1" applyAlignment="1">
      <alignment horizontal="center" vertical="center"/>
      <protection locked="0"/>
    </xf>
    <xf numFmtId="0" fontId="0" fillId="0" borderId="31" xfId="0" applyBorder="1">
      <alignment horizontal="left" vertical="center"/>
      <protection locked="0"/>
    </xf>
    <xf numFmtId="0" fontId="0" fillId="0" borderId="32" xfId="0" applyBorder="1">
      <alignment horizontal="left" vertical="center"/>
      <protection locked="0"/>
    </xf>
    <xf numFmtId="0" fontId="0" fillId="0" borderId="30" xfId="0" applyBorder="1">
      <alignment horizontal="left" vertical="center"/>
      <protection locked="0"/>
    </xf>
    <xf numFmtId="0" fontId="0" fillId="0" borderId="30" xfId="0" applyBorder="1" applyAlignment="1">
      <alignment horizontal="right" vertical="center"/>
      <protection locked="0"/>
    </xf>
    <xf numFmtId="0" fontId="0" fillId="0" borderId="34" xfId="0" applyBorder="1">
      <alignment horizontal="left" vertical="center"/>
      <protection locked="0"/>
    </xf>
    <xf numFmtId="0" fontId="14" fillId="0" borderId="0" xfId="0" applyNumberFormat="1" applyFont="1" applyFill="1" applyBorder="1" applyAlignment="1" applyProtection="1">
      <alignment vertical="top" wrapText="1"/>
      <protection hidden="1"/>
    </xf>
    <xf numFmtId="0" fontId="3" fillId="0" borderId="30" xfId="0" applyFont="1" applyBorder="1" applyAlignment="1">
      <alignment horizontal="center" vertical="center"/>
      <protection locked="0"/>
    </xf>
    <xf numFmtId="0" fontId="3" fillId="0" borderId="30" xfId="0" applyFont="1" applyBorder="1" applyAlignment="1">
      <alignment horizontal="right" vertical="center"/>
      <protection locked="0"/>
    </xf>
    <xf numFmtId="0" fontId="9" fillId="0" borderId="0" xfId="0" applyFont="1" applyAlignment="1">
      <alignment horizontal="center" vertical="center"/>
      <protection locked="0"/>
    </xf>
    <xf numFmtId="0" fontId="3" fillId="0" borderId="24" xfId="0" applyFont="1" applyBorder="1">
      <alignment horizontal="left" vertical="center"/>
      <protection locked="0"/>
    </xf>
    <xf numFmtId="0" fontId="3" fillId="0" borderId="25" xfId="0" applyFont="1" applyBorder="1">
      <alignment horizontal="left" vertical="center"/>
      <protection locked="0"/>
    </xf>
    <xf numFmtId="0" fontId="3" fillId="0" borderId="23" xfId="0" applyFont="1" applyBorder="1" applyAlignment="1">
      <alignment horizontal="right" vertical="center"/>
      <protection locked="0"/>
    </xf>
    <xf numFmtId="0" fontId="3" fillId="3" borderId="33" xfId="0" applyFont="1" applyFill="1" applyBorder="1">
      <alignment horizontal="left" vertical="center"/>
      <protection locked="0"/>
    </xf>
    <xf numFmtId="0" fontId="3" fillId="3" borderId="30" xfId="0" applyFont="1" applyFill="1" applyBorder="1" applyAlignment="1">
      <alignment horizontal="center" vertical="center"/>
      <protection locked="0"/>
    </xf>
    <xf numFmtId="0" fontId="3" fillId="3" borderId="31" xfId="0" applyFont="1" applyFill="1" applyBorder="1">
      <alignment horizontal="left" vertical="center"/>
      <protection locked="0"/>
    </xf>
    <xf numFmtId="0" fontId="3" fillId="3" borderId="26" xfId="0" applyFont="1" applyFill="1" applyBorder="1">
      <alignment horizontal="left" vertical="center"/>
      <protection locked="0"/>
    </xf>
    <xf numFmtId="0" fontId="3" fillId="3" borderId="16" xfId="0" applyFont="1" applyFill="1" applyBorder="1">
      <alignment horizontal="left" vertical="center"/>
      <protection locked="0"/>
    </xf>
    <xf numFmtId="0" fontId="3" fillId="3" borderId="0" xfId="0" quotePrefix="1" applyFont="1" applyFill="1" applyAlignment="1">
      <alignment horizontal="center" vertical="center"/>
      <protection locked="0"/>
    </xf>
    <xf numFmtId="0" fontId="4" fillId="3" borderId="16" xfId="0" quotePrefix="1" applyFont="1" applyFill="1" applyBorder="1">
      <alignment horizontal="left" vertical="center"/>
      <protection locked="0"/>
    </xf>
    <xf numFmtId="0" fontId="3" fillId="3" borderId="28" xfId="0" applyFont="1" applyFill="1" applyBorder="1">
      <alignment horizontal="left" vertical="center"/>
      <protection locked="0"/>
    </xf>
    <xf numFmtId="0" fontId="3" fillId="3" borderId="23" xfId="0" applyFont="1" applyFill="1" applyBorder="1" applyAlignment="1">
      <alignment horizontal="center" vertical="center"/>
      <protection locked="0"/>
    </xf>
    <xf numFmtId="0" fontId="3" fillId="3" borderId="24" xfId="0" applyFont="1" applyFill="1" applyBorder="1">
      <alignment horizontal="left" vertical="center"/>
      <protection locked="0"/>
    </xf>
    <xf numFmtId="0" fontId="3" fillId="0" borderId="21" xfId="0" applyFont="1" applyBorder="1" applyAlignment="1">
      <alignment horizontal="right" vertical="center"/>
      <protection locked="0"/>
    </xf>
    <xf numFmtId="0" fontId="3" fillId="0" borderId="9" xfId="0" applyFont="1" applyBorder="1" applyAlignment="1">
      <alignment horizontal="right" vertical="center"/>
      <protection locked="0"/>
    </xf>
    <xf numFmtId="0" fontId="3" fillId="0" borderId="0" xfId="0" applyFont="1" applyProtection="1">
      <alignment horizontal="left" vertical="center"/>
      <protection locked="0"/>
    </xf>
    <xf numFmtId="0" fontId="14" fillId="0" borderId="0" xfId="0" applyNumberFormat="1" applyFont="1" applyFill="1" applyBorder="1" applyAlignment="1" applyProtection="1">
      <alignment vertical="center"/>
      <protection locked="0"/>
    </xf>
    <xf numFmtId="164" fontId="0" fillId="0" borderId="0" xfId="0" applyNumberFormat="1" applyFill="1" applyBorder="1" applyAlignment="1" applyProtection="1">
      <alignment vertical="center"/>
      <protection locked="0"/>
    </xf>
    <xf numFmtId="0" fontId="3" fillId="0" borderId="0" xfId="0" applyFont="1" applyFill="1" applyAlignment="1">
      <alignment horizontal="left" vertical="center"/>
      <protection locked="0"/>
    </xf>
    <xf numFmtId="49" fontId="0" fillId="0" borderId="0" xfId="0" applyNumberFormat="1" applyAlignment="1" applyProtection="1">
      <alignment horizontal="left" vertical="top" wrapText="1"/>
      <protection locked="0"/>
    </xf>
    <xf numFmtId="1" fontId="9" fillId="0" borderId="0" xfId="0" applyNumberFormat="1"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3" fillId="0" borderId="0" xfId="0" quotePrefix="1" applyFont="1" applyFill="1" applyBorder="1" applyAlignment="1" applyProtection="1"/>
    <xf numFmtId="0" fontId="3" fillId="0" borderId="0" xfId="0" quotePrefix="1" applyFont="1" applyFill="1" applyAlignment="1" applyProtection="1"/>
    <xf numFmtId="0" fontId="0" fillId="0" borderId="0" xfId="0" quotePrefix="1" applyFill="1">
      <alignment horizontal="left" vertical="center"/>
      <protection locked="0"/>
    </xf>
    <xf numFmtId="0" fontId="0" fillId="0" borderId="0" xfId="0" applyAlignment="1">
      <alignment horizontal="centerContinuous" vertical="center"/>
      <protection locked="0"/>
    </xf>
    <xf numFmtId="0" fontId="0" fillId="0" borderId="0" xfId="0" applyAlignment="1" applyProtection="1">
      <alignment horizontal="left" vertical="top"/>
      <protection hidden="1"/>
    </xf>
    <xf numFmtId="0" fontId="3" fillId="0" borderId="0" xfId="0" quotePrefix="1" applyFont="1" applyAlignment="1">
      <alignment horizontal="center" vertical="center"/>
      <protection locked="0"/>
    </xf>
    <xf numFmtId="0" fontId="3" fillId="0" borderId="0" xfId="0" applyFont="1" applyFill="1" applyAlignment="1">
      <alignment horizontal="right" vertical="top" wrapText="1"/>
      <protection locked="0"/>
    </xf>
    <xf numFmtId="0" fontId="0" fillId="0" borderId="0" xfId="0" applyFill="1" applyBorder="1" applyAlignment="1" applyProtection="1">
      <alignment horizontal="right" vertical="center"/>
      <protection locked="0"/>
    </xf>
    <xf numFmtId="0" fontId="3" fillId="0" borderId="0" xfId="5" applyFont="1">
      <alignment horizontal="left" vertical="center"/>
      <protection locked="0"/>
    </xf>
    <xf numFmtId="0" fontId="3" fillId="0" borderId="0" xfId="5" quotePrefix="1" applyFont="1" applyAlignment="1">
      <alignment horizontal="center" vertical="center"/>
      <protection locked="0"/>
    </xf>
    <xf numFmtId="0" fontId="3" fillId="0" borderId="0" xfId="5" applyFont="1" applyAlignment="1">
      <alignment horizontal="fill" vertical="center"/>
      <protection locked="0"/>
    </xf>
    <xf numFmtId="0" fontId="3" fillId="0" borderId="0" xfId="5" quotePrefix="1" applyFont="1" applyAlignment="1">
      <alignment horizontal="right" vertical="center"/>
      <protection locked="0"/>
    </xf>
    <xf numFmtId="0" fontId="4" fillId="0" borderId="0" xfId="5" applyFont="1">
      <alignment horizontal="left" vertical="center"/>
      <protection locked="0"/>
    </xf>
    <xf numFmtId="0" fontId="3" fillId="0" borderId="0" xfId="0" applyFont="1" applyAlignment="1">
      <alignment horizontal="fill" vertical="center"/>
      <protection locked="0"/>
    </xf>
    <xf numFmtId="0" fontId="3" fillId="0" borderId="0" xfId="0" quotePrefix="1" applyFont="1" applyAlignment="1">
      <alignment horizontal="right" vertical="center"/>
      <protection locked="0"/>
    </xf>
    <xf numFmtId="0" fontId="12" fillId="0" borderId="0" xfId="0" applyNumberFormat="1" applyFont="1" applyFill="1" applyAlignment="1" applyProtection="1">
      <alignment horizontal="left" vertical="center"/>
      <protection locked="0"/>
    </xf>
    <xf numFmtId="0" fontId="3" fillId="0" borderId="0" xfId="0" quotePrefix="1" applyFont="1" applyAlignment="1">
      <alignment vertical="center"/>
      <protection locked="0"/>
    </xf>
    <xf numFmtId="49" fontId="3" fillId="0" borderId="0" xfId="5" applyNumberFormat="1" applyFont="1" applyAlignment="1">
      <alignment horizontal="left" vertical="top" wrapText="1"/>
      <protection locked="0"/>
    </xf>
    <xf numFmtId="0" fontId="20" fillId="0" borderId="0" xfId="0" applyFont="1">
      <alignment horizontal="left" vertical="center"/>
      <protection locked="0"/>
    </xf>
    <xf numFmtId="0" fontId="3" fillId="0" borderId="21" xfId="0" applyFont="1" applyBorder="1" applyAlignment="1">
      <alignment horizontal="centerContinuous" vertical="center"/>
      <protection locked="0"/>
    </xf>
    <xf numFmtId="0" fontId="9" fillId="0" borderId="0" xfId="0" applyFont="1" applyFill="1" applyBorder="1" applyAlignment="1">
      <alignment horizontal="center" vertical="center"/>
      <protection locked="0"/>
    </xf>
    <xf numFmtId="0" fontId="3" fillId="0" borderId="0" xfId="0" applyFont="1" applyFill="1" applyBorder="1" applyAlignment="1">
      <alignment horizontal="right" vertical="top" wrapText="1"/>
      <protection locked="0"/>
    </xf>
    <xf numFmtId="0" fontId="3" fillId="0" borderId="0" xfId="0" applyFont="1" applyAlignment="1">
      <alignment horizontal="right" wrapText="1"/>
      <protection locked="0"/>
    </xf>
    <xf numFmtId="0" fontId="3" fillId="0" borderId="70" xfId="0" applyFont="1" applyFill="1" applyBorder="1" applyAlignment="1" applyProtection="1">
      <alignment horizontal="left" vertical="center"/>
      <protection locked="0"/>
    </xf>
    <xf numFmtId="0" fontId="3" fillId="0" borderId="70" xfId="0" applyFont="1" applyFill="1" applyBorder="1" applyAlignment="1" applyProtection="1">
      <alignment horizontal="center" vertical="center"/>
      <protection locked="0"/>
    </xf>
    <xf numFmtId="0" fontId="3" fillId="0" borderId="71" xfId="0" applyFont="1" applyFill="1" applyBorder="1" applyAlignment="1" applyProtection="1">
      <alignment horizontal="left" vertical="center"/>
      <protection locked="0"/>
    </xf>
    <xf numFmtId="0" fontId="3" fillId="0" borderId="72" xfId="0" applyFont="1" applyFill="1" applyBorder="1" applyAlignment="1" applyProtection="1">
      <alignment horizontal="left" vertical="center"/>
      <protection locked="0"/>
    </xf>
    <xf numFmtId="0" fontId="4" fillId="0" borderId="70" xfId="0" applyFont="1" applyFill="1" applyBorder="1" applyAlignment="1" applyProtection="1">
      <alignment horizontal="left" vertical="center"/>
      <protection locked="0"/>
    </xf>
    <xf numFmtId="0" fontId="3" fillId="0" borderId="70" xfId="0" applyFont="1" applyFill="1" applyBorder="1" applyAlignment="1" applyProtection="1">
      <alignment horizontal="right" vertical="center"/>
      <protection locked="0"/>
    </xf>
    <xf numFmtId="0" fontId="3" fillId="0" borderId="0" xfId="0" quotePrefix="1" applyFont="1" applyFill="1" applyBorder="1" applyAlignment="1" applyProtection="1">
      <alignment horizontal="left" vertical="center"/>
      <protection locked="0"/>
    </xf>
    <xf numFmtId="0" fontId="3" fillId="0" borderId="72" xfId="0" applyNumberFormat="1" applyFont="1" applyFill="1" applyBorder="1" applyAlignment="1" applyProtection="1">
      <alignment horizontal="left" vertical="center"/>
      <protection locked="0"/>
    </xf>
    <xf numFmtId="0" fontId="3" fillId="0" borderId="70" xfId="0" applyNumberFormat="1" applyFont="1" applyFill="1" applyBorder="1" applyAlignment="1" applyProtection="1">
      <alignment horizontal="left" vertical="center"/>
      <protection locked="0"/>
    </xf>
    <xf numFmtId="0" fontId="3" fillId="0" borderId="71" xfId="0" applyNumberFormat="1" applyFont="1" applyFill="1" applyBorder="1" applyAlignment="1" applyProtection="1">
      <alignment horizontal="left" vertical="center"/>
      <protection locked="0"/>
    </xf>
    <xf numFmtId="0" fontId="4" fillId="0" borderId="70" xfId="0" applyNumberFormat="1" applyFont="1" applyFill="1" applyBorder="1" applyAlignment="1" applyProtection="1">
      <alignment horizontal="left" vertical="center"/>
      <protection locked="0"/>
    </xf>
    <xf numFmtId="0" fontId="3" fillId="0" borderId="70" xfId="0" applyNumberFormat="1" applyFont="1" applyFill="1" applyBorder="1" applyAlignment="1" applyProtection="1">
      <alignment horizontal="center" vertical="center"/>
      <protection locked="0"/>
    </xf>
    <xf numFmtId="0" fontId="3" fillId="0" borderId="70" xfId="0" applyNumberFormat="1" applyFont="1" applyFill="1" applyBorder="1" applyAlignment="1" applyProtection="1">
      <alignment horizontal="right" vertical="center"/>
      <protection locked="0"/>
    </xf>
    <xf numFmtId="0" fontId="3" fillId="0" borderId="0" xfId="5" applyFont="1" applyAlignment="1">
      <alignment horizontal="fill" vertical="top" wrapText="1"/>
      <protection locked="0"/>
    </xf>
    <xf numFmtId="0" fontId="0" fillId="0" borderId="0" xfId="0" applyNumberFormat="1" applyFill="1" applyBorder="1" applyAlignment="1" applyProtection="1">
      <alignment horizontal="left" vertical="top"/>
      <protection hidden="1"/>
    </xf>
    <xf numFmtId="0" fontId="0" fillId="0" borderId="0" xfId="0" applyFill="1" applyBorder="1" applyAlignment="1" applyProtection="1">
      <alignment horizontal="left" vertical="center"/>
      <protection locked="0"/>
    </xf>
    <xf numFmtId="0" fontId="0" fillId="0" borderId="0" xfId="0" quotePrefix="1" applyNumberFormat="1" applyFill="1" applyAlignment="1" applyProtection="1">
      <alignment horizontal="fill" vertical="center"/>
      <protection locked="0"/>
    </xf>
    <xf numFmtId="0" fontId="3" fillId="0" borderId="9" xfId="0" applyFont="1" applyBorder="1" applyAlignment="1">
      <alignment horizontal="fill" vertical="center"/>
      <protection locked="0"/>
    </xf>
    <xf numFmtId="0" fontId="3" fillId="0" borderId="0" xfId="0" applyFont="1" applyAlignment="1">
      <alignment horizontal="centerContinuous" vertical="center"/>
      <protection locked="0"/>
    </xf>
    <xf numFmtId="0" fontId="3" fillId="0" borderId="11" xfId="0" applyFont="1" applyBorder="1" applyAlignment="1">
      <alignment horizontal="right" vertical="center"/>
      <protection locked="0"/>
    </xf>
    <xf numFmtId="0" fontId="3" fillId="0" borderId="13" xfId="0" applyFont="1" applyBorder="1" applyAlignment="1">
      <alignment horizontal="right" vertical="center"/>
      <protection locked="0"/>
    </xf>
    <xf numFmtId="0" fontId="3" fillId="0" borderId="53" xfId="0" applyFont="1" applyBorder="1" applyAlignment="1">
      <alignment horizontal="fill" vertical="center"/>
      <protection locked="0"/>
    </xf>
    <xf numFmtId="0" fontId="3" fillId="0" borderId="54" xfId="0" applyFont="1" applyBorder="1" applyAlignment="1">
      <alignment horizontal="fill" vertical="center"/>
      <protection locked="0"/>
    </xf>
    <xf numFmtId="0" fontId="3" fillId="0" borderId="54" xfId="0" quotePrefix="1" applyFont="1" applyBorder="1" applyAlignment="1">
      <alignment horizontal="right" vertical="center"/>
      <protection locked="0"/>
    </xf>
    <xf numFmtId="0" fontId="3" fillId="0" borderId="55" xfId="0" applyFont="1" applyBorder="1" applyAlignment="1">
      <alignment horizontal="fill" vertical="center"/>
      <protection locked="0"/>
    </xf>
    <xf numFmtId="0" fontId="3" fillId="0" borderId="56" xfId="0" applyFont="1" applyBorder="1" applyAlignment="1">
      <alignment horizontal="fill" vertical="center"/>
      <protection locked="0"/>
    </xf>
    <xf numFmtId="0" fontId="3" fillId="0" borderId="56" xfId="0" quotePrefix="1" applyFont="1" applyBorder="1" applyAlignment="1">
      <alignment horizontal="right" vertical="center"/>
      <protection locked="0"/>
    </xf>
    <xf numFmtId="49" fontId="29" fillId="0" borderId="0" xfId="0" applyNumberFormat="1" applyFont="1" applyBorder="1" applyAlignment="1" applyProtection="1">
      <protection locked="0"/>
    </xf>
    <xf numFmtId="0" fontId="0" fillId="0" borderId="0" xfId="0" quotePrefix="1" applyNumberFormat="1" applyProtection="1">
      <alignment horizontal="left" vertical="center"/>
      <protection locked="0"/>
    </xf>
    <xf numFmtId="0" fontId="0" fillId="0" borderId="0" xfId="0" applyAlignment="1">
      <alignment horizontal="left" vertical="center" wrapText="1"/>
      <protection locked="0"/>
    </xf>
    <xf numFmtId="49" fontId="29" fillId="0" borderId="0" xfId="0" applyNumberFormat="1" applyFont="1" applyFill="1" applyBorder="1" applyAlignment="1" applyProtection="1">
      <alignment vertical="top"/>
      <protection locked="0"/>
    </xf>
    <xf numFmtId="49" fontId="0" fillId="0" borderId="0" xfId="0" applyNumberFormat="1" applyAlignment="1" applyProtection="1"/>
    <xf numFmtId="0" fontId="3" fillId="0" borderId="0" xfId="0" applyFont="1" applyFill="1" applyProtection="1">
      <alignment horizontal="left" vertical="center"/>
      <protection locked="0"/>
    </xf>
    <xf numFmtId="0" fontId="0" fillId="0" borderId="0" xfId="0" applyNumberFormat="1">
      <alignment horizontal="left" vertical="center"/>
      <protection locked="0"/>
    </xf>
    <xf numFmtId="49" fontId="0" fillId="0" borderId="0" xfId="0" quotePrefix="1" applyNumberFormat="1" applyAlignment="1" applyProtection="1"/>
    <xf numFmtId="49" fontId="18" fillId="0" borderId="0" xfId="0" applyNumberFormat="1" applyFont="1" applyFill="1" applyBorder="1" applyAlignment="1" applyProtection="1">
      <alignment horizontal="left" vertical="center"/>
      <protection locked="0"/>
    </xf>
    <xf numFmtId="49" fontId="0" fillId="0" borderId="0" xfId="0" applyNumberFormat="1" applyFill="1" applyAlignment="1" applyProtection="1">
      <alignment horizontal="center" vertical="center" wrapText="1"/>
      <protection locked="0"/>
    </xf>
    <xf numFmtId="49" fontId="0" fillId="0" borderId="0" xfId="0" applyNumberFormat="1" applyAlignment="1">
      <alignment horizontal="left" vertical="top" wrapText="1"/>
      <protection locked="0"/>
    </xf>
    <xf numFmtId="49" fontId="0" fillId="0" borderId="0" xfId="0" applyNumberFormat="1" applyAlignment="1" applyProtection="1">
      <alignment horizontal="center" vertical="center" wrapText="1"/>
      <protection locked="0"/>
    </xf>
    <xf numFmtId="49" fontId="0" fillId="0" borderId="0" xfId="0" applyNumberFormat="1" applyFill="1" applyAlignment="1">
      <alignment horizontal="left" vertical="top" wrapText="1"/>
      <protection locked="0"/>
    </xf>
    <xf numFmtId="49" fontId="0" fillId="0" borderId="0" xfId="0" applyNumberFormat="1" applyFill="1" applyBorder="1" applyAlignment="1" applyProtection="1">
      <alignment horizontal="center" vertical="center"/>
      <protection locked="0"/>
    </xf>
    <xf numFmtId="49" fontId="9" fillId="0" borderId="0" xfId="0" applyNumberFormat="1" applyFont="1" applyFill="1" applyAlignment="1">
      <alignment horizontal="center" vertical="center" wrapText="1"/>
      <protection locked="0"/>
    </xf>
    <xf numFmtId="49" fontId="22" fillId="0" borderId="0" xfId="0" applyNumberFormat="1" applyFont="1" applyFill="1" applyAlignment="1">
      <alignment horizontal="left" vertical="top" wrapText="1"/>
      <protection locked="0"/>
    </xf>
    <xf numFmtId="49" fontId="0" fillId="0" borderId="0" xfId="0" applyNumberFormat="1" applyFill="1" applyAlignment="1">
      <alignment horizontal="center" vertical="center" wrapText="1"/>
      <protection locked="0"/>
    </xf>
    <xf numFmtId="49" fontId="0" fillId="5" borderId="0" xfId="0" applyNumberFormat="1" applyFill="1" applyAlignment="1" applyProtection="1">
      <alignment horizontal="center" vertical="center" wrapText="1"/>
      <protection locked="0"/>
    </xf>
    <xf numFmtId="49" fontId="0" fillId="0" borderId="0" xfId="0" applyNumberFormat="1" applyFill="1" applyAlignment="1">
      <alignment horizontal="left" vertical="center" wrapText="1"/>
      <protection locked="0"/>
    </xf>
    <xf numFmtId="49" fontId="9" fillId="0" borderId="0" xfId="0" applyNumberFormat="1" applyFont="1" applyFill="1" applyAlignment="1" applyProtection="1">
      <alignment horizontal="center" vertical="center" wrapText="1"/>
      <protection locked="0"/>
    </xf>
    <xf numFmtId="49" fontId="0" fillId="5" borderId="0" xfId="0" applyNumberFormat="1" applyFill="1" applyBorder="1" applyAlignment="1" applyProtection="1">
      <alignment horizontal="center" vertical="center" wrapText="1"/>
      <protection locked="0"/>
    </xf>
    <xf numFmtId="49" fontId="9" fillId="0" borderId="0" xfId="5" applyNumberFormat="1" applyAlignment="1">
      <alignment horizontal="center" vertical="center" wrapText="1"/>
      <protection locked="0"/>
    </xf>
    <xf numFmtId="49" fontId="0" fillId="0" borderId="0" xfId="5" applyNumberFormat="1" applyFont="1" applyAlignment="1">
      <alignment horizontal="center" vertical="center" wrapText="1"/>
      <protection locked="0"/>
    </xf>
    <xf numFmtId="49" fontId="3" fillId="0" borderId="0" xfId="0" applyNumberFormat="1" applyFont="1" applyFill="1" applyAlignment="1">
      <alignment horizontal="left" vertical="center" wrapText="1"/>
      <protection locked="0"/>
    </xf>
    <xf numFmtId="49" fontId="3" fillId="0" borderId="0" xfId="6" applyNumberFormat="1" applyFont="1" applyFill="1" applyAlignment="1">
      <alignment horizontal="left" vertical="center" wrapText="1"/>
      <protection locked="0"/>
    </xf>
    <xf numFmtId="49" fontId="9" fillId="0" borderId="0" xfId="0" applyNumberFormat="1" applyFont="1" applyAlignment="1" applyProtection="1">
      <alignment horizontal="center" vertical="center" wrapText="1"/>
    </xf>
    <xf numFmtId="49" fontId="3" fillId="0" borderId="0" xfId="0" applyNumberFormat="1" applyFont="1" applyAlignment="1" applyProtection="1">
      <alignment horizontal="left" vertical="top" wrapText="1"/>
      <protection locked="0"/>
    </xf>
    <xf numFmtId="49" fontId="9" fillId="0" borderId="0" xfId="0" applyNumberFormat="1" applyFont="1" applyAlignment="1" applyProtection="1">
      <alignment horizontal="center" vertical="center"/>
    </xf>
    <xf numFmtId="49" fontId="0" fillId="0" borderId="0" xfId="0" applyNumberFormat="1" applyFill="1" applyAlignment="1">
      <alignment vertical="top" wrapText="1"/>
      <protection locked="0"/>
    </xf>
    <xf numFmtId="49" fontId="3" fillId="0" borderId="0" xfId="0" applyNumberFormat="1" applyFont="1" applyFill="1" applyBorder="1" applyAlignment="1" applyProtection="1">
      <protection locked="0"/>
    </xf>
    <xf numFmtId="49" fontId="22" fillId="0" borderId="0" xfId="0" applyNumberFormat="1" applyFont="1" applyFill="1" applyAlignment="1">
      <alignment horizontal="left" vertical="center" wrapText="1"/>
      <protection locked="0"/>
    </xf>
    <xf numFmtId="0" fontId="0" fillId="0" borderId="0" xfId="0" applyNumberFormat="1" applyFill="1" applyAlignment="1" applyProtection="1">
      <alignment horizontal="center" vertical="center" wrapText="1"/>
      <protection locked="0"/>
    </xf>
    <xf numFmtId="49" fontId="0" fillId="0" borderId="0" xfId="0" quotePrefix="1" applyNumberFormat="1" applyFill="1" applyBorder="1" applyAlignment="1" applyProtection="1">
      <alignment horizontal="center" vertical="center"/>
      <protection locked="0"/>
    </xf>
    <xf numFmtId="0" fontId="0" fillId="0" borderId="36" xfId="0" applyNumberFormat="1" applyFill="1" applyBorder="1" applyAlignment="1" applyProtection="1">
      <alignment vertical="top" wrapText="1"/>
      <protection hidden="1"/>
    </xf>
    <xf numFmtId="0" fontId="0" fillId="0" borderId="36" xfId="0" applyNumberFormat="1" applyFill="1" applyBorder="1" applyAlignment="1" applyProtection="1">
      <alignment vertical="top"/>
      <protection hidden="1"/>
    </xf>
    <xf numFmtId="0" fontId="3" fillId="0" borderId="36" xfId="0" applyNumberFormat="1" applyFont="1" applyFill="1" applyBorder="1" applyAlignment="1" applyProtection="1">
      <alignment horizontal="center" vertical="center"/>
      <protection locked="0"/>
    </xf>
    <xf numFmtId="0" fontId="3" fillId="0" borderId="36" xfId="0" applyNumberFormat="1" applyFont="1" applyFill="1" applyBorder="1" applyAlignment="1" applyProtection="1">
      <alignment vertical="center"/>
      <protection locked="0"/>
    </xf>
    <xf numFmtId="0" fontId="0" fillId="0" borderId="39" xfId="0" applyFill="1" applyBorder="1" applyProtection="1">
      <alignment horizontal="left" vertical="center"/>
      <protection locked="0"/>
    </xf>
    <xf numFmtId="0" fontId="0" fillId="0" borderId="51" xfId="0" applyFill="1" applyBorder="1" applyProtection="1">
      <alignment horizontal="left" vertical="center"/>
      <protection locked="0"/>
    </xf>
    <xf numFmtId="0" fontId="0" fillId="0" borderId="42" xfId="0" applyFill="1" applyBorder="1" applyProtection="1">
      <alignment horizontal="left" vertical="center"/>
      <protection locked="0"/>
    </xf>
    <xf numFmtId="0" fontId="0" fillId="0" borderId="49" xfId="0" applyFill="1" applyBorder="1" applyProtection="1">
      <alignment horizontal="left" vertical="center"/>
      <protection locked="0"/>
    </xf>
    <xf numFmtId="0" fontId="3" fillId="0" borderId="21" xfId="0" applyNumberFormat="1" applyFont="1" applyBorder="1" applyAlignment="1" applyProtection="1">
      <alignment horizontal="center" vertical="center"/>
      <protection locked="0"/>
    </xf>
    <xf numFmtId="15" fontId="3" fillId="0" borderId="0" xfId="0" quotePrefix="1" applyNumberFormat="1" applyFont="1" applyAlignment="1" applyProtection="1">
      <alignment horizontal="right"/>
      <protection locked="0"/>
    </xf>
    <xf numFmtId="0" fontId="3" fillId="0" borderId="0" xfId="0" applyNumberFormat="1" applyFont="1" applyAlignment="1" applyProtection="1">
      <alignment horizontal="right"/>
      <protection locked="0"/>
    </xf>
    <xf numFmtId="0" fontId="3" fillId="0" borderId="0" xfId="0" quotePrefix="1" applyNumberFormat="1" applyFont="1" applyAlignment="1" applyProtection="1">
      <alignment horizontal="right"/>
      <protection hidden="1"/>
    </xf>
    <xf numFmtId="0" fontId="3" fillId="0" borderId="0" xfId="0" applyNumberFormat="1" applyFont="1" applyAlignment="1" applyProtection="1">
      <alignment horizontal="right"/>
      <protection hidden="1"/>
    </xf>
    <xf numFmtId="0" fontId="3" fillId="0" borderId="0" xfId="0" applyNumberFormat="1" applyFont="1" applyBorder="1" applyAlignment="1" applyProtection="1">
      <alignment horizontal="center" vertical="center"/>
      <protection locked="0"/>
    </xf>
    <xf numFmtId="0" fontId="4" fillId="0" borderId="0" xfId="0" applyNumberFormat="1" applyFont="1" applyBorder="1" applyAlignment="1" applyProtection="1">
      <alignment horizontal="center" vertical="center"/>
      <protection locked="0"/>
    </xf>
    <xf numFmtId="0" fontId="3" fillId="0" borderId="0" xfId="0" applyNumberFormat="1" applyFont="1" applyBorder="1" applyAlignment="1" applyProtection="1">
      <alignment horizontal="left" vertical="top" wrapText="1"/>
      <protection locked="0"/>
    </xf>
    <xf numFmtId="0" fontId="0" fillId="0" borderId="0" xfId="0" applyAlignment="1" applyProtection="1">
      <alignment vertical="top" wrapText="1"/>
      <protection locked="0"/>
    </xf>
    <xf numFmtId="0" fontId="7" fillId="0" borderId="10" xfId="0" applyNumberFormat="1" applyFont="1" applyFill="1" applyBorder="1" applyAlignment="1" applyProtection="1">
      <alignment horizontal="center" vertical="center"/>
      <protection hidden="1"/>
    </xf>
    <xf numFmtId="0" fontId="7" fillId="0" borderId="11" xfId="0" applyNumberFormat="1" applyFont="1" applyFill="1" applyBorder="1" applyAlignment="1" applyProtection="1">
      <alignment horizontal="center" vertical="center"/>
      <protection hidden="1"/>
    </xf>
    <xf numFmtId="0" fontId="7" fillId="0" borderId="12" xfId="0" applyNumberFormat="1" applyFont="1" applyFill="1" applyBorder="1" applyAlignment="1" applyProtection="1">
      <alignment horizontal="center" vertical="center"/>
      <protection hidden="1"/>
    </xf>
    <xf numFmtId="0" fontId="7" fillId="0" borderId="13" xfId="0" applyNumberFormat="1" applyFont="1" applyFill="1" applyBorder="1" applyAlignment="1" applyProtection="1">
      <alignment horizontal="center" vertical="center"/>
      <protection hidden="1"/>
    </xf>
    <xf numFmtId="0" fontId="7" fillId="0" borderId="10" xfId="0" quotePrefix="1" applyNumberFormat="1" applyFont="1" applyFill="1" applyBorder="1" applyAlignment="1" applyProtection="1">
      <alignment horizontal="center" vertical="center"/>
      <protection hidden="1"/>
    </xf>
    <xf numFmtId="0" fontId="5" fillId="0" borderId="0" xfId="0" applyNumberFormat="1" applyFont="1" applyBorder="1" applyAlignment="1" applyProtection="1">
      <alignment vertical="center"/>
      <protection locked="0"/>
    </xf>
    <xf numFmtId="0" fontId="5" fillId="0" borderId="9" xfId="0" applyNumberFormat="1" applyFont="1" applyBorder="1" applyAlignment="1" applyProtection="1">
      <alignment vertical="center"/>
      <protection locked="0"/>
    </xf>
    <xf numFmtId="0" fontId="0" fillId="0" borderId="21" xfId="0" applyNumberFormat="1" applyBorder="1" applyAlignment="1" applyProtection="1">
      <alignment horizontal="center" vertical="top"/>
      <protection locked="0"/>
    </xf>
    <xf numFmtId="0" fontId="3" fillId="0" borderId="21" xfId="0" applyNumberFormat="1" applyFont="1" applyBorder="1" applyAlignment="1" applyProtection="1">
      <alignment horizontal="center"/>
      <protection locked="0"/>
    </xf>
    <xf numFmtId="0" fontId="3" fillId="0" borderId="0" xfId="0" applyNumberFormat="1" applyFont="1" applyBorder="1" applyAlignment="1" applyProtection="1">
      <alignment horizontal="center"/>
      <protection locked="0"/>
    </xf>
    <xf numFmtId="0" fontId="0" fillId="0" borderId="0" xfId="0" applyAlignment="1" applyProtection="1">
      <alignment horizontal="left" vertical="top" wrapText="1"/>
      <protection locked="0"/>
    </xf>
    <xf numFmtId="0" fontId="0" fillId="0" borderId="0" xfId="0" applyNumberFormat="1" applyAlignment="1" applyProtection="1">
      <alignment horizontal="center" vertical="center"/>
      <protection locked="0"/>
    </xf>
    <xf numFmtId="0" fontId="0" fillId="0" borderId="21" xfId="0" applyNumberFormat="1" applyBorder="1" applyAlignment="1" applyProtection="1">
      <alignment horizontal="center" vertical="center"/>
      <protection locked="0"/>
    </xf>
    <xf numFmtId="0" fontId="0" fillId="0" borderId="0" xfId="0" applyAlignment="1">
      <alignment vertical="top" wrapText="1"/>
      <protection locked="0"/>
    </xf>
    <xf numFmtId="0" fontId="0" fillId="0" borderId="0" xfId="0" quotePrefix="1" applyAlignment="1" applyProtection="1">
      <alignment horizontal="left" vertical="top" wrapText="1"/>
      <protection hidden="1"/>
    </xf>
    <xf numFmtId="0" fontId="0" fillId="0" borderId="0" xfId="0" applyAlignment="1" applyProtection="1">
      <alignment horizontal="left" vertical="top" wrapText="1"/>
      <protection hidden="1"/>
    </xf>
    <xf numFmtId="0" fontId="0" fillId="0" borderId="0" xfId="0" applyAlignment="1" applyProtection="1">
      <alignment vertical="top" wrapText="1"/>
      <protection hidden="1"/>
    </xf>
    <xf numFmtId="0" fontId="0" fillId="0" borderId="23" xfId="0" applyBorder="1" applyAlignment="1">
      <alignment horizontal="center" vertical="center"/>
      <protection locked="0"/>
    </xf>
    <xf numFmtId="0" fontId="0" fillId="0" borderId="0" xfId="0" quotePrefix="1">
      <alignment horizontal="left" vertical="center"/>
      <protection locked="0"/>
    </xf>
    <xf numFmtId="0" fontId="3" fillId="0" borderId="21" xfId="0" applyFont="1" applyBorder="1" applyAlignment="1">
      <alignment horizontal="center" vertical="center"/>
      <protection locked="0"/>
    </xf>
    <xf numFmtId="0" fontId="0" fillId="0" borderId="0" xfId="0" applyAlignment="1">
      <alignment horizontal="left" vertical="top" wrapText="1"/>
      <protection locked="0"/>
    </xf>
    <xf numFmtId="0" fontId="3" fillId="0" borderId="0" xfId="0" applyNumberFormat="1" applyFont="1" applyFill="1" applyAlignment="1" applyProtection="1">
      <alignment vertical="top" wrapText="1"/>
      <protection hidden="1"/>
    </xf>
    <xf numFmtId="0" fontId="3" fillId="0" borderId="0" xfId="0" applyNumberFormat="1" applyFont="1" applyFill="1" applyBorder="1" applyAlignment="1" applyProtection="1">
      <alignment vertical="top" wrapText="1"/>
      <protection locked="0"/>
    </xf>
    <xf numFmtId="0" fontId="8" fillId="0" borderId="0"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top" wrapText="1"/>
      <protection locked="0"/>
    </xf>
    <xf numFmtId="0" fontId="3" fillId="0" borderId="23" xfId="0" applyNumberFormat="1" applyFont="1" applyFill="1" applyBorder="1" applyAlignment="1" applyProtection="1">
      <alignment horizontal="center" vertical="center"/>
      <protection locked="0"/>
    </xf>
    <xf numFmtId="0" fontId="3" fillId="0" borderId="0" xfId="0" applyNumberFormat="1" applyFont="1" applyFill="1" applyBorder="1" applyAlignment="1" applyProtection="1">
      <alignment horizontal="right" vertical="center"/>
      <protection locked="0"/>
    </xf>
    <xf numFmtId="0" fontId="3" fillId="0" borderId="16" xfId="0" quotePrefix="1" applyNumberFormat="1" applyFont="1" applyFill="1" applyBorder="1" applyAlignment="1" applyProtection="1">
      <alignment horizontal="left" vertical="center"/>
      <protection locked="0"/>
    </xf>
    <xf numFmtId="0" fontId="3" fillId="0" borderId="16" xfId="0" applyNumberFormat="1" applyFont="1" applyFill="1" applyBorder="1" applyAlignment="1" applyProtection="1">
      <alignment horizontal="left" vertical="center"/>
      <protection locked="0"/>
    </xf>
    <xf numFmtId="164" fontId="3" fillId="0" borderId="0" xfId="0" applyNumberFormat="1" applyFont="1" applyFill="1" applyBorder="1" applyAlignment="1" applyProtection="1">
      <alignment horizontal="left" vertical="center"/>
      <protection locked="0"/>
    </xf>
    <xf numFmtId="0" fontId="0" fillId="0" borderId="0" xfId="0" applyNumberFormat="1" applyFill="1" applyAlignment="1" applyProtection="1">
      <alignment horizontal="right" vertical="top" wrapText="1"/>
      <protection locked="0"/>
    </xf>
    <xf numFmtId="0" fontId="3" fillId="0" borderId="0" xfId="0" applyNumberFormat="1" applyFont="1" applyFill="1" applyBorder="1" applyAlignment="1" applyProtection="1">
      <alignment horizontal="center" vertical="center"/>
      <protection locked="0"/>
    </xf>
    <xf numFmtId="0" fontId="3" fillId="0" borderId="0"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0" fillId="0" borderId="0" xfId="0" applyFill="1" applyAlignment="1">
      <alignment horizontal="center" vertical="center" wrapText="1"/>
      <protection locked="0"/>
    </xf>
    <xf numFmtId="164" fontId="0" fillId="0" borderId="0" xfId="0" applyNumberFormat="1" applyFill="1" applyProtection="1">
      <alignment horizontal="left" vertical="center"/>
      <protection locked="0"/>
    </xf>
    <xf numFmtId="164" fontId="3" fillId="0" borderId="0" xfId="0" applyNumberFormat="1" applyFont="1" applyFill="1" applyBorder="1" applyAlignment="1" applyProtection="1"/>
    <xf numFmtId="0" fontId="23" fillId="0" borderId="0" xfId="0" applyNumberFormat="1" applyFont="1" applyFill="1" applyBorder="1" applyAlignment="1" applyProtection="1">
      <alignment horizontal="right" vertical="center" wrapText="1"/>
      <protection locked="0"/>
    </xf>
    <xf numFmtId="0" fontId="3" fillId="0" borderId="0" xfId="0" applyNumberFormat="1" applyFont="1" applyFill="1" applyBorder="1" applyAlignment="1" applyProtection="1">
      <alignment horizontal="center" vertical="top"/>
      <protection locked="0"/>
    </xf>
    <xf numFmtId="0" fontId="3" fillId="0" borderId="0" xfId="0" applyNumberFormat="1" applyFont="1" applyFill="1" applyBorder="1" applyAlignment="1" applyProtection="1">
      <alignment horizontal="left" vertical="top" wrapText="1"/>
      <protection hidden="1"/>
    </xf>
    <xf numFmtId="0" fontId="0" fillId="0" borderId="0" xfId="0" applyFill="1" applyBorder="1" applyAlignment="1" applyProtection="1">
      <alignment horizontal="left" vertical="top" wrapText="1"/>
      <protection hidden="1"/>
    </xf>
    <xf numFmtId="0" fontId="3" fillId="0" borderId="0" xfId="0" applyNumberFormat="1" applyFont="1" applyFill="1" applyBorder="1" applyAlignment="1" applyProtection="1">
      <alignment vertical="top" wrapText="1"/>
      <protection hidden="1"/>
    </xf>
    <xf numFmtId="0" fontId="3" fillId="0" borderId="68" xfId="0" applyNumberFormat="1" applyFont="1" applyFill="1" applyBorder="1" applyAlignment="1" applyProtection="1">
      <alignment horizontal="left" vertical="top" wrapText="1"/>
      <protection hidden="1"/>
    </xf>
    <xf numFmtId="0" fontId="3" fillId="0" borderId="64" xfId="0" applyNumberFormat="1" applyFont="1" applyFill="1" applyBorder="1" applyAlignment="1" applyProtection="1">
      <alignment horizontal="left" vertical="top" wrapText="1"/>
      <protection hidden="1"/>
    </xf>
    <xf numFmtId="0" fontId="3" fillId="0" borderId="69" xfId="0" applyNumberFormat="1" applyFont="1" applyFill="1" applyBorder="1" applyAlignment="1" applyProtection="1">
      <alignment horizontal="left" vertical="top" wrapText="1"/>
      <protection hidden="1"/>
    </xf>
    <xf numFmtId="0" fontId="3" fillId="0" borderId="10" xfId="0" applyNumberFormat="1" applyFont="1" applyFill="1" applyBorder="1" applyAlignment="1" applyProtection="1">
      <alignment vertical="top" wrapText="1"/>
      <protection hidden="1"/>
    </xf>
    <xf numFmtId="0" fontId="3" fillId="0" borderId="21" xfId="0" applyNumberFormat="1" applyFont="1" applyFill="1" applyBorder="1" applyAlignment="1" applyProtection="1">
      <alignment vertical="top" wrapText="1"/>
      <protection hidden="1"/>
    </xf>
    <xf numFmtId="0" fontId="3" fillId="0" borderId="11" xfId="0" applyNumberFormat="1" applyFont="1" applyFill="1" applyBorder="1" applyAlignment="1" applyProtection="1">
      <alignment vertical="top" wrapText="1"/>
      <protection hidden="1"/>
    </xf>
    <xf numFmtId="0" fontId="3" fillId="0" borderId="17" xfId="0" applyNumberFormat="1" applyFont="1" applyFill="1" applyBorder="1" applyAlignment="1" applyProtection="1">
      <alignment vertical="top" wrapText="1"/>
      <protection hidden="1"/>
    </xf>
    <xf numFmtId="0" fontId="3" fillId="0" borderId="16" xfId="0" applyNumberFormat="1" applyFont="1" applyFill="1" applyBorder="1" applyAlignment="1" applyProtection="1">
      <alignment vertical="top" wrapText="1"/>
      <protection hidden="1"/>
    </xf>
    <xf numFmtId="0" fontId="3" fillId="0" borderId="12" xfId="0" applyNumberFormat="1" applyFont="1" applyFill="1" applyBorder="1" applyAlignment="1" applyProtection="1">
      <alignment vertical="top" wrapText="1"/>
      <protection hidden="1"/>
    </xf>
    <xf numFmtId="0" fontId="3" fillId="0" borderId="9" xfId="0" applyNumberFormat="1" applyFont="1" applyFill="1" applyBorder="1" applyAlignment="1" applyProtection="1">
      <alignment vertical="top" wrapText="1"/>
      <protection hidden="1"/>
    </xf>
    <xf numFmtId="0" fontId="3" fillId="0" borderId="13" xfId="0" applyNumberFormat="1" applyFont="1" applyFill="1" applyBorder="1" applyAlignment="1" applyProtection="1">
      <alignment vertical="top" wrapText="1"/>
      <protection hidden="1"/>
    </xf>
    <xf numFmtId="0" fontId="3" fillId="0" borderId="33" xfId="0" applyNumberFormat="1" applyFont="1" applyFill="1" applyBorder="1" applyAlignment="1" applyProtection="1">
      <alignment vertical="top" wrapText="1"/>
      <protection hidden="1"/>
    </xf>
    <xf numFmtId="0" fontId="3" fillId="0" borderId="30" xfId="0" applyNumberFormat="1" applyFont="1" applyFill="1" applyBorder="1" applyAlignment="1" applyProtection="1">
      <alignment vertical="top" wrapText="1"/>
      <protection hidden="1"/>
    </xf>
    <xf numFmtId="0" fontId="3" fillId="0" borderId="34" xfId="0" applyNumberFormat="1" applyFont="1" applyFill="1" applyBorder="1" applyAlignment="1" applyProtection="1">
      <alignment vertical="top" wrapText="1"/>
      <protection hidden="1"/>
    </xf>
    <xf numFmtId="0" fontId="3" fillId="0" borderId="26" xfId="0" applyNumberFormat="1" applyFont="1" applyFill="1" applyBorder="1" applyAlignment="1" applyProtection="1">
      <alignment vertical="top" wrapText="1"/>
      <protection hidden="1"/>
    </xf>
    <xf numFmtId="0" fontId="3" fillId="0" borderId="27" xfId="0" applyNumberFormat="1" applyFont="1" applyFill="1" applyBorder="1" applyAlignment="1" applyProtection="1">
      <alignment vertical="top" wrapText="1"/>
      <protection hidden="1"/>
    </xf>
    <xf numFmtId="0" fontId="3" fillId="0" borderId="28" xfId="0" applyNumberFormat="1" applyFont="1" applyFill="1" applyBorder="1" applyAlignment="1" applyProtection="1">
      <alignment vertical="top" wrapText="1"/>
      <protection hidden="1"/>
    </xf>
    <xf numFmtId="0" fontId="3" fillId="0" borderId="23" xfId="0" applyNumberFormat="1" applyFont="1" applyFill="1" applyBorder="1" applyAlignment="1" applyProtection="1">
      <alignment vertical="top" wrapText="1"/>
      <protection hidden="1"/>
    </xf>
    <xf numFmtId="0" fontId="3" fillId="0" borderId="29" xfId="0" applyNumberFormat="1" applyFont="1" applyFill="1" applyBorder="1" applyAlignment="1" applyProtection="1">
      <alignment vertical="top" wrapText="1"/>
      <protection hidden="1"/>
    </xf>
    <xf numFmtId="0" fontId="3" fillId="0" borderId="9" xfId="0" applyNumberFormat="1" applyFont="1" applyFill="1" applyBorder="1" applyAlignment="1" applyProtection="1">
      <alignment horizontal="left" vertical="top" wrapText="1"/>
      <protection hidden="1"/>
    </xf>
    <xf numFmtId="0" fontId="3" fillId="0" borderId="33" xfId="0" applyNumberFormat="1" applyFont="1" applyFill="1" applyBorder="1" applyAlignment="1" applyProtection="1">
      <alignment horizontal="center" vertical="center"/>
      <protection locked="0"/>
    </xf>
    <xf numFmtId="0" fontId="3" fillId="0" borderId="30" xfId="0" applyNumberFormat="1" applyFont="1" applyFill="1" applyBorder="1" applyAlignment="1" applyProtection="1">
      <alignment horizontal="center" vertical="center"/>
      <protection locked="0"/>
    </xf>
    <xf numFmtId="0" fontId="3" fillId="0" borderId="34" xfId="0" applyNumberFormat="1" applyFont="1" applyFill="1" applyBorder="1" applyAlignment="1" applyProtection="1">
      <alignment horizontal="center" vertical="center"/>
      <protection locked="0"/>
    </xf>
    <xf numFmtId="0" fontId="3" fillId="0" borderId="28" xfId="0" applyNumberFormat="1" applyFont="1" applyFill="1" applyBorder="1" applyAlignment="1" applyProtection="1">
      <alignment horizontal="center" vertical="center"/>
      <protection locked="0"/>
    </xf>
    <xf numFmtId="0" fontId="3" fillId="0" borderId="29" xfId="0" applyNumberFormat="1" applyFont="1" applyFill="1" applyBorder="1" applyAlignment="1" applyProtection="1">
      <alignment horizontal="center" vertical="center"/>
      <protection locked="0"/>
    </xf>
    <xf numFmtId="0" fontId="3" fillId="0" borderId="33" xfId="0" applyNumberFormat="1" applyFont="1" applyFill="1" applyBorder="1" applyAlignment="1" applyProtection="1">
      <alignment horizontal="center" vertical="center" wrapText="1"/>
      <protection locked="0"/>
    </xf>
    <xf numFmtId="0" fontId="3" fillId="0" borderId="30" xfId="0" applyNumberFormat="1" applyFont="1" applyFill="1" applyBorder="1" applyAlignment="1" applyProtection="1">
      <alignment horizontal="center" vertical="center" wrapText="1"/>
      <protection locked="0"/>
    </xf>
    <xf numFmtId="0" fontId="3" fillId="0" borderId="34" xfId="0" applyNumberFormat="1" applyFont="1" applyFill="1" applyBorder="1" applyAlignment="1" applyProtection="1">
      <alignment horizontal="center" vertical="center" wrapText="1"/>
      <protection locked="0"/>
    </xf>
    <xf numFmtId="0" fontId="3" fillId="0" borderId="28" xfId="0" applyNumberFormat="1" applyFont="1" applyFill="1" applyBorder="1" applyAlignment="1" applyProtection="1">
      <alignment horizontal="center" vertical="center" wrapText="1"/>
      <protection locked="0"/>
    </xf>
    <xf numFmtId="0" fontId="3" fillId="0" borderId="23" xfId="0" applyNumberFormat="1" applyFont="1" applyFill="1" applyBorder="1" applyAlignment="1" applyProtection="1">
      <alignment horizontal="center" vertical="center" wrapText="1"/>
      <protection locked="0"/>
    </xf>
    <xf numFmtId="0" fontId="3" fillId="0" borderId="29" xfId="0" applyNumberFormat="1" applyFont="1" applyFill="1" applyBorder="1" applyAlignment="1" applyProtection="1">
      <alignment horizontal="center" vertical="center" wrapText="1"/>
      <protection locked="0"/>
    </xf>
    <xf numFmtId="0" fontId="3" fillId="0" borderId="65" xfId="0" applyNumberFormat="1" applyFont="1" applyFill="1" applyBorder="1" applyAlignment="1" applyProtection="1">
      <alignment horizontal="left" vertical="top"/>
      <protection hidden="1"/>
    </xf>
    <xf numFmtId="0" fontId="3" fillId="0" borderId="35" xfId="0" applyNumberFormat="1" applyFont="1" applyFill="1" applyBorder="1" applyAlignment="1" applyProtection="1">
      <alignment horizontal="left" vertical="top"/>
      <protection hidden="1"/>
    </xf>
    <xf numFmtId="0" fontId="3" fillId="0" borderId="66" xfId="0" applyNumberFormat="1" applyFont="1" applyFill="1" applyBorder="1" applyAlignment="1" applyProtection="1">
      <alignment horizontal="left" vertical="top"/>
      <protection hidden="1"/>
    </xf>
    <xf numFmtId="0" fontId="0" fillId="0" borderId="65" xfId="0" applyNumberFormat="1" applyFill="1" applyBorder="1" applyAlignment="1" applyProtection="1">
      <alignment horizontal="left" vertical="center"/>
      <protection locked="0"/>
    </xf>
    <xf numFmtId="0" fontId="0" fillId="0" borderId="35" xfId="0" applyNumberFormat="1" applyFill="1" applyBorder="1" applyAlignment="1" applyProtection="1">
      <alignment horizontal="left" vertical="center"/>
      <protection locked="0"/>
    </xf>
    <xf numFmtId="0" fontId="0" fillId="0" borderId="66" xfId="0" applyNumberFormat="1" applyFill="1" applyBorder="1" applyAlignment="1" applyProtection="1">
      <alignment horizontal="left" vertical="center"/>
      <protection locked="0"/>
    </xf>
    <xf numFmtId="164" fontId="3" fillId="0" borderId="0" xfId="3">
      <alignment horizontal="left" vertical="center"/>
      <protection locked="0"/>
    </xf>
    <xf numFmtId="0" fontId="0" fillId="0" borderId="0" xfId="0" applyAlignment="1">
      <alignment horizontal="right" vertical="center"/>
      <protection locked="0"/>
    </xf>
    <xf numFmtId="164" fontId="0" fillId="0" borderId="0" xfId="0" applyNumberFormat="1" applyFill="1">
      <alignment horizontal="left" vertical="center"/>
      <protection locked="0"/>
    </xf>
    <xf numFmtId="0" fontId="25" fillId="0" borderId="0" xfId="0" applyFont="1" applyAlignment="1">
      <alignment horizontal="center" vertical="center"/>
      <protection locked="0"/>
    </xf>
    <xf numFmtId="0" fontId="0" fillId="0" borderId="0" xfId="0" applyFill="1" applyAlignment="1">
      <alignment horizontal="center" vertical="center"/>
      <protection locked="0"/>
    </xf>
    <xf numFmtId="0" fontId="0" fillId="0" borderId="0" xfId="0" applyFill="1" applyBorder="1" applyAlignment="1">
      <alignment horizontal="center" vertical="center"/>
      <protection locked="0"/>
    </xf>
    <xf numFmtId="0" fontId="3" fillId="0" borderId="0" xfId="0" quotePrefix="1" applyNumberFormat="1" applyFont="1" applyFill="1" applyBorder="1" applyAlignment="1" applyProtection="1">
      <alignment horizontal="center" vertical="center"/>
      <protection locked="0"/>
    </xf>
    <xf numFmtId="0" fontId="3" fillId="0" borderId="0" xfId="0" applyNumberFormat="1" applyFont="1" applyBorder="1" applyAlignment="1" applyProtection="1">
      <alignment vertical="top" wrapText="1"/>
      <protection hidden="1"/>
    </xf>
    <xf numFmtId="0" fontId="0" fillId="0" borderId="0" xfId="0" applyNumberFormat="1" applyBorder="1" applyAlignment="1" applyProtection="1">
      <alignment horizontal="center" vertical="center" textRotation="90"/>
      <protection locked="0"/>
    </xf>
    <xf numFmtId="0" fontId="0" fillId="0" borderId="65" xfId="0" applyNumberFormat="1" applyFill="1" applyBorder="1" applyAlignment="1" applyProtection="1">
      <alignment horizontal="left" vertical="top" wrapText="1"/>
      <protection locked="0"/>
    </xf>
    <xf numFmtId="0" fontId="0" fillId="0" borderId="35" xfId="0" applyNumberFormat="1" applyFill="1" applyBorder="1" applyAlignment="1" applyProtection="1">
      <alignment horizontal="left" vertical="top" wrapText="1"/>
      <protection locked="0"/>
    </xf>
    <xf numFmtId="0" fontId="0" fillId="0" borderId="66" xfId="0" applyNumberFormat="1" applyFill="1" applyBorder="1" applyAlignment="1" applyProtection="1">
      <alignment horizontal="left" vertical="top" wrapText="1"/>
      <protection locked="0"/>
    </xf>
    <xf numFmtId="0" fontId="3" fillId="0" borderId="65" xfId="0" applyNumberFormat="1" applyFont="1" applyFill="1" applyBorder="1" applyAlignment="1" applyProtection="1">
      <alignment horizontal="left" vertical="top" wrapText="1"/>
      <protection hidden="1"/>
    </xf>
    <xf numFmtId="0" fontId="3" fillId="0" borderId="35" xfId="0" applyNumberFormat="1" applyFont="1" applyFill="1" applyBorder="1" applyAlignment="1" applyProtection="1">
      <alignment horizontal="left" vertical="top" wrapText="1"/>
      <protection hidden="1"/>
    </xf>
    <xf numFmtId="0" fontId="3" fillId="0" borderId="66" xfId="0" applyNumberFormat="1" applyFont="1" applyFill="1" applyBorder="1" applyAlignment="1" applyProtection="1">
      <alignment horizontal="left" vertical="top" wrapText="1"/>
      <protection hidden="1"/>
    </xf>
    <xf numFmtId="0" fontId="0" fillId="0" borderId="65" xfId="0" applyNumberFormat="1" applyFill="1" applyBorder="1" applyAlignment="1" applyProtection="1">
      <alignment vertical="top" wrapText="1"/>
      <protection locked="0"/>
    </xf>
    <xf numFmtId="0" fontId="0" fillId="0" borderId="35" xfId="0" applyNumberFormat="1" applyFill="1" applyBorder="1" applyAlignment="1" applyProtection="1">
      <alignment vertical="top" wrapText="1"/>
      <protection locked="0"/>
    </xf>
    <xf numFmtId="0" fontId="0" fillId="0" borderId="66" xfId="0" applyNumberFormat="1" applyFill="1" applyBorder="1" applyAlignment="1" applyProtection="1">
      <alignment vertical="top" wrapText="1"/>
      <protection locked="0"/>
    </xf>
    <xf numFmtId="0" fontId="3" fillId="0" borderId="65" xfId="0" applyNumberFormat="1" applyFont="1" applyFill="1" applyBorder="1" applyAlignment="1" applyProtection="1">
      <alignment vertical="top" wrapText="1"/>
      <protection hidden="1"/>
    </xf>
    <xf numFmtId="0" fontId="3" fillId="0" borderId="35" xfId="0" applyNumberFormat="1" applyFont="1" applyFill="1" applyBorder="1" applyAlignment="1" applyProtection="1">
      <alignment vertical="top" wrapText="1"/>
      <protection hidden="1"/>
    </xf>
    <xf numFmtId="0" fontId="3" fillId="0" borderId="66" xfId="0" applyNumberFormat="1" applyFont="1" applyFill="1" applyBorder="1" applyAlignment="1" applyProtection="1">
      <alignment vertical="top" wrapText="1"/>
      <protection hidden="1"/>
    </xf>
    <xf numFmtId="0" fontId="0" fillId="0" borderId="0" xfId="0" applyNumberFormat="1" applyAlignment="1" applyProtection="1">
      <alignment horizontal="left" vertical="top" wrapText="1"/>
      <protection locked="0"/>
    </xf>
    <xf numFmtId="0" fontId="3" fillId="0" borderId="0" xfId="0" applyFont="1" applyFill="1" applyAlignment="1" applyProtection="1">
      <alignment horizontal="left" vertical="top" wrapText="1"/>
      <protection hidden="1"/>
    </xf>
    <xf numFmtId="0" fontId="3" fillId="0" borderId="9" xfId="0" applyNumberFormat="1" applyFont="1" applyFill="1" applyBorder="1" applyAlignment="1" applyProtection="1">
      <alignment horizontal="left" vertical="center"/>
      <protection locked="0"/>
    </xf>
    <xf numFmtId="0" fontId="0" fillId="0" borderId="9" xfId="0" applyFill="1" applyBorder="1" applyAlignment="1">
      <alignment horizontal="left" vertical="center"/>
      <protection locked="0"/>
    </xf>
    <xf numFmtId="164" fontId="0" fillId="0" borderId="0" xfId="0" applyNumberFormat="1" applyFill="1" applyAlignment="1">
      <alignment vertical="center"/>
      <protection locked="0"/>
    </xf>
    <xf numFmtId="0" fontId="3" fillId="0" borderId="21" xfId="0" applyNumberFormat="1" applyFont="1" applyFill="1" applyBorder="1" applyAlignment="1" applyProtection="1">
      <alignment horizontal="center" vertical="center"/>
      <protection locked="0"/>
    </xf>
    <xf numFmtId="0" fontId="0" fillId="0" borderId="65" xfId="0" applyNumberFormat="1" applyFill="1" applyBorder="1" applyProtection="1">
      <alignment horizontal="left" vertical="center"/>
      <protection locked="0"/>
    </xf>
    <xf numFmtId="0" fontId="0" fillId="0" borderId="35" xfId="0" applyNumberFormat="1" applyFill="1" applyBorder="1" applyProtection="1">
      <alignment horizontal="left" vertical="center"/>
      <protection locked="0"/>
    </xf>
    <xf numFmtId="0" fontId="0" fillId="0" borderId="66" xfId="0" applyNumberFormat="1" applyFill="1" applyBorder="1" applyProtection="1">
      <alignment horizontal="left" vertical="center"/>
      <protection locked="0"/>
    </xf>
    <xf numFmtId="0" fontId="3" fillId="0" borderId="65" xfId="0" applyNumberFormat="1" applyFont="1" applyFill="1" applyBorder="1" applyAlignment="1" applyProtection="1">
      <alignment vertical="top"/>
      <protection hidden="1"/>
    </xf>
    <xf numFmtId="0" fontId="3" fillId="0" borderId="35" xfId="0" applyNumberFormat="1" applyFont="1" applyFill="1" applyBorder="1" applyAlignment="1" applyProtection="1">
      <alignment vertical="top"/>
      <protection hidden="1"/>
    </xf>
    <xf numFmtId="0" fontId="3" fillId="0" borderId="66" xfId="0" applyNumberFormat="1" applyFont="1" applyFill="1" applyBorder="1" applyAlignment="1" applyProtection="1">
      <alignment vertical="top"/>
      <protection hidden="1"/>
    </xf>
    <xf numFmtId="0" fontId="3" fillId="0" borderId="0" xfId="0" applyNumberFormat="1" applyFont="1" applyFill="1" applyBorder="1" applyAlignment="1" applyProtection="1">
      <alignment horizontal="right" vertical="top" wrapText="1"/>
      <protection locked="0"/>
    </xf>
    <xf numFmtId="0" fontId="3" fillId="0" borderId="0" xfId="0" applyNumberFormat="1" applyFont="1" applyFill="1" applyAlignment="1" applyProtection="1">
      <alignment horizontal="left" vertical="top" wrapText="1"/>
      <protection locked="0"/>
    </xf>
    <xf numFmtId="0" fontId="3" fillId="0" borderId="0" xfId="0" applyNumberFormat="1" applyFont="1" applyFill="1" applyBorder="1" applyAlignment="1" applyProtection="1">
      <alignment horizontal="right" vertical="center" wrapText="1"/>
      <protection locked="0"/>
    </xf>
    <xf numFmtId="0" fontId="3" fillId="0" borderId="0" xfId="0" quotePrefix="1" applyNumberFormat="1" applyFont="1" applyFill="1" applyAlignment="1" applyProtection="1">
      <alignment horizontal="left" vertical="center"/>
      <protection locked="0"/>
    </xf>
    <xf numFmtId="0" fontId="3" fillId="0" borderId="36" xfId="0" applyNumberFormat="1" applyFont="1" applyFill="1" applyBorder="1" applyAlignment="1" applyProtection="1">
      <alignment vertical="top" wrapText="1"/>
      <protection hidden="1"/>
    </xf>
    <xf numFmtId="0" fontId="3" fillId="0" borderId="0" xfId="0" applyNumberFormat="1" applyFont="1" applyFill="1" applyBorder="1" applyAlignment="1" applyProtection="1">
      <alignment horizontal="left" vertical="top" wrapText="1"/>
      <protection locked="0"/>
    </xf>
    <xf numFmtId="0" fontId="13" fillId="0" borderId="0" xfId="0" applyNumberFormat="1" applyFont="1" applyFill="1" applyBorder="1" applyAlignment="1" applyProtection="1">
      <alignment horizontal="center" vertical="center"/>
      <protection locked="0"/>
    </xf>
    <xf numFmtId="0" fontId="3" fillId="0" borderId="0" xfId="0" applyNumberFormat="1" applyFont="1" applyFill="1" applyBorder="1" applyAlignment="1" applyProtection="1">
      <alignment vertical="top"/>
      <protection locked="0"/>
    </xf>
    <xf numFmtId="0" fontId="8" fillId="0" borderId="0" xfId="0" applyNumberFormat="1" applyFont="1" applyFill="1" applyAlignment="1" applyProtection="1">
      <alignment horizontal="center" vertical="center"/>
      <protection locked="0"/>
    </xf>
    <xf numFmtId="0" fontId="3" fillId="0" borderId="0" xfId="0" quotePrefix="1" applyNumberFormat="1" applyFont="1" applyFill="1" applyBorder="1" applyAlignment="1" applyProtection="1">
      <alignment horizontal="left" vertical="center"/>
      <protection locked="0"/>
    </xf>
    <xf numFmtId="0" fontId="3" fillId="0" borderId="0" xfId="0" applyNumberFormat="1" applyFont="1" applyFill="1" applyBorder="1" applyAlignment="1" applyProtection="1">
      <alignment horizontal="left" vertical="center"/>
      <protection locked="0"/>
    </xf>
    <xf numFmtId="0" fontId="3" fillId="0" borderId="0" xfId="0" applyNumberFormat="1" applyFont="1" applyFill="1" applyBorder="1" applyAlignment="1" applyProtection="1">
      <alignment horizontal="center" vertical="top" wrapText="1"/>
      <protection hidden="1"/>
    </xf>
    <xf numFmtId="0" fontId="13" fillId="0" borderId="0" xfId="0" applyNumberFormat="1" applyFont="1" applyBorder="1" applyAlignment="1" applyProtection="1">
      <alignment horizontal="center" vertical="center"/>
      <protection locked="0"/>
    </xf>
    <xf numFmtId="0" fontId="3" fillId="0" borderId="0" xfId="0" applyNumberFormat="1" applyFont="1" applyBorder="1" applyAlignment="1" applyProtection="1">
      <alignment vertical="top" wrapText="1"/>
      <protection locked="0"/>
    </xf>
    <xf numFmtId="0" fontId="3" fillId="0" borderId="0" xfId="0" applyNumberFormat="1" applyFont="1" applyBorder="1" applyAlignment="1" applyProtection="1">
      <alignment horizontal="right" vertical="top" wrapText="1"/>
      <protection hidden="1"/>
    </xf>
    <xf numFmtId="0" fontId="3" fillId="0" borderId="0" xfId="0" applyNumberFormat="1" applyFont="1" applyBorder="1" applyAlignment="1" applyProtection="1">
      <alignment horizontal="right" vertical="center"/>
      <protection hidden="1"/>
    </xf>
    <xf numFmtId="0" fontId="0" fillId="0" borderId="0" xfId="0" applyFill="1" applyBorder="1" applyAlignment="1" applyProtection="1">
      <alignment horizontal="left" vertical="top" wrapText="1"/>
      <protection locked="0"/>
    </xf>
    <xf numFmtId="0" fontId="13" fillId="0" borderId="0" xfId="0" applyNumberFormat="1" applyFont="1" applyFill="1" applyBorder="1" applyAlignment="1" applyProtection="1">
      <alignment vertical="top" wrapText="1"/>
      <protection locked="0"/>
    </xf>
    <xf numFmtId="0" fontId="3" fillId="0" borderId="0" xfId="0" applyNumberFormat="1" applyFont="1" applyFill="1" applyAlignment="1" applyProtection="1">
      <alignment vertical="top" wrapText="1"/>
      <protection locked="0"/>
    </xf>
    <xf numFmtId="0" fontId="3" fillId="0" borderId="0" xfId="0" applyNumberFormat="1" applyFont="1" applyFill="1" applyBorder="1" applyAlignment="1" applyProtection="1">
      <alignment horizontal="right" vertical="top" wrapText="1"/>
      <protection hidden="1"/>
    </xf>
    <xf numFmtId="0" fontId="9" fillId="0" borderId="0" xfId="0" applyFont="1" applyFill="1" applyAlignment="1">
      <alignment horizontal="left" vertical="center"/>
      <protection locked="0"/>
    </xf>
    <xf numFmtId="0" fontId="3" fillId="0" borderId="0" xfId="0" applyNumberFormat="1" applyFont="1" applyFill="1" applyAlignment="1" applyProtection="1">
      <alignment horizontal="left" wrapText="1"/>
      <protection locked="0"/>
    </xf>
    <xf numFmtId="0" fontId="0" fillId="0" borderId="0" xfId="0" applyNumberFormat="1" applyFill="1" applyAlignment="1" applyProtection="1">
      <alignment horizontal="left" vertical="top" wrapText="1"/>
      <protection hidden="1"/>
    </xf>
    <xf numFmtId="0" fontId="0" fillId="0" borderId="0" xfId="0" applyNumberFormat="1" applyFill="1" applyBorder="1" applyAlignment="1" applyProtection="1">
      <alignment horizontal="left" vertical="top" wrapText="1"/>
      <protection hidden="1"/>
    </xf>
    <xf numFmtId="0" fontId="0" fillId="0" borderId="36" xfId="0" applyNumberFormat="1" applyFill="1" applyBorder="1" applyAlignment="1" applyProtection="1">
      <alignment horizontal="left" vertical="top" wrapText="1"/>
      <protection hidden="1"/>
    </xf>
    <xf numFmtId="0" fontId="0" fillId="0" borderId="0" xfId="0" applyNumberFormat="1" applyFill="1" applyAlignment="1" applyProtection="1">
      <alignment vertical="top" wrapText="1"/>
      <protection locked="0"/>
    </xf>
    <xf numFmtId="0" fontId="0" fillId="0" borderId="0" xfId="0" applyNumberFormat="1" applyFill="1" applyAlignment="1" applyProtection="1">
      <alignment horizontal="left" vertical="top" wrapText="1"/>
      <protection locked="0"/>
    </xf>
    <xf numFmtId="0" fontId="0" fillId="0" borderId="0" xfId="0" applyNumberFormat="1" applyFill="1" applyBorder="1" applyAlignment="1" applyProtection="1">
      <alignment vertical="top" wrapText="1"/>
      <protection hidden="1"/>
    </xf>
    <xf numFmtId="0" fontId="0" fillId="0" borderId="21" xfId="0" applyNumberFormat="1" applyFill="1" applyBorder="1" applyAlignment="1" applyProtection="1">
      <alignment horizontal="center" vertical="center"/>
      <protection locked="0"/>
    </xf>
    <xf numFmtId="0" fontId="0" fillId="0" borderId="0" xfId="0" applyNumberFormat="1" applyFill="1" applyAlignment="1" applyProtection="1">
      <alignment vertical="top" wrapText="1"/>
      <protection hidden="1"/>
    </xf>
    <xf numFmtId="0" fontId="0" fillId="0" borderId="0" xfId="0" applyNumberFormat="1" applyFill="1" applyBorder="1" applyAlignment="1" applyProtection="1">
      <alignment vertical="top" wrapText="1"/>
      <protection locked="0"/>
    </xf>
    <xf numFmtId="0" fontId="0" fillId="0" borderId="0" xfId="0" applyFill="1" applyAlignment="1" applyProtection="1">
      <alignment horizontal="center" vertical="center" wrapText="1"/>
      <protection locked="0"/>
    </xf>
    <xf numFmtId="0" fontId="0" fillId="0" borderId="0" xfId="0" applyNumberFormat="1" applyFill="1" applyBorder="1" applyAlignment="1" applyProtection="1">
      <alignment horizontal="left" vertical="center" wrapText="1"/>
      <protection hidden="1"/>
    </xf>
    <xf numFmtId="0" fontId="0" fillId="0" borderId="0" xfId="0" quotePrefix="1" applyNumberFormat="1" applyFill="1" applyBorder="1" applyAlignment="1" applyProtection="1">
      <alignment horizontal="left" vertical="center"/>
      <protection locked="0"/>
    </xf>
    <xf numFmtId="0" fontId="0" fillId="0" borderId="0" xfId="0" applyNumberFormat="1" applyFill="1" applyBorder="1" applyAlignment="1" applyProtection="1">
      <alignment horizontal="left" vertical="top" wrapText="1"/>
      <protection locked="0"/>
    </xf>
    <xf numFmtId="0" fontId="0" fillId="0" borderId="0" xfId="0" applyNumberFormat="1" applyFill="1" applyBorder="1" applyAlignment="1" applyProtection="1">
      <alignment horizontal="right" vertical="center" wrapText="1"/>
      <protection locked="0"/>
    </xf>
    <xf numFmtId="0" fontId="0" fillId="0" borderId="0" xfId="0" applyNumberFormat="1" applyFill="1" applyBorder="1" applyAlignment="1" applyProtection="1">
      <alignment horizontal="right" vertical="top" wrapText="1"/>
      <protection hidden="1"/>
    </xf>
    <xf numFmtId="0" fontId="0" fillId="0" borderId="0" xfId="0" applyNumberFormat="1" applyFill="1" applyBorder="1" applyAlignment="1" applyProtection="1">
      <alignment horizontal="left" vertical="center"/>
      <protection locked="0"/>
    </xf>
    <xf numFmtId="0" fontId="25"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0" fillId="0" borderId="23" xfId="0" applyNumberFormat="1" applyFill="1" applyBorder="1" applyAlignment="1" applyProtection="1">
      <alignment horizontal="center" vertical="center"/>
      <protection locked="0"/>
    </xf>
    <xf numFmtId="0" fontId="0" fillId="0" borderId="0" xfId="0" applyNumberFormat="1" applyFill="1" applyBorder="1" applyAlignment="1" applyProtection="1">
      <alignment horizontal="left" vertical="center" wrapText="1"/>
      <protection locked="0"/>
    </xf>
    <xf numFmtId="0" fontId="0" fillId="0" borderId="36" xfId="0" applyNumberFormat="1" applyFill="1" applyBorder="1" applyAlignment="1" applyProtection="1">
      <alignment vertical="top" wrapText="1"/>
      <protection hidden="1"/>
    </xf>
    <xf numFmtId="0" fontId="0" fillId="0" borderId="0" xfId="0" applyNumberFormat="1" applyFill="1" applyBorder="1" applyAlignment="1" applyProtection="1">
      <alignment horizontal="right" vertical="top" wrapText="1"/>
      <protection locked="0"/>
    </xf>
    <xf numFmtId="0" fontId="3" fillId="0" borderId="9" xfId="0" applyNumberFormat="1" applyFont="1" applyFill="1" applyBorder="1" applyAlignment="1" applyProtection="1">
      <alignment horizontal="center" vertical="center"/>
      <protection locked="0"/>
    </xf>
    <xf numFmtId="0" fontId="3" fillId="0" borderId="0" xfId="0" applyFont="1" applyFill="1" applyAlignment="1" applyProtection="1">
      <alignment vertical="top" wrapText="1"/>
      <protection locked="0"/>
    </xf>
    <xf numFmtId="0" fontId="9" fillId="0" borderId="0" xfId="0" applyNumberFormat="1" applyFont="1" applyFill="1" applyBorder="1" applyAlignment="1" applyProtection="1">
      <alignment horizontal="left" vertical="top" wrapText="1"/>
      <protection locked="0"/>
    </xf>
    <xf numFmtId="0" fontId="9" fillId="0" borderId="0" xfId="0" applyNumberFormat="1" applyFont="1" applyFill="1" applyBorder="1" applyAlignment="1" applyProtection="1">
      <alignment horizontal="right" vertical="top" wrapText="1"/>
      <protection locked="0"/>
    </xf>
    <xf numFmtId="49" fontId="3" fillId="0" borderId="0" xfId="0" applyNumberFormat="1" applyFont="1" applyFill="1" applyBorder="1" applyAlignment="1" applyProtection="1">
      <alignment horizontal="left" wrapText="1"/>
      <protection hidden="1"/>
    </xf>
    <xf numFmtId="0" fontId="3" fillId="0" borderId="0" xfId="0" applyNumberFormat="1" applyFont="1" applyFill="1" applyBorder="1" applyAlignment="1" applyProtection="1">
      <alignment horizontal="right" vertical="top" wrapText="1"/>
    </xf>
    <xf numFmtId="0" fontId="8" fillId="0" borderId="0" xfId="0" applyNumberFormat="1" applyFont="1" applyFill="1" applyBorder="1" applyAlignment="1" applyProtection="1">
      <alignment horizontal="center" vertical="center"/>
      <protection hidden="1"/>
    </xf>
    <xf numFmtId="0" fontId="3" fillId="0" borderId="0" xfId="0" applyNumberFormat="1" applyFont="1" applyFill="1" applyBorder="1" applyAlignment="1" applyProtection="1">
      <alignment horizontal="center" vertical="center"/>
      <protection hidden="1"/>
    </xf>
    <xf numFmtId="0" fontId="3" fillId="0" borderId="0" xfId="0" applyNumberFormat="1" applyFont="1" applyFill="1" applyAlignment="1" applyProtection="1">
      <alignment horizontal="left" vertical="center"/>
      <protection locked="0"/>
    </xf>
    <xf numFmtId="0" fontId="3" fillId="0" borderId="0" xfId="0" applyNumberFormat="1" applyFont="1" applyFill="1" applyAlignment="1" applyProtection="1">
      <alignment horizontal="center" vertical="center"/>
      <protection locked="0"/>
    </xf>
    <xf numFmtId="0" fontId="9" fillId="0" borderId="0" xfId="0" applyNumberFormat="1" applyFont="1" applyFill="1" applyBorder="1" applyAlignment="1" applyProtection="1">
      <alignment vertical="top" wrapText="1"/>
      <protection locked="0"/>
    </xf>
    <xf numFmtId="0" fontId="9" fillId="0" borderId="0" xfId="0" applyNumberFormat="1" applyFont="1" applyFill="1" applyAlignment="1" applyProtection="1">
      <alignment vertical="top" wrapText="1"/>
      <protection locked="0"/>
    </xf>
    <xf numFmtId="0" fontId="9" fillId="0" borderId="0" xfId="0" applyNumberFormat="1" applyFont="1" applyFill="1" applyAlignment="1" applyProtection="1">
      <alignment horizontal="left" vertical="top" wrapText="1"/>
      <protection locked="0"/>
    </xf>
    <xf numFmtId="0" fontId="9" fillId="0" borderId="0" xfId="0" applyNumberFormat="1" applyFont="1" applyFill="1" applyAlignment="1" applyProtection="1">
      <alignment horizontal="left" vertical="top"/>
      <protection locked="0"/>
    </xf>
    <xf numFmtId="0" fontId="3" fillId="0" borderId="36" xfId="0" applyNumberFormat="1" applyFont="1" applyFill="1" applyBorder="1" applyAlignment="1" applyProtection="1">
      <alignment horizontal="left" vertical="top" wrapText="1"/>
      <protection hidden="1"/>
    </xf>
    <xf numFmtId="0" fontId="3" fillId="0" borderId="0" xfId="0" applyNumberFormat="1" applyFont="1" applyFill="1" applyAlignment="1" applyProtection="1">
      <alignment horizontal="left" vertical="top" wrapText="1"/>
      <protection hidden="1"/>
    </xf>
    <xf numFmtId="0" fontId="8" fillId="0" borderId="0" xfId="0" applyNumberFormat="1" applyFont="1" applyFill="1" applyAlignment="1" applyProtection="1">
      <alignment horizontal="center" vertical="center"/>
      <protection hidden="1"/>
    </xf>
    <xf numFmtId="0" fontId="3" fillId="0" borderId="0" xfId="0" applyNumberFormat="1" applyFont="1" applyFill="1" applyAlignment="1" applyProtection="1">
      <alignment horizontal="center" vertical="center"/>
      <protection hidden="1"/>
    </xf>
    <xf numFmtId="0" fontId="3" fillId="0" borderId="0" xfId="0" applyNumberFormat="1" applyFont="1" applyFill="1" applyBorder="1" applyAlignment="1" applyProtection="1">
      <alignment horizontal="left" wrapText="1"/>
      <protection hidden="1"/>
    </xf>
    <xf numFmtId="0" fontId="3" fillId="0" borderId="0" xfId="0" applyNumberFormat="1" applyFont="1" applyFill="1" applyAlignment="1" applyProtection="1">
      <alignment horizontal="center" wrapText="1"/>
      <protection locked="0"/>
    </xf>
    <xf numFmtId="0" fontId="0" fillId="0" borderId="0" xfId="0" quotePrefix="1" applyNumberFormat="1" applyFill="1" applyAlignment="1" applyProtection="1">
      <alignment horizontal="center" vertical="center"/>
      <protection locked="0"/>
    </xf>
    <xf numFmtId="0" fontId="9" fillId="0" borderId="0" xfId="0" applyNumberFormat="1" applyFont="1" applyFill="1" applyAlignment="1" applyProtection="1">
      <alignment horizontal="center" vertical="center"/>
      <protection locked="0"/>
    </xf>
    <xf numFmtId="0" fontId="0" fillId="0" borderId="16" xfId="0" applyNumberFormat="1" applyFill="1" applyBorder="1" applyAlignment="1" applyProtection="1">
      <alignment horizontal="right" vertical="top" wrapText="1"/>
      <protection locked="0"/>
    </xf>
    <xf numFmtId="0" fontId="3" fillId="0" borderId="0" xfId="0" applyFont="1" applyAlignment="1" applyProtection="1">
      <alignment horizontal="left" vertical="top" wrapText="1"/>
      <protection hidden="1"/>
    </xf>
    <xf numFmtId="0" fontId="3" fillId="0" borderId="0" xfId="0" applyFont="1" applyAlignment="1">
      <alignment horizontal="right" wrapText="1"/>
      <protection locked="0"/>
    </xf>
    <xf numFmtId="0" fontId="3" fillId="0" borderId="0" xfId="0" applyFont="1" applyFill="1" applyAlignment="1">
      <alignment horizontal="right" vertical="top" wrapText="1"/>
      <protection locked="0"/>
    </xf>
    <xf numFmtId="0" fontId="3" fillId="0" borderId="16" xfId="0" applyFont="1" applyFill="1" applyBorder="1" applyAlignment="1">
      <alignment horizontal="right" vertical="top" wrapText="1"/>
      <protection locked="0"/>
    </xf>
    <xf numFmtId="0" fontId="3" fillId="0" borderId="21" xfId="0" quotePrefix="1" applyNumberFormat="1" applyFont="1" applyFill="1" applyBorder="1" applyAlignment="1" applyProtection="1">
      <alignment horizontal="center" vertical="center"/>
      <protection locked="0"/>
    </xf>
    <xf numFmtId="0" fontId="3" fillId="0" borderId="0" xfId="0" quotePrefix="1" applyNumberFormat="1" applyFont="1" applyFill="1" applyAlignment="1" applyProtection="1">
      <alignment horizontal="center" vertical="center"/>
      <protection locked="0"/>
    </xf>
    <xf numFmtId="0" fontId="3" fillId="0" borderId="0" xfId="0" applyFont="1" applyFill="1" applyAlignment="1" applyProtection="1">
      <alignment vertical="top" wrapText="1"/>
      <protection hidden="1"/>
    </xf>
    <xf numFmtId="0" fontId="0" fillId="0" borderId="0" xfId="0" applyFill="1" applyAlignment="1">
      <alignment horizontal="left" vertical="top" wrapText="1"/>
      <protection locked="0"/>
    </xf>
    <xf numFmtId="0" fontId="3" fillId="0" borderId="0" xfId="5" applyFont="1" applyAlignment="1">
      <alignment vertical="top" wrapText="1"/>
      <protection locked="0"/>
    </xf>
    <xf numFmtId="0" fontId="0" fillId="0" borderId="0" xfId="0" applyFill="1" applyAlignment="1">
      <alignment vertical="top" wrapText="1"/>
      <protection locked="0"/>
    </xf>
    <xf numFmtId="0" fontId="0" fillId="0" borderId="0" xfId="0" applyFill="1" applyAlignment="1" applyProtection="1">
      <alignment horizontal="left" vertical="center"/>
      <protection locked="0"/>
    </xf>
    <xf numFmtId="0" fontId="0" fillId="0" borderId="0" xfId="0" applyFill="1" applyAlignment="1" applyProtection="1">
      <alignment vertical="top" wrapText="1"/>
      <protection locked="0"/>
    </xf>
    <xf numFmtId="0" fontId="3" fillId="0" borderId="0" xfId="0" applyFont="1" applyAlignment="1" applyProtection="1">
      <alignment vertical="top" wrapText="1"/>
      <protection hidden="1"/>
    </xf>
    <xf numFmtId="0" fontId="0" fillId="0" borderId="0" xfId="0">
      <alignment horizontal="left" vertical="center"/>
      <protection locked="0"/>
    </xf>
    <xf numFmtId="0" fontId="9" fillId="0" borderId="0" xfId="0" applyFont="1">
      <alignment horizontal="left" vertical="center"/>
      <protection locked="0"/>
    </xf>
    <xf numFmtId="0" fontId="4" fillId="0" borderId="0" xfId="0" applyFont="1" applyAlignment="1">
      <alignment vertical="top" wrapText="1"/>
      <protection locked="0"/>
    </xf>
    <xf numFmtId="0" fontId="14" fillId="0" borderId="0" xfId="0" applyNumberFormat="1" applyFont="1" applyFill="1" applyBorder="1" applyAlignment="1" applyProtection="1">
      <alignment horizontal="center" vertical="center"/>
      <protection locked="0"/>
    </xf>
    <xf numFmtId="0" fontId="3" fillId="0" borderId="0" xfId="0" applyNumberFormat="1" applyFont="1" applyFill="1" applyBorder="1" applyAlignment="1" applyProtection="1">
      <alignment vertical="top" wrapText="1"/>
    </xf>
    <xf numFmtId="0" fontId="0" fillId="0" borderId="0" xfId="0" applyNumberFormat="1" applyFill="1" applyBorder="1" applyAlignment="1" applyProtection="1">
      <alignment horizontal="left" wrapText="1"/>
      <protection hidden="1"/>
    </xf>
    <xf numFmtId="0" fontId="3" fillId="0" borderId="0" xfId="0" quotePrefix="1" applyNumberFormat="1" applyFont="1" applyFill="1" applyBorder="1" applyAlignment="1" applyProtection="1">
      <alignment horizontal="left" vertical="center"/>
    </xf>
    <xf numFmtId="0" fontId="3" fillId="0" borderId="0" xfId="0" quotePrefix="1" applyNumberFormat="1" applyFont="1" applyFill="1" applyAlignment="1" applyProtection="1">
      <alignment horizontal="left" vertical="top" wrapText="1"/>
      <protection locked="0"/>
    </xf>
    <xf numFmtId="0" fontId="3" fillId="0" borderId="0" xfId="0" applyFont="1" applyAlignment="1" applyProtection="1">
      <alignment horizontal="left" vertical="center"/>
      <protection hidden="1"/>
    </xf>
    <xf numFmtId="0" fontId="3" fillId="0" borderId="0" xfId="0" applyNumberFormat="1" applyFont="1" applyFill="1" applyBorder="1" applyAlignment="1" applyProtection="1">
      <alignment horizontal="left" vertical="center" wrapText="1"/>
    </xf>
    <xf numFmtId="0" fontId="4" fillId="0" borderId="0" xfId="0" applyFont="1" applyAlignment="1" applyProtection="1">
      <alignment horizontal="left" vertical="center" wrapText="1"/>
      <protection hidden="1"/>
    </xf>
    <xf numFmtId="0" fontId="0" fillId="0" borderId="0" xfId="0" applyFill="1" applyAlignment="1" applyProtection="1">
      <alignment horizontal="left" vertical="top" wrapText="1"/>
      <protection hidden="1"/>
    </xf>
    <xf numFmtId="0" fontId="3" fillId="0" borderId="0" xfId="0" applyNumberFormat="1" applyFont="1" applyAlignment="1" applyProtection="1">
      <alignment vertical="top" wrapText="1"/>
      <protection locked="0"/>
    </xf>
    <xf numFmtId="0" fontId="16" fillId="0" borderId="0" xfId="0" applyNumberFormat="1" applyFont="1" applyBorder="1" applyAlignment="1" applyProtection="1">
      <alignment horizontal="center" vertical="center" wrapText="1"/>
      <protection hidden="1"/>
    </xf>
    <xf numFmtId="0" fontId="3" fillId="0" borderId="0" xfId="0" applyNumberFormat="1" applyFont="1" applyAlignment="1" applyProtection="1">
      <alignment vertical="top" wrapText="1"/>
      <protection hidden="1"/>
    </xf>
    <xf numFmtId="0" fontId="8" fillId="0" borderId="0" xfId="0" applyNumberFormat="1"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cellXfs>
  <cellStyles count="9">
    <cellStyle name="Comma" xfId="2" builtinId="3"/>
    <cellStyle name="Hyperlink" xfId="1" builtinId="8"/>
    <cellStyle name="Normal" xfId="0" builtinId="0" customBuiltin="1"/>
    <cellStyle name="Normal 2" xfId="5" xr:uid="{24E7A1D3-2F68-4B84-9195-D064924432ED}"/>
    <cellStyle name="Normal 2 2" xfId="8" xr:uid="{3D34FC7F-D206-473C-962B-328D5AE0EEE8}"/>
    <cellStyle name="Normal 3" xfId="7" xr:uid="{FCC0C02B-A5EF-4115-8616-BAA590D4AC0D}"/>
    <cellStyle name="Normal 4" xfId="6" xr:uid="{973DAE8F-4043-48FD-97AF-F10415862EAB}"/>
    <cellStyle name="Question Text" xfId="4" xr:uid="{6782CE75-59DD-4DC6-85E8-6D5260F0A355}"/>
    <cellStyle name="Response Options" xfId="3" xr:uid="{6D48AE53-976D-4CA5-8AF7-623C6AAC20A7}"/>
  </cellStyles>
  <dxfs count="19">
    <dxf>
      <alignment horizontal="left" vertical="center" textRotation="0" wrapText="1" indent="0" justifyLastLine="0" shrinkToFit="0" readingOrder="0"/>
    </dxf>
    <dxf>
      <numFmt numFmtId="0" formatCode="General"/>
    </dxf>
    <dxf>
      <numFmt numFmtId="0" formatCode="General"/>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8"/>
        <color theme="0"/>
        <name val="Arial"/>
        <family val="2"/>
        <scheme val="none"/>
      </font>
      <fill>
        <patternFill patternType="solid">
          <fgColor theme="4"/>
          <bgColor theme="4"/>
        </patternFill>
      </fill>
    </dxf>
    <dxf>
      <numFmt numFmtId="30" formatCode="@"/>
      <protection locked="0" hidden="0"/>
    </dxf>
    <dxf>
      <numFmt numFmtId="30" formatCode="@"/>
      <alignment horizontal="left" vertical="top" textRotation="0" wrapText="1" indent="0" justifyLastLine="0" shrinkToFit="0" readingOrder="0"/>
      <protection locked="0" hidden="0"/>
    </dxf>
    <dxf>
      <numFmt numFmtId="30" formatCode="@"/>
      <alignment horizontal="left" vertical="top" textRotation="0" wrapText="1" indent="0" justifyLastLine="0" shrinkToFit="0" readingOrder="0"/>
      <protection locked="0" hidden="0"/>
    </dxf>
    <dxf>
      <numFmt numFmtId="30" formatCode="@"/>
      <alignment horizontal="left" vertical="top" textRotation="0" wrapText="1" indent="0" justifyLastLine="0" shrinkToFit="0" readingOrder="0"/>
      <protection locked="0" hidden="0"/>
    </dxf>
    <dxf>
      <font>
        <color auto="1"/>
      </font>
      <numFmt numFmtId="30" formatCode="@"/>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30" formatCode="@"/>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30" formatCode="@"/>
      <fill>
        <patternFill patternType="none">
          <fgColor indexed="64"/>
          <bgColor indexed="65"/>
        </patternFill>
      </fill>
      <alignment horizontal="center" vertical="center" textRotation="0" wrapText="1" indent="0" justifyLastLine="0" shrinkToFit="0" readingOrder="0"/>
      <protection locked="0" hidden="0"/>
    </dxf>
    <dxf>
      <font>
        <sz val="8"/>
        <color theme="1"/>
      </font>
      <numFmt numFmtId="30" formatCode="@"/>
      <fill>
        <patternFill patternType="none">
          <fgColor indexed="64"/>
          <bgColor indexed="65"/>
        </patternFill>
      </fill>
      <alignment horizontal="center" vertical="center" textRotation="0" wrapText="1" indent="0" justifyLastLine="0" shrinkToFit="0" readingOrder="0"/>
      <protection locked="0" hidden="0"/>
    </dxf>
    <dxf>
      <numFmt numFmtId="30" formatCode="@"/>
      <alignment horizontal="left" vertical="top" textRotation="0" wrapText="1" indent="0" justifyLastLine="0" shrinkToFit="0" readingOrder="0"/>
      <protection locked="0" hidden="0"/>
    </dxf>
    <dxf>
      <font>
        <b/>
        <i val="0"/>
        <strike val="0"/>
        <condense val="0"/>
        <extend val="0"/>
        <outline val="0"/>
        <shadow val="0"/>
        <u val="none"/>
        <vertAlign val="baseline"/>
        <sz val="8"/>
        <color auto="1"/>
        <name val="Arial"/>
        <family val="2"/>
        <scheme val="none"/>
      </font>
      <numFmt numFmtId="30" formatCode="@"/>
      <alignment horizontal="general" vertical="bottom" textRotation="0" wrapText="0" indent="0" justifyLastLine="0" shrinkToFit="0" readingOrder="0"/>
      <protection locked="0" hidden="0"/>
    </dxf>
  </dxfs>
  <tableStyles count="0" defaultTableStyle="TableStyleMedium2" defaultPivotStyle="PivotStyleLight16"/>
  <colors>
    <mruColors>
      <color rgb="FFFFFF99"/>
      <color rgb="FFD9D9D9"/>
      <color rgb="FFE6CDFF"/>
      <color rgb="FFCCECFF"/>
      <color rgb="FFFFCC66"/>
      <color rgb="FFCCCCFF"/>
      <color rgb="FF66FFFF"/>
      <color rgb="FFCCFFFF"/>
      <color rgb="FFFF66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onnections" Target="connection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16</xdr:col>
      <xdr:colOff>85725</xdr:colOff>
      <xdr:row>21</xdr:row>
      <xdr:rowOff>19050</xdr:rowOff>
    </xdr:from>
    <xdr:to>
      <xdr:col>16</xdr:col>
      <xdr:colOff>85725</xdr:colOff>
      <xdr:row>23</xdr:row>
      <xdr:rowOff>0</xdr:rowOff>
    </xdr:to>
    <xdr:cxnSp macro="">
      <xdr:nvCxnSpPr>
        <xdr:cNvPr id="2" name="Straight Arrow Connector 1">
          <a:extLst>
            <a:ext uri="{FF2B5EF4-FFF2-40B4-BE49-F238E27FC236}">
              <a16:creationId xmlns:a16="http://schemas.microsoft.com/office/drawing/2014/main" id="{523AD68F-824D-4375-9979-144B39139C7D}"/>
            </a:ext>
          </a:extLst>
        </xdr:cNvPr>
        <xdr:cNvCxnSpPr/>
      </xdr:nvCxnSpPr>
      <xdr:spPr>
        <a:xfrm>
          <a:off x="2779939" y="2835729"/>
          <a:ext cx="0" cy="2503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9525</xdr:colOff>
      <xdr:row>20</xdr:row>
      <xdr:rowOff>66675</xdr:rowOff>
    </xdr:from>
    <xdr:to>
      <xdr:col>41</xdr:col>
      <xdr:colOff>0</xdr:colOff>
      <xdr:row>20</xdr:row>
      <xdr:rowOff>66675</xdr:rowOff>
    </xdr:to>
    <xdr:cxnSp macro="">
      <xdr:nvCxnSpPr>
        <xdr:cNvPr id="3" name="Straight Arrow Connector 2">
          <a:extLst>
            <a:ext uri="{FF2B5EF4-FFF2-40B4-BE49-F238E27FC236}">
              <a16:creationId xmlns:a16="http://schemas.microsoft.com/office/drawing/2014/main" id="{D7CBE75C-5206-44A3-95AD-0ABF2D3CF22D}"/>
            </a:ext>
          </a:extLst>
        </xdr:cNvPr>
        <xdr:cNvCxnSpPr/>
      </xdr:nvCxnSpPr>
      <xdr:spPr>
        <a:xfrm>
          <a:off x="6361339" y="2754086"/>
          <a:ext cx="334736"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4329</xdr:colOff>
      <xdr:row>114</xdr:row>
      <xdr:rowOff>69272</xdr:rowOff>
    </xdr:from>
    <xdr:to>
      <xdr:col>41</xdr:col>
      <xdr:colOff>4329</xdr:colOff>
      <xdr:row>114</xdr:row>
      <xdr:rowOff>69272</xdr:rowOff>
    </xdr:to>
    <xdr:cxnSp macro="">
      <xdr:nvCxnSpPr>
        <xdr:cNvPr id="4" name="Straight Arrow Connector 3">
          <a:extLst>
            <a:ext uri="{FF2B5EF4-FFF2-40B4-BE49-F238E27FC236}">
              <a16:creationId xmlns:a16="http://schemas.microsoft.com/office/drawing/2014/main" id="{5B57343E-ACCA-42AA-B7FE-09B235EC682C}"/>
            </a:ext>
          </a:extLst>
        </xdr:cNvPr>
        <xdr:cNvCxnSpPr/>
      </xdr:nvCxnSpPr>
      <xdr:spPr>
        <a:xfrm>
          <a:off x="6475886" y="13781190"/>
          <a:ext cx="2286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30938</xdr:colOff>
      <xdr:row>130</xdr:row>
      <xdr:rowOff>66572</xdr:rowOff>
    </xdr:from>
    <xdr:to>
      <xdr:col>15</xdr:col>
      <xdr:colOff>30442</xdr:colOff>
      <xdr:row>133</xdr:row>
      <xdr:rowOff>47982</xdr:rowOff>
    </xdr:to>
    <xdr:grpSp>
      <xdr:nvGrpSpPr>
        <xdr:cNvPr id="5" name="Group 4">
          <a:extLst>
            <a:ext uri="{FF2B5EF4-FFF2-40B4-BE49-F238E27FC236}">
              <a16:creationId xmlns:a16="http://schemas.microsoft.com/office/drawing/2014/main" id="{296E47D7-4522-4202-BFF9-52DC2F0AACCC}"/>
            </a:ext>
          </a:extLst>
        </xdr:cNvPr>
        <xdr:cNvGrpSpPr/>
      </xdr:nvGrpSpPr>
      <xdr:grpSpPr>
        <a:xfrm>
          <a:off x="2379531" y="15593683"/>
          <a:ext cx="170954" cy="321588"/>
          <a:chOff x="3377338" y="8846950"/>
          <a:chExt cx="161441" cy="351940"/>
        </a:xfrm>
      </xdr:grpSpPr>
      <xdr:sp macro="" textlink="">
        <xdr:nvSpPr>
          <xdr:cNvPr id="6" name="Rectangle 5">
            <a:extLst>
              <a:ext uri="{FF2B5EF4-FFF2-40B4-BE49-F238E27FC236}">
                <a16:creationId xmlns:a16="http://schemas.microsoft.com/office/drawing/2014/main" id="{CE15FA18-B843-423F-8D79-1E2E01B3937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 name="Straight Arrow Connector 6">
            <a:extLst>
              <a:ext uri="{FF2B5EF4-FFF2-40B4-BE49-F238E27FC236}">
                <a16:creationId xmlns:a16="http://schemas.microsoft.com/office/drawing/2014/main" id="{BC12F0E4-4B22-492F-9D07-E9C51568AB0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20814</xdr:colOff>
      <xdr:row>130</xdr:row>
      <xdr:rowOff>66572</xdr:rowOff>
    </xdr:from>
    <xdr:to>
      <xdr:col>41</xdr:col>
      <xdr:colOff>8288</xdr:colOff>
      <xdr:row>132</xdr:row>
      <xdr:rowOff>1257</xdr:rowOff>
    </xdr:to>
    <xdr:grpSp>
      <xdr:nvGrpSpPr>
        <xdr:cNvPr id="8" name="Group 7">
          <a:extLst>
            <a:ext uri="{FF2B5EF4-FFF2-40B4-BE49-F238E27FC236}">
              <a16:creationId xmlns:a16="http://schemas.microsoft.com/office/drawing/2014/main" id="{96E0CD70-7B59-468F-9EFA-999604545D14}"/>
            </a:ext>
          </a:extLst>
        </xdr:cNvPr>
        <xdr:cNvGrpSpPr/>
      </xdr:nvGrpSpPr>
      <xdr:grpSpPr>
        <a:xfrm>
          <a:off x="3970968" y="15593683"/>
          <a:ext cx="2732034" cy="142874"/>
          <a:chOff x="3700220" y="8704881"/>
          <a:chExt cx="2560450" cy="142068"/>
        </a:xfrm>
      </xdr:grpSpPr>
      <xdr:sp macro="" textlink="">
        <xdr:nvSpPr>
          <xdr:cNvPr id="9" name="Rectangle 8">
            <a:extLst>
              <a:ext uri="{FF2B5EF4-FFF2-40B4-BE49-F238E27FC236}">
                <a16:creationId xmlns:a16="http://schemas.microsoft.com/office/drawing/2014/main" id="{5FA45E11-6C50-4705-996B-F661551A520E}"/>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A41EB2A4-71AA-4B5D-A8EB-45D1106FD241}"/>
              </a:ext>
            </a:extLst>
          </xdr:cNvPr>
          <xdr:cNvCxnSpPr/>
        </xdr:nvCxnSpPr>
        <xdr:spPr>
          <a:xfrm>
            <a:off x="3851975"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147</xdr:row>
      <xdr:rowOff>76200</xdr:rowOff>
    </xdr:from>
    <xdr:to>
      <xdr:col>15</xdr:col>
      <xdr:colOff>59375</xdr:colOff>
      <xdr:row>150</xdr:row>
      <xdr:rowOff>460</xdr:rowOff>
    </xdr:to>
    <xdr:grpSp>
      <xdr:nvGrpSpPr>
        <xdr:cNvPr id="11" name="Group 10">
          <a:extLst>
            <a:ext uri="{FF2B5EF4-FFF2-40B4-BE49-F238E27FC236}">
              <a16:creationId xmlns:a16="http://schemas.microsoft.com/office/drawing/2014/main" id="{9E54B9EF-7E88-426D-B18E-E9B62C8FC74C}"/>
            </a:ext>
          </a:extLst>
        </xdr:cNvPr>
        <xdr:cNvGrpSpPr/>
      </xdr:nvGrpSpPr>
      <xdr:grpSpPr>
        <a:xfrm>
          <a:off x="2409825" y="17535525"/>
          <a:ext cx="170954" cy="324310"/>
          <a:chOff x="3377338" y="8846950"/>
          <a:chExt cx="161441" cy="351940"/>
        </a:xfrm>
      </xdr:grpSpPr>
      <xdr:sp macro="" textlink="">
        <xdr:nvSpPr>
          <xdr:cNvPr id="12" name="Rectangle 11">
            <a:extLst>
              <a:ext uri="{FF2B5EF4-FFF2-40B4-BE49-F238E27FC236}">
                <a16:creationId xmlns:a16="http://schemas.microsoft.com/office/drawing/2014/main" id="{B522AC2E-2DE0-4793-B08E-762602D78BD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Arrow Connector 12">
            <a:extLst>
              <a:ext uri="{FF2B5EF4-FFF2-40B4-BE49-F238E27FC236}">
                <a16:creationId xmlns:a16="http://schemas.microsoft.com/office/drawing/2014/main" id="{2437FB1C-EA2A-4D2C-9933-21118DDB45C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18452</xdr:colOff>
      <xdr:row>147</xdr:row>
      <xdr:rowOff>76200</xdr:rowOff>
    </xdr:from>
    <xdr:to>
      <xdr:col>41</xdr:col>
      <xdr:colOff>11368</xdr:colOff>
      <xdr:row>148</xdr:row>
      <xdr:rowOff>76200</xdr:rowOff>
    </xdr:to>
    <xdr:grpSp>
      <xdr:nvGrpSpPr>
        <xdr:cNvPr id="14" name="Group 13">
          <a:extLst>
            <a:ext uri="{FF2B5EF4-FFF2-40B4-BE49-F238E27FC236}">
              <a16:creationId xmlns:a16="http://schemas.microsoft.com/office/drawing/2014/main" id="{797D3F8B-8766-4EB8-B3B4-1E9F8C351CFF}"/>
            </a:ext>
          </a:extLst>
        </xdr:cNvPr>
        <xdr:cNvGrpSpPr/>
      </xdr:nvGrpSpPr>
      <xdr:grpSpPr>
        <a:xfrm>
          <a:off x="3974048" y="17535525"/>
          <a:ext cx="2732034" cy="133350"/>
          <a:chOff x="3700220" y="8704881"/>
          <a:chExt cx="2560450" cy="142068"/>
        </a:xfrm>
      </xdr:grpSpPr>
      <xdr:sp macro="" textlink="">
        <xdr:nvSpPr>
          <xdr:cNvPr id="15" name="Rectangle 14">
            <a:extLst>
              <a:ext uri="{FF2B5EF4-FFF2-40B4-BE49-F238E27FC236}">
                <a16:creationId xmlns:a16="http://schemas.microsoft.com/office/drawing/2014/main" id="{9DC5307C-9707-4CC9-B6AB-CF8D4781CBCA}"/>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 name="Straight Arrow Connector 15">
            <a:extLst>
              <a:ext uri="{FF2B5EF4-FFF2-40B4-BE49-F238E27FC236}">
                <a16:creationId xmlns:a16="http://schemas.microsoft.com/office/drawing/2014/main" id="{89DBA222-73D4-4D7E-AC2D-5E6896DB86E0}"/>
              </a:ext>
            </a:extLst>
          </xdr:cNvPr>
          <xdr:cNvCxnSpPr/>
        </xdr:nvCxnSpPr>
        <xdr:spPr>
          <a:xfrm>
            <a:off x="3851975"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8164</xdr:colOff>
      <xdr:row>47</xdr:row>
      <xdr:rowOff>74613</xdr:rowOff>
    </xdr:from>
    <xdr:to>
      <xdr:col>41</xdr:col>
      <xdr:colOff>10162</xdr:colOff>
      <xdr:row>48</xdr:row>
      <xdr:rowOff>68149</xdr:rowOff>
    </xdr:to>
    <xdr:grpSp>
      <xdr:nvGrpSpPr>
        <xdr:cNvPr id="17" name="Group 16">
          <a:extLst>
            <a:ext uri="{FF2B5EF4-FFF2-40B4-BE49-F238E27FC236}">
              <a16:creationId xmlns:a16="http://schemas.microsoft.com/office/drawing/2014/main" id="{F3903DE5-947F-4FA4-8171-1A6397292005}"/>
            </a:ext>
          </a:extLst>
        </xdr:cNvPr>
        <xdr:cNvGrpSpPr/>
      </xdr:nvGrpSpPr>
      <xdr:grpSpPr>
        <a:xfrm>
          <a:off x="6479721" y="5884863"/>
          <a:ext cx="225155" cy="122804"/>
          <a:chOff x="6029326" y="2438400"/>
          <a:chExt cx="197784" cy="140494"/>
        </a:xfrm>
      </xdr:grpSpPr>
      <xdr:cxnSp macro="">
        <xdr:nvCxnSpPr>
          <xdr:cNvPr id="18" name="Straight Arrow Connector 17">
            <a:extLst>
              <a:ext uri="{FF2B5EF4-FFF2-40B4-BE49-F238E27FC236}">
                <a16:creationId xmlns:a16="http://schemas.microsoft.com/office/drawing/2014/main" id="{6207E717-9FE0-4671-8A7D-9AE9C1648E33}"/>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9" name="Rectangle 37">
            <a:extLst>
              <a:ext uri="{FF2B5EF4-FFF2-40B4-BE49-F238E27FC236}">
                <a16:creationId xmlns:a16="http://schemas.microsoft.com/office/drawing/2014/main" id="{3C75D653-DC7D-41DA-875F-3A9AD00F0CEA}"/>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168</xdr:row>
      <xdr:rowOff>66675</xdr:rowOff>
    </xdr:from>
    <xdr:to>
      <xdr:col>41</xdr:col>
      <xdr:colOff>9525</xdr:colOff>
      <xdr:row>168</xdr:row>
      <xdr:rowOff>66675</xdr:rowOff>
    </xdr:to>
    <xdr:cxnSp macro="">
      <xdr:nvCxnSpPr>
        <xdr:cNvPr id="20" name="Straight Arrow Connector 19">
          <a:extLst>
            <a:ext uri="{FF2B5EF4-FFF2-40B4-BE49-F238E27FC236}">
              <a16:creationId xmlns:a16="http://schemas.microsoft.com/office/drawing/2014/main" id="{BC3B3DF3-3E62-4A2C-8B9F-AA134431E988}"/>
            </a:ext>
          </a:extLst>
        </xdr:cNvPr>
        <xdr:cNvCxnSpPr/>
      </xdr:nvCxnSpPr>
      <xdr:spPr>
        <a:xfrm>
          <a:off x="6475639" y="19775261"/>
          <a:ext cx="2286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176</xdr:row>
      <xdr:rowOff>66675</xdr:rowOff>
    </xdr:from>
    <xdr:to>
      <xdr:col>41</xdr:col>
      <xdr:colOff>9525</xdr:colOff>
      <xdr:row>176</xdr:row>
      <xdr:rowOff>66675</xdr:rowOff>
    </xdr:to>
    <xdr:cxnSp macro="">
      <xdr:nvCxnSpPr>
        <xdr:cNvPr id="21" name="Straight Arrow Connector 20">
          <a:extLst>
            <a:ext uri="{FF2B5EF4-FFF2-40B4-BE49-F238E27FC236}">
              <a16:creationId xmlns:a16="http://schemas.microsoft.com/office/drawing/2014/main" id="{C020069A-D5EA-4859-BF42-EDE00CECEAE8}"/>
            </a:ext>
          </a:extLst>
        </xdr:cNvPr>
        <xdr:cNvCxnSpPr/>
      </xdr:nvCxnSpPr>
      <xdr:spPr>
        <a:xfrm>
          <a:off x="6475639" y="22204136"/>
          <a:ext cx="2286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181</xdr:row>
      <xdr:rowOff>66675</xdr:rowOff>
    </xdr:from>
    <xdr:to>
      <xdr:col>41</xdr:col>
      <xdr:colOff>9525</xdr:colOff>
      <xdr:row>181</xdr:row>
      <xdr:rowOff>66675</xdr:rowOff>
    </xdr:to>
    <xdr:cxnSp macro="">
      <xdr:nvCxnSpPr>
        <xdr:cNvPr id="22" name="Straight Arrow Connector 21">
          <a:extLst>
            <a:ext uri="{FF2B5EF4-FFF2-40B4-BE49-F238E27FC236}">
              <a16:creationId xmlns:a16="http://schemas.microsoft.com/office/drawing/2014/main" id="{FE0670B3-AD46-40C6-9E34-6B3C088744AB}"/>
            </a:ext>
          </a:extLst>
        </xdr:cNvPr>
        <xdr:cNvCxnSpPr/>
      </xdr:nvCxnSpPr>
      <xdr:spPr>
        <a:xfrm>
          <a:off x="6475639" y="22766111"/>
          <a:ext cx="2286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12026</xdr:colOff>
      <xdr:row>34</xdr:row>
      <xdr:rowOff>58287</xdr:rowOff>
    </xdr:from>
    <xdr:to>
      <xdr:col>41</xdr:col>
      <xdr:colOff>8581</xdr:colOff>
      <xdr:row>36</xdr:row>
      <xdr:rowOff>104552</xdr:rowOff>
    </xdr:to>
    <xdr:grpSp>
      <xdr:nvGrpSpPr>
        <xdr:cNvPr id="24" name="Group 23">
          <a:extLst>
            <a:ext uri="{FF2B5EF4-FFF2-40B4-BE49-F238E27FC236}">
              <a16:creationId xmlns:a16="http://schemas.microsoft.com/office/drawing/2014/main" id="{C6B226ED-DA5A-457E-99B2-944B238B5A11}"/>
            </a:ext>
          </a:extLst>
        </xdr:cNvPr>
        <xdr:cNvGrpSpPr/>
      </xdr:nvGrpSpPr>
      <xdr:grpSpPr>
        <a:xfrm>
          <a:off x="6478140" y="4332291"/>
          <a:ext cx="225155" cy="326572"/>
          <a:chOff x="6029326" y="2438400"/>
          <a:chExt cx="197784" cy="140494"/>
        </a:xfrm>
      </xdr:grpSpPr>
      <xdr:cxnSp macro="">
        <xdr:nvCxnSpPr>
          <xdr:cNvPr id="25" name="Straight Arrow Connector 24">
            <a:extLst>
              <a:ext uri="{FF2B5EF4-FFF2-40B4-BE49-F238E27FC236}">
                <a16:creationId xmlns:a16="http://schemas.microsoft.com/office/drawing/2014/main" id="{BA659952-87BC-4E02-A70E-C1389018BD36}"/>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6" name="Rectangle 37">
            <a:extLst>
              <a:ext uri="{FF2B5EF4-FFF2-40B4-BE49-F238E27FC236}">
                <a16:creationId xmlns:a16="http://schemas.microsoft.com/office/drawing/2014/main" id="{F178A584-182F-4140-95D5-F5265C152259}"/>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14</xdr:col>
      <xdr:colOff>30938</xdr:colOff>
      <xdr:row>52</xdr:row>
      <xdr:rowOff>66572</xdr:rowOff>
    </xdr:from>
    <xdr:to>
      <xdr:col>15</xdr:col>
      <xdr:colOff>30442</xdr:colOff>
      <xdr:row>55</xdr:row>
      <xdr:rowOff>47982</xdr:rowOff>
    </xdr:to>
    <xdr:grpSp>
      <xdr:nvGrpSpPr>
        <xdr:cNvPr id="27" name="Group 26">
          <a:extLst>
            <a:ext uri="{FF2B5EF4-FFF2-40B4-BE49-F238E27FC236}">
              <a16:creationId xmlns:a16="http://schemas.microsoft.com/office/drawing/2014/main" id="{8D1934A2-08FB-43BA-BB65-0AF03B8E7F33}"/>
            </a:ext>
          </a:extLst>
        </xdr:cNvPr>
        <xdr:cNvGrpSpPr/>
      </xdr:nvGrpSpPr>
      <xdr:grpSpPr>
        <a:xfrm>
          <a:off x="2379531" y="6440158"/>
          <a:ext cx="170954" cy="321588"/>
          <a:chOff x="3377338" y="8846950"/>
          <a:chExt cx="161441" cy="351940"/>
        </a:xfrm>
      </xdr:grpSpPr>
      <xdr:sp macro="" textlink="">
        <xdr:nvSpPr>
          <xdr:cNvPr id="28" name="Rectangle 27">
            <a:extLst>
              <a:ext uri="{FF2B5EF4-FFF2-40B4-BE49-F238E27FC236}">
                <a16:creationId xmlns:a16="http://schemas.microsoft.com/office/drawing/2014/main" id="{6133C0B0-5718-4CF6-9A60-294422653D4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Arrow Connector 28">
            <a:extLst>
              <a:ext uri="{FF2B5EF4-FFF2-40B4-BE49-F238E27FC236}">
                <a16:creationId xmlns:a16="http://schemas.microsoft.com/office/drawing/2014/main" id="{ED6D7781-13E1-43A2-B6AC-7CC4247773A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20814</xdr:colOff>
      <xdr:row>52</xdr:row>
      <xdr:rowOff>66572</xdr:rowOff>
    </xdr:from>
    <xdr:to>
      <xdr:col>41</xdr:col>
      <xdr:colOff>8288</xdr:colOff>
      <xdr:row>54</xdr:row>
      <xdr:rowOff>1257</xdr:rowOff>
    </xdr:to>
    <xdr:grpSp>
      <xdr:nvGrpSpPr>
        <xdr:cNvPr id="30" name="Group 29">
          <a:extLst>
            <a:ext uri="{FF2B5EF4-FFF2-40B4-BE49-F238E27FC236}">
              <a16:creationId xmlns:a16="http://schemas.microsoft.com/office/drawing/2014/main" id="{A9A2EF44-11E2-4BF1-B0C0-2371FB7CEEA8}"/>
            </a:ext>
          </a:extLst>
        </xdr:cNvPr>
        <xdr:cNvGrpSpPr/>
      </xdr:nvGrpSpPr>
      <xdr:grpSpPr>
        <a:xfrm>
          <a:off x="3970968" y="6440158"/>
          <a:ext cx="2732034" cy="142874"/>
          <a:chOff x="3700220" y="8704881"/>
          <a:chExt cx="2560450" cy="142068"/>
        </a:xfrm>
      </xdr:grpSpPr>
      <xdr:sp macro="" textlink="">
        <xdr:nvSpPr>
          <xdr:cNvPr id="31" name="Rectangle 30">
            <a:extLst>
              <a:ext uri="{FF2B5EF4-FFF2-40B4-BE49-F238E27FC236}">
                <a16:creationId xmlns:a16="http://schemas.microsoft.com/office/drawing/2014/main" id="{439E0C91-09AD-401D-889D-341E7FED060F}"/>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 name="Straight Arrow Connector 31">
            <a:extLst>
              <a:ext uri="{FF2B5EF4-FFF2-40B4-BE49-F238E27FC236}">
                <a16:creationId xmlns:a16="http://schemas.microsoft.com/office/drawing/2014/main" id="{395F1A8D-FBF5-438C-97E1-514D70AD3ABF}"/>
              </a:ext>
            </a:extLst>
          </xdr:cNvPr>
          <xdr:cNvCxnSpPr/>
        </xdr:nvCxnSpPr>
        <xdr:spPr>
          <a:xfrm>
            <a:off x="3851975"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4053</xdr:colOff>
      <xdr:row>213</xdr:row>
      <xdr:rowOff>77013</xdr:rowOff>
    </xdr:from>
    <xdr:to>
      <xdr:col>41</xdr:col>
      <xdr:colOff>608</xdr:colOff>
      <xdr:row>214</xdr:row>
      <xdr:rowOff>74631</xdr:rowOff>
    </xdr:to>
    <xdr:grpSp>
      <xdr:nvGrpSpPr>
        <xdr:cNvPr id="29" name="Group 28">
          <a:extLst>
            <a:ext uri="{FF2B5EF4-FFF2-40B4-BE49-F238E27FC236}">
              <a16:creationId xmlns:a16="http://schemas.microsoft.com/office/drawing/2014/main" id="{00000000-0008-0000-0C00-00001D000000}"/>
            </a:ext>
          </a:extLst>
        </xdr:cNvPr>
        <xdr:cNvGrpSpPr/>
      </xdr:nvGrpSpPr>
      <xdr:grpSpPr>
        <a:xfrm>
          <a:off x="6485135" y="25680213"/>
          <a:ext cx="221073" cy="130968"/>
          <a:chOff x="6029326" y="2438400"/>
          <a:chExt cx="197784" cy="140494"/>
        </a:xfrm>
      </xdr:grpSpPr>
      <xdr:cxnSp macro="">
        <xdr:nvCxnSpPr>
          <xdr:cNvPr id="30" name="Straight Arrow Connector 29">
            <a:extLst>
              <a:ext uri="{FF2B5EF4-FFF2-40B4-BE49-F238E27FC236}">
                <a16:creationId xmlns:a16="http://schemas.microsoft.com/office/drawing/2014/main" id="{00000000-0008-0000-0C00-00001E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1" name="Rectangle 37">
            <a:extLst>
              <a:ext uri="{FF2B5EF4-FFF2-40B4-BE49-F238E27FC236}">
                <a16:creationId xmlns:a16="http://schemas.microsoft.com/office/drawing/2014/main" id="{00000000-0008-0000-0C00-00001F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204</xdr:row>
      <xdr:rowOff>68906</xdr:rowOff>
    </xdr:from>
    <xdr:to>
      <xdr:col>41</xdr:col>
      <xdr:colOff>4053</xdr:colOff>
      <xdr:row>205</xdr:row>
      <xdr:rowOff>66524</xdr:rowOff>
    </xdr:to>
    <xdr:grpSp>
      <xdr:nvGrpSpPr>
        <xdr:cNvPr id="32" name="Group 31">
          <a:extLst>
            <a:ext uri="{FF2B5EF4-FFF2-40B4-BE49-F238E27FC236}">
              <a16:creationId xmlns:a16="http://schemas.microsoft.com/office/drawing/2014/main" id="{00000000-0008-0000-0C00-000020000000}"/>
            </a:ext>
          </a:extLst>
        </xdr:cNvPr>
        <xdr:cNvGrpSpPr/>
      </xdr:nvGrpSpPr>
      <xdr:grpSpPr>
        <a:xfrm>
          <a:off x="6489188" y="24667899"/>
          <a:ext cx="224547" cy="136411"/>
          <a:chOff x="6029326" y="2438400"/>
          <a:chExt cx="197784" cy="140494"/>
        </a:xfrm>
      </xdr:grpSpPr>
      <xdr:cxnSp macro="">
        <xdr:nvCxnSpPr>
          <xdr:cNvPr id="33" name="Straight Arrow Connector 32">
            <a:extLst>
              <a:ext uri="{FF2B5EF4-FFF2-40B4-BE49-F238E27FC236}">
                <a16:creationId xmlns:a16="http://schemas.microsoft.com/office/drawing/2014/main" id="{00000000-0008-0000-0C00-000021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4" name="Rectangle 37">
            <a:extLst>
              <a:ext uri="{FF2B5EF4-FFF2-40B4-BE49-F238E27FC236}">
                <a16:creationId xmlns:a16="http://schemas.microsoft.com/office/drawing/2014/main" id="{00000000-0008-0000-0C00-000022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195</xdr:row>
      <xdr:rowOff>81061</xdr:rowOff>
    </xdr:from>
    <xdr:to>
      <xdr:col>41</xdr:col>
      <xdr:colOff>4053</xdr:colOff>
      <xdr:row>196</xdr:row>
      <xdr:rowOff>78679</xdr:rowOff>
    </xdr:to>
    <xdr:grpSp>
      <xdr:nvGrpSpPr>
        <xdr:cNvPr id="35" name="Group 34">
          <a:extLst>
            <a:ext uri="{FF2B5EF4-FFF2-40B4-BE49-F238E27FC236}">
              <a16:creationId xmlns:a16="http://schemas.microsoft.com/office/drawing/2014/main" id="{00000000-0008-0000-0C00-000023000000}"/>
            </a:ext>
          </a:extLst>
        </xdr:cNvPr>
        <xdr:cNvGrpSpPr/>
      </xdr:nvGrpSpPr>
      <xdr:grpSpPr>
        <a:xfrm>
          <a:off x="6489188" y="23688093"/>
          <a:ext cx="224547" cy="126886"/>
          <a:chOff x="6029326" y="2438400"/>
          <a:chExt cx="197784" cy="140494"/>
        </a:xfrm>
      </xdr:grpSpPr>
      <xdr:cxnSp macro="">
        <xdr:nvCxnSpPr>
          <xdr:cNvPr id="36" name="Straight Arrow Connector 35">
            <a:extLst>
              <a:ext uri="{FF2B5EF4-FFF2-40B4-BE49-F238E27FC236}">
                <a16:creationId xmlns:a16="http://schemas.microsoft.com/office/drawing/2014/main" id="{00000000-0008-0000-0C00-000024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7" name="Rectangle 37">
            <a:extLst>
              <a:ext uri="{FF2B5EF4-FFF2-40B4-BE49-F238E27FC236}">
                <a16:creationId xmlns:a16="http://schemas.microsoft.com/office/drawing/2014/main" id="{00000000-0008-0000-0C00-000025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186</xdr:row>
      <xdr:rowOff>81063</xdr:rowOff>
    </xdr:from>
    <xdr:to>
      <xdr:col>41</xdr:col>
      <xdr:colOff>4053</xdr:colOff>
      <xdr:row>187</xdr:row>
      <xdr:rowOff>78681</xdr:rowOff>
    </xdr:to>
    <xdr:grpSp>
      <xdr:nvGrpSpPr>
        <xdr:cNvPr id="38" name="Group 37">
          <a:extLst>
            <a:ext uri="{FF2B5EF4-FFF2-40B4-BE49-F238E27FC236}">
              <a16:creationId xmlns:a16="http://schemas.microsoft.com/office/drawing/2014/main" id="{00000000-0008-0000-0C00-000026000000}"/>
            </a:ext>
          </a:extLst>
        </xdr:cNvPr>
        <xdr:cNvGrpSpPr/>
      </xdr:nvGrpSpPr>
      <xdr:grpSpPr>
        <a:xfrm>
          <a:off x="6489188" y="22687970"/>
          <a:ext cx="224547" cy="126886"/>
          <a:chOff x="6029326" y="2438400"/>
          <a:chExt cx="197784" cy="140494"/>
        </a:xfrm>
      </xdr:grpSpPr>
      <xdr:cxnSp macro="">
        <xdr:nvCxnSpPr>
          <xdr:cNvPr id="39" name="Straight Arrow Connector 38">
            <a:extLst>
              <a:ext uri="{FF2B5EF4-FFF2-40B4-BE49-F238E27FC236}">
                <a16:creationId xmlns:a16="http://schemas.microsoft.com/office/drawing/2014/main" id="{00000000-0008-0000-0C00-00002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0" name="Rectangle 37">
            <a:extLst>
              <a:ext uri="{FF2B5EF4-FFF2-40B4-BE49-F238E27FC236}">
                <a16:creationId xmlns:a16="http://schemas.microsoft.com/office/drawing/2014/main" id="{00000000-0008-0000-0C00-00002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168</xdr:row>
      <xdr:rowOff>72956</xdr:rowOff>
    </xdr:from>
    <xdr:to>
      <xdr:col>41</xdr:col>
      <xdr:colOff>4053</xdr:colOff>
      <xdr:row>169</xdr:row>
      <xdr:rowOff>70574</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6489188" y="20671449"/>
          <a:ext cx="224547" cy="130968"/>
          <a:chOff x="6029326" y="2438400"/>
          <a:chExt cx="197784" cy="140494"/>
        </a:xfrm>
      </xdr:grpSpPr>
      <xdr:cxnSp macro="">
        <xdr:nvCxnSpPr>
          <xdr:cNvPr id="42" name="Straight Arrow Connector 41">
            <a:extLst>
              <a:ext uri="{FF2B5EF4-FFF2-40B4-BE49-F238E27FC236}">
                <a16:creationId xmlns:a16="http://schemas.microsoft.com/office/drawing/2014/main" id="{00000000-0008-0000-0C00-00002A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3" name="Rectangle 37">
            <a:extLst>
              <a:ext uri="{FF2B5EF4-FFF2-40B4-BE49-F238E27FC236}">
                <a16:creationId xmlns:a16="http://schemas.microsoft.com/office/drawing/2014/main" id="{00000000-0008-0000-0C00-00002B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147</xdr:row>
      <xdr:rowOff>77010</xdr:rowOff>
    </xdr:from>
    <xdr:to>
      <xdr:col>41</xdr:col>
      <xdr:colOff>4053</xdr:colOff>
      <xdr:row>148</xdr:row>
      <xdr:rowOff>74628</xdr:rowOff>
    </xdr:to>
    <xdr:grpSp>
      <xdr:nvGrpSpPr>
        <xdr:cNvPr id="47" name="Group 46">
          <a:extLst>
            <a:ext uri="{FF2B5EF4-FFF2-40B4-BE49-F238E27FC236}">
              <a16:creationId xmlns:a16="http://schemas.microsoft.com/office/drawing/2014/main" id="{00000000-0008-0000-0C00-00002F000000}"/>
            </a:ext>
          </a:extLst>
        </xdr:cNvPr>
        <xdr:cNvGrpSpPr/>
      </xdr:nvGrpSpPr>
      <xdr:grpSpPr>
        <a:xfrm>
          <a:off x="6489188" y="18250710"/>
          <a:ext cx="224547" cy="130968"/>
          <a:chOff x="6029326" y="2438400"/>
          <a:chExt cx="197784" cy="140494"/>
        </a:xfrm>
      </xdr:grpSpPr>
      <xdr:cxnSp macro="">
        <xdr:nvCxnSpPr>
          <xdr:cNvPr id="48" name="Straight Arrow Connector 47">
            <a:extLst>
              <a:ext uri="{FF2B5EF4-FFF2-40B4-BE49-F238E27FC236}">
                <a16:creationId xmlns:a16="http://schemas.microsoft.com/office/drawing/2014/main" id="{00000000-0008-0000-0C00-000030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9" name="Rectangle 37">
            <a:extLst>
              <a:ext uri="{FF2B5EF4-FFF2-40B4-BE49-F238E27FC236}">
                <a16:creationId xmlns:a16="http://schemas.microsoft.com/office/drawing/2014/main" id="{00000000-0008-0000-0C00-000031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43</xdr:row>
      <xdr:rowOff>78426</xdr:rowOff>
    </xdr:from>
    <xdr:to>
      <xdr:col>41</xdr:col>
      <xdr:colOff>6890</xdr:colOff>
      <xdr:row>43</xdr:row>
      <xdr:rowOff>78426</xdr:rowOff>
    </xdr:to>
    <xdr:cxnSp macro="">
      <xdr:nvCxnSpPr>
        <xdr:cNvPr id="56" name="Straight Arrow Connector 55">
          <a:extLst>
            <a:ext uri="{FF2B5EF4-FFF2-40B4-BE49-F238E27FC236}">
              <a16:creationId xmlns:a16="http://schemas.microsoft.com/office/drawing/2014/main" id="{00000000-0008-0000-0C00-000038000000}"/>
            </a:ext>
          </a:extLst>
        </xdr:cNvPr>
        <xdr:cNvCxnSpPr/>
      </xdr:nvCxnSpPr>
      <xdr:spPr>
        <a:xfrm>
          <a:off x="6094581" y="4726626"/>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76200</xdr:colOff>
      <xdr:row>7</xdr:row>
      <xdr:rowOff>106680</xdr:rowOff>
    </xdr:from>
    <xdr:to>
      <xdr:col>17</xdr:col>
      <xdr:colOff>68580</xdr:colOff>
      <xdr:row>10</xdr:row>
      <xdr:rowOff>17649</xdr:rowOff>
    </xdr:to>
    <xdr:grpSp>
      <xdr:nvGrpSpPr>
        <xdr:cNvPr id="57" name="Group 56">
          <a:extLst>
            <a:ext uri="{FF2B5EF4-FFF2-40B4-BE49-F238E27FC236}">
              <a16:creationId xmlns:a16="http://schemas.microsoft.com/office/drawing/2014/main" id="{00000000-0008-0000-0C00-000039000000}"/>
            </a:ext>
          </a:extLst>
        </xdr:cNvPr>
        <xdr:cNvGrpSpPr/>
      </xdr:nvGrpSpPr>
      <xdr:grpSpPr>
        <a:xfrm>
          <a:off x="2771775" y="874123"/>
          <a:ext cx="159748" cy="336872"/>
          <a:chOff x="2467841" y="10572754"/>
          <a:chExt cx="133445" cy="255975"/>
        </a:xfrm>
      </xdr:grpSpPr>
      <xdr:sp macro="" textlink="">
        <xdr:nvSpPr>
          <xdr:cNvPr id="58" name="Rectangle 57">
            <a:extLst>
              <a:ext uri="{FF2B5EF4-FFF2-40B4-BE49-F238E27FC236}">
                <a16:creationId xmlns:a16="http://schemas.microsoft.com/office/drawing/2014/main" id="{00000000-0008-0000-0C00-00003A000000}"/>
              </a:ext>
            </a:extLst>
          </xdr:cNvPr>
          <xdr:cNvSpPr/>
        </xdr:nvSpPr>
        <xdr:spPr>
          <a:xfrm>
            <a:off x="2467841" y="10572754"/>
            <a:ext cx="133445" cy="11901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 name="Straight Arrow Connector 58">
            <a:extLst>
              <a:ext uri="{FF2B5EF4-FFF2-40B4-BE49-F238E27FC236}">
                <a16:creationId xmlns:a16="http://schemas.microsoft.com/office/drawing/2014/main" id="{00000000-0008-0000-0C00-00003B000000}"/>
              </a:ext>
            </a:extLst>
          </xdr:cNvPr>
          <xdr:cNvCxnSpPr/>
        </xdr:nvCxnSpPr>
        <xdr:spPr>
          <a:xfrm>
            <a:off x="2467841" y="10689603"/>
            <a:ext cx="0" cy="13912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37863</xdr:colOff>
      <xdr:row>8</xdr:row>
      <xdr:rowOff>12283</xdr:rowOff>
    </xdr:from>
    <xdr:to>
      <xdr:col>41</xdr:col>
      <xdr:colOff>9524</xdr:colOff>
      <xdr:row>9</xdr:row>
      <xdr:rowOff>10922</xdr:rowOff>
    </xdr:to>
    <xdr:grpSp>
      <xdr:nvGrpSpPr>
        <xdr:cNvPr id="93" name="Group 92">
          <a:extLst>
            <a:ext uri="{FF2B5EF4-FFF2-40B4-BE49-F238E27FC236}">
              <a16:creationId xmlns:a16="http://schemas.microsoft.com/office/drawing/2014/main" id="{00000000-0008-0000-0C00-00005D000000}"/>
            </a:ext>
          </a:extLst>
        </xdr:cNvPr>
        <xdr:cNvGrpSpPr/>
      </xdr:nvGrpSpPr>
      <xdr:grpSpPr>
        <a:xfrm>
          <a:off x="4847988" y="925322"/>
          <a:ext cx="1865775" cy="141514"/>
          <a:chOff x="3700220" y="8704881"/>
          <a:chExt cx="1735292" cy="142068"/>
        </a:xfrm>
      </xdr:grpSpPr>
      <xdr:sp macro="" textlink="">
        <xdr:nvSpPr>
          <xdr:cNvPr id="94" name="Rectangle 93">
            <a:extLst>
              <a:ext uri="{FF2B5EF4-FFF2-40B4-BE49-F238E27FC236}">
                <a16:creationId xmlns:a16="http://schemas.microsoft.com/office/drawing/2014/main" id="{00000000-0008-0000-0C00-00005E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5" name="Straight Arrow Connector 94">
            <a:extLst>
              <a:ext uri="{FF2B5EF4-FFF2-40B4-BE49-F238E27FC236}">
                <a16:creationId xmlns:a16="http://schemas.microsoft.com/office/drawing/2014/main" id="{00000000-0008-0000-0C00-00005F000000}"/>
              </a:ext>
            </a:extLst>
          </xdr:cNvPr>
          <xdr:cNvCxnSpPr/>
        </xdr:nvCxnSpPr>
        <xdr:spPr>
          <a:xfrm>
            <a:off x="3851975" y="8846949"/>
            <a:ext cx="1583537"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24</xdr:row>
      <xdr:rowOff>66675</xdr:rowOff>
    </xdr:from>
    <xdr:to>
      <xdr:col>40</xdr:col>
      <xdr:colOff>103559</xdr:colOff>
      <xdr:row>24</xdr:row>
      <xdr:rowOff>66675</xdr:rowOff>
    </xdr:to>
    <xdr:cxnSp macro="">
      <xdr:nvCxnSpPr>
        <xdr:cNvPr id="96" name="Straight Arrow Connector 95">
          <a:extLst>
            <a:ext uri="{FF2B5EF4-FFF2-40B4-BE49-F238E27FC236}">
              <a16:creationId xmlns:a16="http://schemas.microsoft.com/office/drawing/2014/main" id="{00000000-0008-0000-0C00-000060000000}"/>
            </a:ext>
          </a:extLst>
        </xdr:cNvPr>
        <xdr:cNvCxnSpPr/>
      </xdr:nvCxnSpPr>
      <xdr:spPr>
        <a:xfrm>
          <a:off x="6086475" y="2543175"/>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26</xdr:row>
      <xdr:rowOff>66675</xdr:rowOff>
    </xdr:from>
    <xdr:to>
      <xdr:col>40</xdr:col>
      <xdr:colOff>103559</xdr:colOff>
      <xdr:row>26</xdr:row>
      <xdr:rowOff>66675</xdr:rowOff>
    </xdr:to>
    <xdr:cxnSp macro="">
      <xdr:nvCxnSpPr>
        <xdr:cNvPr id="97" name="Straight Arrow Connector 96">
          <a:extLst>
            <a:ext uri="{FF2B5EF4-FFF2-40B4-BE49-F238E27FC236}">
              <a16:creationId xmlns:a16="http://schemas.microsoft.com/office/drawing/2014/main" id="{00000000-0008-0000-0C00-000061000000}"/>
            </a:ext>
          </a:extLst>
        </xdr:cNvPr>
        <xdr:cNvCxnSpPr/>
      </xdr:nvCxnSpPr>
      <xdr:spPr>
        <a:xfrm>
          <a:off x="6086475" y="2828925"/>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60960</xdr:colOff>
      <xdr:row>36</xdr:row>
      <xdr:rowOff>11667</xdr:rowOff>
    </xdr:from>
    <xdr:to>
      <xdr:col>17</xdr:col>
      <xdr:colOff>60077</xdr:colOff>
      <xdr:row>38</xdr:row>
      <xdr:rowOff>19791</xdr:rowOff>
    </xdr:to>
    <xdr:grpSp>
      <xdr:nvGrpSpPr>
        <xdr:cNvPr id="104" name="Group 103">
          <a:extLst>
            <a:ext uri="{FF2B5EF4-FFF2-40B4-BE49-F238E27FC236}">
              <a16:creationId xmlns:a16="http://schemas.microsoft.com/office/drawing/2014/main" id="{00000000-0008-0000-0C00-000068000000}"/>
            </a:ext>
          </a:extLst>
        </xdr:cNvPr>
        <xdr:cNvGrpSpPr/>
      </xdr:nvGrpSpPr>
      <xdr:grpSpPr>
        <a:xfrm>
          <a:off x="2753814" y="4039381"/>
          <a:ext cx="170567" cy="273464"/>
          <a:chOff x="2467841" y="10572754"/>
          <a:chExt cx="133445" cy="255975"/>
        </a:xfrm>
      </xdr:grpSpPr>
      <xdr:sp macro="" textlink="">
        <xdr:nvSpPr>
          <xdr:cNvPr id="105" name="Rectangle 104">
            <a:extLst>
              <a:ext uri="{FF2B5EF4-FFF2-40B4-BE49-F238E27FC236}">
                <a16:creationId xmlns:a16="http://schemas.microsoft.com/office/drawing/2014/main" id="{00000000-0008-0000-0C00-000069000000}"/>
              </a:ext>
            </a:extLst>
          </xdr:cNvPr>
          <xdr:cNvSpPr/>
        </xdr:nvSpPr>
        <xdr:spPr>
          <a:xfrm>
            <a:off x="2467841" y="10572754"/>
            <a:ext cx="133445" cy="11901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6" name="Straight Arrow Connector 105">
            <a:extLst>
              <a:ext uri="{FF2B5EF4-FFF2-40B4-BE49-F238E27FC236}">
                <a16:creationId xmlns:a16="http://schemas.microsoft.com/office/drawing/2014/main" id="{00000000-0008-0000-0C00-00006A000000}"/>
              </a:ext>
            </a:extLst>
          </xdr:cNvPr>
          <xdr:cNvCxnSpPr/>
        </xdr:nvCxnSpPr>
        <xdr:spPr>
          <a:xfrm>
            <a:off x="2467841" y="10689603"/>
            <a:ext cx="0" cy="13912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28</xdr:col>
      <xdr:colOff>161688</xdr:colOff>
      <xdr:row>36</xdr:row>
      <xdr:rowOff>0</xdr:rowOff>
    </xdr:from>
    <xdr:to>
      <xdr:col>40</xdr:col>
      <xdr:colOff>76199</xdr:colOff>
      <xdr:row>37</xdr:row>
      <xdr:rowOff>0</xdr:rowOff>
    </xdr:to>
    <xdr:grpSp>
      <xdr:nvGrpSpPr>
        <xdr:cNvPr id="107" name="Group 106">
          <a:extLst>
            <a:ext uri="{FF2B5EF4-FFF2-40B4-BE49-F238E27FC236}">
              <a16:creationId xmlns:a16="http://schemas.microsoft.com/office/drawing/2014/main" id="{00000000-0008-0000-0C00-00006B000000}"/>
            </a:ext>
          </a:extLst>
        </xdr:cNvPr>
        <xdr:cNvGrpSpPr/>
      </xdr:nvGrpSpPr>
      <xdr:grpSpPr>
        <a:xfrm>
          <a:off x="4799002" y="4029075"/>
          <a:ext cx="1868497" cy="133350"/>
          <a:chOff x="3700220" y="8704881"/>
          <a:chExt cx="1735292" cy="142068"/>
        </a:xfrm>
      </xdr:grpSpPr>
      <xdr:sp macro="" textlink="">
        <xdr:nvSpPr>
          <xdr:cNvPr id="108" name="Rectangle 107">
            <a:extLst>
              <a:ext uri="{FF2B5EF4-FFF2-40B4-BE49-F238E27FC236}">
                <a16:creationId xmlns:a16="http://schemas.microsoft.com/office/drawing/2014/main" id="{00000000-0008-0000-0C00-00006C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9" name="Straight Arrow Connector 108">
            <a:extLst>
              <a:ext uri="{FF2B5EF4-FFF2-40B4-BE49-F238E27FC236}">
                <a16:creationId xmlns:a16="http://schemas.microsoft.com/office/drawing/2014/main" id="{00000000-0008-0000-0C00-00006D000000}"/>
              </a:ext>
            </a:extLst>
          </xdr:cNvPr>
          <xdr:cNvCxnSpPr/>
        </xdr:nvCxnSpPr>
        <xdr:spPr>
          <a:xfrm>
            <a:off x="3851975" y="8846949"/>
            <a:ext cx="1583537"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0</xdr:colOff>
      <xdr:row>122</xdr:row>
      <xdr:rowOff>19287</xdr:rowOff>
    </xdr:from>
    <xdr:to>
      <xdr:col>15</xdr:col>
      <xdr:colOff>159137</xdr:colOff>
      <xdr:row>124</xdr:row>
      <xdr:rowOff>27411</xdr:rowOff>
    </xdr:to>
    <xdr:grpSp>
      <xdr:nvGrpSpPr>
        <xdr:cNvPr id="110" name="Group 109">
          <a:extLst>
            <a:ext uri="{FF2B5EF4-FFF2-40B4-BE49-F238E27FC236}">
              <a16:creationId xmlns:a16="http://schemas.microsoft.com/office/drawing/2014/main" id="{00000000-0008-0000-0C00-00006E000000}"/>
            </a:ext>
          </a:extLst>
        </xdr:cNvPr>
        <xdr:cNvGrpSpPr/>
      </xdr:nvGrpSpPr>
      <xdr:grpSpPr>
        <a:xfrm>
          <a:off x="2524125" y="15170841"/>
          <a:ext cx="163219" cy="278906"/>
          <a:chOff x="2467841" y="10572754"/>
          <a:chExt cx="133445" cy="255975"/>
        </a:xfrm>
      </xdr:grpSpPr>
      <xdr:sp macro="" textlink="">
        <xdr:nvSpPr>
          <xdr:cNvPr id="111" name="Rectangle 110">
            <a:extLst>
              <a:ext uri="{FF2B5EF4-FFF2-40B4-BE49-F238E27FC236}">
                <a16:creationId xmlns:a16="http://schemas.microsoft.com/office/drawing/2014/main" id="{00000000-0008-0000-0C00-00006F000000}"/>
              </a:ext>
            </a:extLst>
          </xdr:cNvPr>
          <xdr:cNvSpPr/>
        </xdr:nvSpPr>
        <xdr:spPr>
          <a:xfrm>
            <a:off x="2467841" y="10572754"/>
            <a:ext cx="133445" cy="11901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2" name="Straight Arrow Connector 111">
            <a:extLst>
              <a:ext uri="{FF2B5EF4-FFF2-40B4-BE49-F238E27FC236}">
                <a16:creationId xmlns:a16="http://schemas.microsoft.com/office/drawing/2014/main" id="{00000000-0008-0000-0C00-000070000000}"/>
              </a:ext>
            </a:extLst>
          </xdr:cNvPr>
          <xdr:cNvCxnSpPr/>
        </xdr:nvCxnSpPr>
        <xdr:spPr>
          <a:xfrm>
            <a:off x="2467841" y="10689603"/>
            <a:ext cx="0" cy="13912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28338</xdr:colOff>
      <xdr:row>122</xdr:row>
      <xdr:rowOff>0</xdr:rowOff>
    </xdr:from>
    <xdr:to>
      <xdr:col>40</xdr:col>
      <xdr:colOff>104774</xdr:colOff>
      <xdr:row>123</xdr:row>
      <xdr:rowOff>0</xdr:rowOff>
    </xdr:to>
    <xdr:grpSp>
      <xdr:nvGrpSpPr>
        <xdr:cNvPr id="113" name="Group 112">
          <a:extLst>
            <a:ext uri="{FF2B5EF4-FFF2-40B4-BE49-F238E27FC236}">
              <a16:creationId xmlns:a16="http://schemas.microsoft.com/office/drawing/2014/main" id="{00000000-0008-0000-0C00-000071000000}"/>
            </a:ext>
          </a:extLst>
        </xdr:cNvPr>
        <xdr:cNvGrpSpPr/>
      </xdr:nvGrpSpPr>
      <xdr:grpSpPr>
        <a:xfrm>
          <a:off x="4839824" y="15154275"/>
          <a:ext cx="1857611" cy="133350"/>
          <a:chOff x="3700220" y="8704881"/>
          <a:chExt cx="1735292" cy="142068"/>
        </a:xfrm>
      </xdr:grpSpPr>
      <xdr:sp macro="" textlink="">
        <xdr:nvSpPr>
          <xdr:cNvPr id="114" name="Rectangle 113">
            <a:extLst>
              <a:ext uri="{FF2B5EF4-FFF2-40B4-BE49-F238E27FC236}">
                <a16:creationId xmlns:a16="http://schemas.microsoft.com/office/drawing/2014/main" id="{00000000-0008-0000-0C00-000072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5" name="Straight Arrow Connector 114">
            <a:extLst>
              <a:ext uri="{FF2B5EF4-FFF2-40B4-BE49-F238E27FC236}">
                <a16:creationId xmlns:a16="http://schemas.microsoft.com/office/drawing/2014/main" id="{00000000-0008-0000-0C00-000073000000}"/>
              </a:ext>
            </a:extLst>
          </xdr:cNvPr>
          <xdr:cNvCxnSpPr/>
        </xdr:nvCxnSpPr>
        <xdr:spPr>
          <a:xfrm>
            <a:off x="3851975" y="8846949"/>
            <a:ext cx="1583537"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18847</xdr:colOff>
      <xdr:row>126</xdr:row>
      <xdr:rowOff>76196</xdr:rowOff>
    </xdr:from>
    <xdr:to>
      <xdr:col>38</xdr:col>
      <xdr:colOff>65083</xdr:colOff>
      <xdr:row>128</xdr:row>
      <xdr:rowOff>2198</xdr:rowOff>
    </xdr:to>
    <xdr:grpSp>
      <xdr:nvGrpSpPr>
        <xdr:cNvPr id="60" name="Group 59">
          <a:extLst>
            <a:ext uri="{FF2B5EF4-FFF2-40B4-BE49-F238E27FC236}">
              <a16:creationId xmlns:a16="http://schemas.microsoft.com/office/drawing/2014/main" id="{00000000-0008-0000-0C00-00003C000000}"/>
            </a:ext>
          </a:extLst>
        </xdr:cNvPr>
        <xdr:cNvGrpSpPr/>
      </xdr:nvGrpSpPr>
      <xdr:grpSpPr>
        <a:xfrm>
          <a:off x="6203293" y="15649571"/>
          <a:ext cx="225851" cy="211752"/>
          <a:chOff x="3390747" y="3407432"/>
          <a:chExt cx="192810" cy="829806"/>
        </a:xfrm>
      </xdr:grpSpPr>
      <xdr:cxnSp macro="">
        <xdr:nvCxnSpPr>
          <xdr:cNvPr id="63" name="Straight Arrow Connector 62">
            <a:extLst>
              <a:ext uri="{FF2B5EF4-FFF2-40B4-BE49-F238E27FC236}">
                <a16:creationId xmlns:a16="http://schemas.microsoft.com/office/drawing/2014/main" id="{00000000-0008-0000-0C00-00003F000000}"/>
              </a:ext>
            </a:extLst>
          </xdr:cNvPr>
          <xdr:cNvCxnSpPr/>
        </xdr:nvCxnSpPr>
        <xdr:spPr>
          <a:xfrm flipH="1">
            <a:off x="3390747" y="4234030"/>
            <a:ext cx="130425"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4" name="Rectangle 37">
            <a:extLst>
              <a:ext uri="{FF2B5EF4-FFF2-40B4-BE49-F238E27FC236}">
                <a16:creationId xmlns:a16="http://schemas.microsoft.com/office/drawing/2014/main" id="{00000000-0008-0000-0C00-000040000000}"/>
              </a:ext>
            </a:extLst>
          </xdr:cNvPr>
          <xdr:cNvSpPr/>
        </xdr:nvSpPr>
        <xdr:spPr>
          <a:xfrm>
            <a:off x="3529512" y="3407432"/>
            <a:ext cx="54045" cy="829806"/>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158</xdr:row>
      <xdr:rowOff>76200</xdr:rowOff>
    </xdr:from>
    <xdr:to>
      <xdr:col>41</xdr:col>
      <xdr:colOff>5472</xdr:colOff>
      <xdr:row>159</xdr:row>
      <xdr:rowOff>73818</xdr:rowOff>
    </xdr:to>
    <xdr:grpSp>
      <xdr:nvGrpSpPr>
        <xdr:cNvPr id="80" name="Group 79">
          <a:extLst>
            <a:ext uri="{FF2B5EF4-FFF2-40B4-BE49-F238E27FC236}">
              <a16:creationId xmlns:a16="http://schemas.microsoft.com/office/drawing/2014/main" id="{00000000-0008-0000-0C00-000050000000}"/>
            </a:ext>
          </a:extLst>
        </xdr:cNvPr>
        <xdr:cNvGrpSpPr/>
      </xdr:nvGrpSpPr>
      <xdr:grpSpPr>
        <a:xfrm>
          <a:off x="6485164" y="19535775"/>
          <a:ext cx="229990" cy="130968"/>
          <a:chOff x="6029326" y="2438400"/>
          <a:chExt cx="197784" cy="140494"/>
        </a:xfrm>
      </xdr:grpSpPr>
      <xdr:cxnSp macro="">
        <xdr:nvCxnSpPr>
          <xdr:cNvPr id="81" name="Straight Arrow Connector 80">
            <a:extLst>
              <a:ext uri="{FF2B5EF4-FFF2-40B4-BE49-F238E27FC236}">
                <a16:creationId xmlns:a16="http://schemas.microsoft.com/office/drawing/2014/main" id="{00000000-0008-0000-0C00-000051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92" name="Rectangle 37">
            <a:extLst>
              <a:ext uri="{FF2B5EF4-FFF2-40B4-BE49-F238E27FC236}">
                <a16:creationId xmlns:a16="http://schemas.microsoft.com/office/drawing/2014/main" id="{00000000-0008-0000-0C00-00005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14</xdr:col>
      <xdr:colOff>156690</xdr:colOff>
      <xdr:row>264</xdr:row>
      <xdr:rowOff>46113</xdr:rowOff>
    </xdr:from>
    <xdr:to>
      <xdr:col>16</xdr:col>
      <xdr:colOff>47625</xdr:colOff>
      <xdr:row>267</xdr:row>
      <xdr:rowOff>121693</xdr:rowOff>
    </xdr:to>
    <xdr:grpSp>
      <xdr:nvGrpSpPr>
        <xdr:cNvPr id="5" name="Group 4">
          <a:extLst>
            <a:ext uri="{FF2B5EF4-FFF2-40B4-BE49-F238E27FC236}">
              <a16:creationId xmlns:a16="http://schemas.microsoft.com/office/drawing/2014/main" id="{00000000-0008-0000-0C00-000005000000}"/>
            </a:ext>
          </a:extLst>
        </xdr:cNvPr>
        <xdr:cNvGrpSpPr/>
      </xdr:nvGrpSpPr>
      <xdr:grpSpPr>
        <a:xfrm>
          <a:off x="2513447" y="32282795"/>
          <a:ext cx="228392" cy="494680"/>
          <a:chOff x="2405648" y="31712958"/>
          <a:chExt cx="202389" cy="429361"/>
        </a:xfrm>
      </xdr:grpSpPr>
      <xdr:sp macro="" textlink="">
        <xdr:nvSpPr>
          <xdr:cNvPr id="69" name="Rectangle 68">
            <a:extLst>
              <a:ext uri="{FF2B5EF4-FFF2-40B4-BE49-F238E27FC236}">
                <a16:creationId xmlns:a16="http://schemas.microsoft.com/office/drawing/2014/main" id="{00000000-0008-0000-0C00-000045000000}"/>
              </a:ext>
            </a:extLst>
          </xdr:cNvPr>
          <xdr:cNvSpPr/>
        </xdr:nvSpPr>
        <xdr:spPr>
          <a:xfrm flipH="1">
            <a:off x="2448855" y="31712958"/>
            <a:ext cx="157986" cy="12364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0" name="Straight Arrow Connector 69">
            <a:extLst>
              <a:ext uri="{FF2B5EF4-FFF2-40B4-BE49-F238E27FC236}">
                <a16:creationId xmlns:a16="http://schemas.microsoft.com/office/drawing/2014/main" id="{00000000-0008-0000-0C00-000046000000}"/>
              </a:ext>
            </a:extLst>
          </xdr:cNvPr>
          <xdr:cNvCxnSpPr/>
        </xdr:nvCxnSpPr>
        <xdr:spPr>
          <a:xfrm flipH="1">
            <a:off x="2405648" y="32217163"/>
            <a:ext cx="197462"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71" name="Straight Connector 70">
            <a:extLst>
              <a:ext uri="{FF2B5EF4-FFF2-40B4-BE49-F238E27FC236}">
                <a16:creationId xmlns:a16="http://schemas.microsoft.com/office/drawing/2014/main" id="{00000000-0008-0000-0C00-000047000000}"/>
              </a:ext>
            </a:extLst>
          </xdr:cNvPr>
          <xdr:cNvCxnSpPr/>
        </xdr:nvCxnSpPr>
        <xdr:spPr>
          <a:xfrm>
            <a:off x="2608037" y="31823228"/>
            <a:ext cx="755" cy="387147"/>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19050</xdr:colOff>
      <xdr:row>263</xdr:row>
      <xdr:rowOff>66675</xdr:rowOff>
    </xdr:from>
    <xdr:to>
      <xdr:col>41</xdr:col>
      <xdr:colOff>5012</xdr:colOff>
      <xdr:row>264</xdr:row>
      <xdr:rowOff>66675</xdr:rowOff>
    </xdr:to>
    <xdr:grpSp>
      <xdr:nvGrpSpPr>
        <xdr:cNvPr id="72" name="Group 71">
          <a:extLst>
            <a:ext uri="{FF2B5EF4-FFF2-40B4-BE49-F238E27FC236}">
              <a16:creationId xmlns:a16="http://schemas.microsoft.com/office/drawing/2014/main" id="{00000000-0008-0000-0C00-000048000000}"/>
            </a:ext>
          </a:extLst>
        </xdr:cNvPr>
        <xdr:cNvGrpSpPr/>
      </xdr:nvGrpSpPr>
      <xdr:grpSpPr>
        <a:xfrm>
          <a:off x="4826454" y="32157761"/>
          <a:ext cx="1888240" cy="142875"/>
          <a:chOff x="3700220" y="8704881"/>
          <a:chExt cx="1749526" cy="142068"/>
        </a:xfrm>
      </xdr:grpSpPr>
      <xdr:sp macro="" textlink="">
        <xdr:nvSpPr>
          <xdr:cNvPr id="73" name="Rectangle 72">
            <a:extLst>
              <a:ext uri="{FF2B5EF4-FFF2-40B4-BE49-F238E27FC236}">
                <a16:creationId xmlns:a16="http://schemas.microsoft.com/office/drawing/2014/main" id="{00000000-0008-0000-0C00-000049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4" name="Straight Arrow Connector 73">
            <a:extLst>
              <a:ext uri="{FF2B5EF4-FFF2-40B4-BE49-F238E27FC236}">
                <a16:creationId xmlns:a16="http://schemas.microsoft.com/office/drawing/2014/main" id="{00000000-0008-0000-0C00-00004A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6684</xdr:colOff>
      <xdr:row>141</xdr:row>
      <xdr:rowOff>33421</xdr:rowOff>
    </xdr:from>
    <xdr:to>
      <xdr:col>40</xdr:col>
      <xdr:colOff>91101</xdr:colOff>
      <xdr:row>142</xdr:row>
      <xdr:rowOff>71519</xdr:rowOff>
    </xdr:to>
    <xdr:grpSp>
      <xdr:nvGrpSpPr>
        <xdr:cNvPr id="68" name="Group 67">
          <a:extLst>
            <a:ext uri="{FF2B5EF4-FFF2-40B4-BE49-F238E27FC236}">
              <a16:creationId xmlns:a16="http://schemas.microsoft.com/office/drawing/2014/main" id="{C629F27E-E099-4C61-B1FA-889AEA875043}"/>
            </a:ext>
          </a:extLst>
        </xdr:cNvPr>
        <xdr:cNvGrpSpPr/>
      </xdr:nvGrpSpPr>
      <xdr:grpSpPr>
        <a:xfrm>
          <a:off x="4649441" y="17479139"/>
          <a:ext cx="2035681" cy="180973"/>
          <a:chOff x="3566401" y="8639313"/>
          <a:chExt cx="2694269" cy="207636"/>
        </a:xfrm>
      </xdr:grpSpPr>
      <xdr:sp macro="" textlink="">
        <xdr:nvSpPr>
          <xdr:cNvPr id="75" name="Rectangle 74">
            <a:extLst>
              <a:ext uri="{FF2B5EF4-FFF2-40B4-BE49-F238E27FC236}">
                <a16:creationId xmlns:a16="http://schemas.microsoft.com/office/drawing/2014/main" id="{4D21D33C-865C-4386-834B-EB410287D16E}"/>
              </a:ext>
            </a:extLst>
          </xdr:cNvPr>
          <xdr:cNvSpPr/>
        </xdr:nvSpPr>
        <xdr:spPr>
          <a:xfrm>
            <a:off x="3566401" y="8639313"/>
            <a:ext cx="307784" cy="207625"/>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6" name="Straight Arrow Connector 75">
            <a:extLst>
              <a:ext uri="{FF2B5EF4-FFF2-40B4-BE49-F238E27FC236}">
                <a16:creationId xmlns:a16="http://schemas.microsoft.com/office/drawing/2014/main" id="{27BBD47F-E2A6-4727-AD90-D2D259E9AAAB}"/>
              </a:ext>
            </a:extLst>
          </xdr:cNvPr>
          <xdr:cNvCxnSpPr/>
        </xdr:nvCxnSpPr>
        <xdr:spPr>
          <a:xfrm>
            <a:off x="3851975"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25400</xdr:colOff>
      <xdr:row>129</xdr:row>
      <xdr:rowOff>101600</xdr:rowOff>
    </xdr:from>
    <xdr:to>
      <xdr:col>37</xdr:col>
      <xdr:colOff>93409</xdr:colOff>
      <xdr:row>133</xdr:row>
      <xdr:rowOff>70644</xdr:rowOff>
    </xdr:to>
    <xdr:grpSp>
      <xdr:nvGrpSpPr>
        <xdr:cNvPr id="99" name="Group 98">
          <a:extLst>
            <a:ext uri="{FF2B5EF4-FFF2-40B4-BE49-F238E27FC236}">
              <a16:creationId xmlns:a16="http://schemas.microsoft.com/office/drawing/2014/main" id="{21E89FFA-0228-4042-8713-5BFC43FF6E44}"/>
            </a:ext>
          </a:extLst>
        </xdr:cNvPr>
        <xdr:cNvGrpSpPr/>
      </xdr:nvGrpSpPr>
      <xdr:grpSpPr>
        <a:xfrm>
          <a:off x="6037036" y="16104961"/>
          <a:ext cx="240819" cy="468426"/>
          <a:chOff x="3370711" y="3407432"/>
          <a:chExt cx="212846" cy="829806"/>
        </a:xfrm>
      </xdr:grpSpPr>
      <xdr:cxnSp macro="">
        <xdr:nvCxnSpPr>
          <xdr:cNvPr id="100" name="Straight Arrow Connector 99">
            <a:extLst>
              <a:ext uri="{FF2B5EF4-FFF2-40B4-BE49-F238E27FC236}">
                <a16:creationId xmlns:a16="http://schemas.microsoft.com/office/drawing/2014/main" id="{47599950-31CB-408C-8FFD-B48EBCCC5FEF}"/>
              </a:ext>
            </a:extLst>
          </xdr:cNvPr>
          <xdr:cNvCxnSpPr/>
        </xdr:nvCxnSpPr>
        <xdr:spPr>
          <a:xfrm flipH="1">
            <a:off x="3370711" y="4234031"/>
            <a:ext cx="150461"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01" name="Rectangle 37">
            <a:extLst>
              <a:ext uri="{FF2B5EF4-FFF2-40B4-BE49-F238E27FC236}">
                <a16:creationId xmlns:a16="http://schemas.microsoft.com/office/drawing/2014/main" id="{F1891B62-6E7C-4DBD-9E2D-C67A0CEAEA1B}"/>
              </a:ext>
            </a:extLst>
          </xdr:cNvPr>
          <xdr:cNvSpPr/>
        </xdr:nvSpPr>
        <xdr:spPr>
          <a:xfrm>
            <a:off x="3529512" y="3407432"/>
            <a:ext cx="54045" cy="829806"/>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12</xdr:col>
      <xdr:colOff>20675</xdr:colOff>
      <xdr:row>141</xdr:row>
      <xdr:rowOff>20415</xdr:rowOff>
    </xdr:from>
    <xdr:to>
      <xdr:col>13</xdr:col>
      <xdr:colOff>48922</xdr:colOff>
      <xdr:row>143</xdr:row>
      <xdr:rowOff>74086</xdr:rowOff>
    </xdr:to>
    <xdr:grpSp>
      <xdr:nvGrpSpPr>
        <xdr:cNvPr id="65" name="Group 64">
          <a:extLst>
            <a:ext uri="{FF2B5EF4-FFF2-40B4-BE49-F238E27FC236}">
              <a16:creationId xmlns:a16="http://schemas.microsoft.com/office/drawing/2014/main" id="{15852C7B-8DF3-45D9-A064-6BD39724CDC1}"/>
            </a:ext>
          </a:extLst>
        </xdr:cNvPr>
        <xdr:cNvGrpSpPr/>
      </xdr:nvGrpSpPr>
      <xdr:grpSpPr>
        <a:xfrm>
          <a:off x="2027729" y="17467494"/>
          <a:ext cx="201057" cy="342142"/>
          <a:chOff x="4255698" y="27158000"/>
          <a:chExt cx="197668" cy="352287"/>
        </a:xfrm>
      </xdr:grpSpPr>
      <xdr:sp macro="" textlink="">
        <xdr:nvSpPr>
          <xdr:cNvPr id="66" name="Rectangle 65">
            <a:extLst>
              <a:ext uri="{FF2B5EF4-FFF2-40B4-BE49-F238E27FC236}">
                <a16:creationId xmlns:a16="http://schemas.microsoft.com/office/drawing/2014/main" id="{B8B2D28B-8233-48C1-A9F8-A11674BC84E3}"/>
              </a:ext>
            </a:extLst>
          </xdr:cNvPr>
          <xdr:cNvSpPr/>
        </xdr:nvSpPr>
        <xdr:spPr>
          <a:xfrm flipH="1">
            <a:off x="4304657" y="27158000"/>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7" name="Straight Arrow Connector 66">
            <a:extLst>
              <a:ext uri="{FF2B5EF4-FFF2-40B4-BE49-F238E27FC236}">
                <a16:creationId xmlns:a16="http://schemas.microsoft.com/office/drawing/2014/main" id="{A91E5E23-9AF8-4CD2-A081-1356115DF720}"/>
              </a:ext>
            </a:extLst>
          </xdr:cNvPr>
          <xdr:cNvCxnSpPr/>
        </xdr:nvCxnSpPr>
        <xdr:spPr>
          <a:xfrm flipH="1">
            <a:off x="4255698" y="27510287"/>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82" name="Straight Connector 81">
            <a:extLst>
              <a:ext uri="{FF2B5EF4-FFF2-40B4-BE49-F238E27FC236}">
                <a16:creationId xmlns:a16="http://schemas.microsoft.com/office/drawing/2014/main" id="{0E5603DA-929C-4A6D-9696-7EA45D0CDF3B}"/>
              </a:ext>
            </a:extLst>
          </xdr:cNvPr>
          <xdr:cNvCxnSpPr/>
        </xdr:nvCxnSpPr>
        <xdr:spPr>
          <a:xfrm>
            <a:off x="4453366" y="27299088"/>
            <a:ext cx="0" cy="209463"/>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70718</xdr:colOff>
      <xdr:row>8</xdr:row>
      <xdr:rowOff>30717</xdr:rowOff>
    </xdr:from>
    <xdr:to>
      <xdr:col>18</xdr:col>
      <xdr:colOff>71740</xdr:colOff>
      <xdr:row>10</xdr:row>
      <xdr:rowOff>38841</xdr:rowOff>
    </xdr:to>
    <xdr:grpSp>
      <xdr:nvGrpSpPr>
        <xdr:cNvPr id="53" name="Group 52">
          <a:extLst>
            <a:ext uri="{FF2B5EF4-FFF2-40B4-BE49-F238E27FC236}">
              <a16:creationId xmlns:a16="http://schemas.microsoft.com/office/drawing/2014/main" id="{00000000-0008-0000-0E00-000035000000}"/>
            </a:ext>
          </a:extLst>
        </xdr:cNvPr>
        <xdr:cNvGrpSpPr/>
      </xdr:nvGrpSpPr>
      <xdr:grpSpPr>
        <a:xfrm>
          <a:off x="2933661" y="960085"/>
          <a:ext cx="172472" cy="288431"/>
          <a:chOff x="2467841" y="10572754"/>
          <a:chExt cx="133445" cy="255975"/>
        </a:xfrm>
      </xdr:grpSpPr>
      <xdr:sp macro="" textlink="">
        <xdr:nvSpPr>
          <xdr:cNvPr id="54" name="Rectangle 53">
            <a:extLst>
              <a:ext uri="{FF2B5EF4-FFF2-40B4-BE49-F238E27FC236}">
                <a16:creationId xmlns:a16="http://schemas.microsoft.com/office/drawing/2014/main" id="{00000000-0008-0000-0E00-000036000000}"/>
              </a:ext>
            </a:extLst>
          </xdr:cNvPr>
          <xdr:cNvSpPr/>
        </xdr:nvSpPr>
        <xdr:spPr>
          <a:xfrm>
            <a:off x="2467841" y="10572754"/>
            <a:ext cx="133445" cy="11901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5" name="Straight Arrow Connector 54">
            <a:extLst>
              <a:ext uri="{FF2B5EF4-FFF2-40B4-BE49-F238E27FC236}">
                <a16:creationId xmlns:a16="http://schemas.microsoft.com/office/drawing/2014/main" id="{00000000-0008-0000-0E00-000037000000}"/>
              </a:ext>
            </a:extLst>
          </xdr:cNvPr>
          <xdr:cNvCxnSpPr/>
        </xdr:nvCxnSpPr>
        <xdr:spPr>
          <a:xfrm>
            <a:off x="2467841" y="10689603"/>
            <a:ext cx="0" cy="13912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86324</xdr:colOff>
      <xdr:row>154</xdr:row>
      <xdr:rowOff>78532</xdr:rowOff>
    </xdr:from>
    <xdr:to>
      <xdr:col>19</xdr:col>
      <xdr:colOff>82860</xdr:colOff>
      <xdr:row>156</xdr:row>
      <xdr:rowOff>116632</xdr:rowOff>
    </xdr:to>
    <xdr:grpSp>
      <xdr:nvGrpSpPr>
        <xdr:cNvPr id="82" name="Group 81">
          <a:extLst>
            <a:ext uri="{FF2B5EF4-FFF2-40B4-BE49-F238E27FC236}">
              <a16:creationId xmlns:a16="http://schemas.microsoft.com/office/drawing/2014/main" id="{00000000-0008-0000-0E00-000052000000}"/>
            </a:ext>
          </a:extLst>
        </xdr:cNvPr>
        <xdr:cNvGrpSpPr/>
      </xdr:nvGrpSpPr>
      <xdr:grpSpPr>
        <a:xfrm>
          <a:off x="3123438" y="18537982"/>
          <a:ext cx="173429" cy="304800"/>
          <a:chOff x="2467841" y="10572750"/>
          <a:chExt cx="160193" cy="323850"/>
        </a:xfrm>
      </xdr:grpSpPr>
      <xdr:sp macro="" textlink="">
        <xdr:nvSpPr>
          <xdr:cNvPr id="83" name="Rectangle 82">
            <a:extLst>
              <a:ext uri="{FF2B5EF4-FFF2-40B4-BE49-F238E27FC236}">
                <a16:creationId xmlns:a16="http://schemas.microsoft.com/office/drawing/2014/main" id="{00000000-0008-0000-0E00-000053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Straight Arrow Connector 85">
            <a:extLst>
              <a:ext uri="{FF2B5EF4-FFF2-40B4-BE49-F238E27FC236}">
                <a16:creationId xmlns:a16="http://schemas.microsoft.com/office/drawing/2014/main" id="{00000000-0008-0000-0E00-00005600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27286</xdr:colOff>
      <xdr:row>241</xdr:row>
      <xdr:rowOff>9679</xdr:rowOff>
    </xdr:from>
    <xdr:to>
      <xdr:col>17</xdr:col>
      <xdr:colOff>19735</xdr:colOff>
      <xdr:row>243</xdr:row>
      <xdr:rowOff>45058</xdr:rowOff>
    </xdr:to>
    <xdr:grpSp>
      <xdr:nvGrpSpPr>
        <xdr:cNvPr id="157" name="Group 156">
          <a:extLst>
            <a:ext uri="{FF2B5EF4-FFF2-40B4-BE49-F238E27FC236}">
              <a16:creationId xmlns:a16="http://schemas.microsoft.com/office/drawing/2014/main" id="{00000000-0008-0000-0E00-00009D000000}"/>
            </a:ext>
          </a:extLst>
        </xdr:cNvPr>
        <xdr:cNvGrpSpPr/>
      </xdr:nvGrpSpPr>
      <xdr:grpSpPr>
        <a:xfrm>
          <a:off x="2724222" y="28869068"/>
          <a:ext cx="159817" cy="307522"/>
          <a:chOff x="2467841" y="10572750"/>
          <a:chExt cx="160193" cy="323850"/>
        </a:xfrm>
      </xdr:grpSpPr>
      <xdr:sp macro="" textlink="">
        <xdr:nvSpPr>
          <xdr:cNvPr id="158" name="Rectangle 157">
            <a:extLst>
              <a:ext uri="{FF2B5EF4-FFF2-40B4-BE49-F238E27FC236}">
                <a16:creationId xmlns:a16="http://schemas.microsoft.com/office/drawing/2014/main" id="{00000000-0008-0000-0E00-00009E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9" name="Straight Arrow Connector 158">
            <a:extLst>
              <a:ext uri="{FF2B5EF4-FFF2-40B4-BE49-F238E27FC236}">
                <a16:creationId xmlns:a16="http://schemas.microsoft.com/office/drawing/2014/main" id="{00000000-0008-0000-0E00-00009F00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31</xdr:col>
      <xdr:colOff>57147</xdr:colOff>
      <xdr:row>8</xdr:row>
      <xdr:rowOff>76200</xdr:rowOff>
    </xdr:from>
    <xdr:to>
      <xdr:col>40</xdr:col>
      <xdr:colOff>95250</xdr:colOff>
      <xdr:row>9</xdr:row>
      <xdr:rowOff>76200</xdr:rowOff>
    </xdr:to>
    <xdr:grpSp>
      <xdr:nvGrpSpPr>
        <xdr:cNvPr id="197" name="Group 196">
          <a:extLst>
            <a:ext uri="{FF2B5EF4-FFF2-40B4-BE49-F238E27FC236}">
              <a16:creationId xmlns:a16="http://schemas.microsoft.com/office/drawing/2014/main" id="{00000000-0008-0000-0E00-0000C5000000}"/>
            </a:ext>
          </a:extLst>
        </xdr:cNvPr>
        <xdr:cNvGrpSpPr/>
      </xdr:nvGrpSpPr>
      <xdr:grpSpPr>
        <a:xfrm>
          <a:off x="5212893" y="1009650"/>
          <a:ext cx="1461411" cy="142875"/>
          <a:chOff x="3700220" y="8704881"/>
          <a:chExt cx="1488549" cy="142068"/>
        </a:xfrm>
      </xdr:grpSpPr>
      <xdr:sp macro="" textlink="">
        <xdr:nvSpPr>
          <xdr:cNvPr id="198" name="Rectangle 197">
            <a:extLst>
              <a:ext uri="{FF2B5EF4-FFF2-40B4-BE49-F238E27FC236}">
                <a16:creationId xmlns:a16="http://schemas.microsoft.com/office/drawing/2014/main" id="{00000000-0008-0000-0E00-0000C6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9" name="Straight Arrow Connector 198">
            <a:extLst>
              <a:ext uri="{FF2B5EF4-FFF2-40B4-BE49-F238E27FC236}">
                <a16:creationId xmlns:a16="http://schemas.microsoft.com/office/drawing/2014/main" id="{00000000-0008-0000-0E00-0000C7000000}"/>
              </a:ext>
            </a:extLst>
          </xdr:cNvPr>
          <xdr:cNvCxnSpPr/>
        </xdr:nvCxnSpPr>
        <xdr:spPr>
          <a:xfrm>
            <a:off x="3851975" y="8846949"/>
            <a:ext cx="133679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84261</xdr:colOff>
      <xdr:row>179</xdr:row>
      <xdr:rowOff>33703</xdr:rowOff>
    </xdr:from>
    <xdr:to>
      <xdr:col>10</xdr:col>
      <xdr:colOff>39233</xdr:colOff>
      <xdr:row>180</xdr:row>
      <xdr:rowOff>115964</xdr:rowOff>
    </xdr:to>
    <xdr:grpSp>
      <xdr:nvGrpSpPr>
        <xdr:cNvPr id="212" name="Group 211">
          <a:extLst>
            <a:ext uri="{FF2B5EF4-FFF2-40B4-BE49-F238E27FC236}">
              <a16:creationId xmlns:a16="http://schemas.microsoft.com/office/drawing/2014/main" id="{00000000-0008-0000-0E00-0000D4000000}"/>
            </a:ext>
          </a:extLst>
        </xdr:cNvPr>
        <xdr:cNvGrpSpPr/>
      </xdr:nvGrpSpPr>
      <xdr:grpSpPr>
        <a:xfrm>
          <a:off x="1583768" y="21432296"/>
          <a:ext cx="122340" cy="219693"/>
          <a:chOff x="2467841" y="10572750"/>
          <a:chExt cx="160193" cy="324716"/>
        </a:xfrm>
      </xdr:grpSpPr>
      <xdr:sp macro="" textlink="">
        <xdr:nvSpPr>
          <xdr:cNvPr id="213" name="Rectangle 212">
            <a:extLst>
              <a:ext uri="{FF2B5EF4-FFF2-40B4-BE49-F238E27FC236}">
                <a16:creationId xmlns:a16="http://schemas.microsoft.com/office/drawing/2014/main" id="{00000000-0008-0000-0E00-0000D5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4" name="Straight Arrow Connector 213">
            <a:extLst>
              <a:ext uri="{FF2B5EF4-FFF2-40B4-BE49-F238E27FC236}">
                <a16:creationId xmlns:a16="http://schemas.microsoft.com/office/drawing/2014/main" id="{00000000-0008-0000-0E00-0000D6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17</xdr:col>
      <xdr:colOff>60947</xdr:colOff>
      <xdr:row>179</xdr:row>
      <xdr:rowOff>29374</xdr:rowOff>
    </xdr:from>
    <xdr:to>
      <xdr:col>18</xdr:col>
      <xdr:colOff>16653</xdr:colOff>
      <xdr:row>180</xdr:row>
      <xdr:rowOff>111635</xdr:rowOff>
    </xdr:to>
    <xdr:grpSp>
      <xdr:nvGrpSpPr>
        <xdr:cNvPr id="215" name="Group 214">
          <a:extLst>
            <a:ext uri="{FF2B5EF4-FFF2-40B4-BE49-F238E27FC236}">
              <a16:creationId xmlns:a16="http://schemas.microsoft.com/office/drawing/2014/main" id="{00000000-0008-0000-0E00-0000D7000000}"/>
            </a:ext>
          </a:extLst>
        </xdr:cNvPr>
        <xdr:cNvGrpSpPr/>
      </xdr:nvGrpSpPr>
      <xdr:grpSpPr>
        <a:xfrm>
          <a:off x="2925251" y="21433410"/>
          <a:ext cx="132598" cy="214250"/>
          <a:chOff x="2467841" y="10572750"/>
          <a:chExt cx="160193" cy="324716"/>
        </a:xfrm>
      </xdr:grpSpPr>
      <xdr:sp macro="" textlink="">
        <xdr:nvSpPr>
          <xdr:cNvPr id="216" name="Rectangle 215">
            <a:extLst>
              <a:ext uri="{FF2B5EF4-FFF2-40B4-BE49-F238E27FC236}">
                <a16:creationId xmlns:a16="http://schemas.microsoft.com/office/drawing/2014/main" id="{00000000-0008-0000-0E00-0000D8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7" name="Straight Arrow Connector 216">
            <a:extLst>
              <a:ext uri="{FF2B5EF4-FFF2-40B4-BE49-F238E27FC236}">
                <a16:creationId xmlns:a16="http://schemas.microsoft.com/office/drawing/2014/main" id="{00000000-0008-0000-0E00-0000D9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76934</xdr:colOff>
      <xdr:row>188</xdr:row>
      <xdr:rowOff>26377</xdr:rowOff>
    </xdr:from>
    <xdr:to>
      <xdr:col>10</xdr:col>
      <xdr:colOff>31906</xdr:colOff>
      <xdr:row>189</xdr:row>
      <xdr:rowOff>108638</xdr:rowOff>
    </xdr:to>
    <xdr:grpSp>
      <xdr:nvGrpSpPr>
        <xdr:cNvPr id="218" name="Group 217">
          <a:extLst>
            <a:ext uri="{FF2B5EF4-FFF2-40B4-BE49-F238E27FC236}">
              <a16:creationId xmlns:a16="http://schemas.microsoft.com/office/drawing/2014/main" id="{00000000-0008-0000-0E00-0000DA000000}"/>
            </a:ext>
          </a:extLst>
        </xdr:cNvPr>
        <xdr:cNvGrpSpPr/>
      </xdr:nvGrpSpPr>
      <xdr:grpSpPr>
        <a:xfrm>
          <a:off x="1572359" y="22535313"/>
          <a:ext cx="122340" cy="210168"/>
          <a:chOff x="2467841" y="10572750"/>
          <a:chExt cx="160193" cy="324716"/>
        </a:xfrm>
      </xdr:grpSpPr>
      <xdr:sp macro="" textlink="">
        <xdr:nvSpPr>
          <xdr:cNvPr id="219" name="Rectangle 218">
            <a:extLst>
              <a:ext uri="{FF2B5EF4-FFF2-40B4-BE49-F238E27FC236}">
                <a16:creationId xmlns:a16="http://schemas.microsoft.com/office/drawing/2014/main" id="{00000000-0008-0000-0E00-0000DB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0" name="Straight Arrow Connector 219">
            <a:extLst>
              <a:ext uri="{FF2B5EF4-FFF2-40B4-BE49-F238E27FC236}">
                <a16:creationId xmlns:a16="http://schemas.microsoft.com/office/drawing/2014/main" id="{00000000-0008-0000-0E00-0000DC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17</xdr:col>
      <xdr:colOff>53620</xdr:colOff>
      <xdr:row>188</xdr:row>
      <xdr:rowOff>36702</xdr:rowOff>
    </xdr:from>
    <xdr:to>
      <xdr:col>18</xdr:col>
      <xdr:colOff>9326</xdr:colOff>
      <xdr:row>189</xdr:row>
      <xdr:rowOff>118963</xdr:rowOff>
    </xdr:to>
    <xdr:grpSp>
      <xdr:nvGrpSpPr>
        <xdr:cNvPr id="221" name="Group 220">
          <a:extLst>
            <a:ext uri="{FF2B5EF4-FFF2-40B4-BE49-F238E27FC236}">
              <a16:creationId xmlns:a16="http://schemas.microsoft.com/office/drawing/2014/main" id="{00000000-0008-0000-0E00-0000DD000000}"/>
            </a:ext>
          </a:extLst>
        </xdr:cNvPr>
        <xdr:cNvGrpSpPr/>
      </xdr:nvGrpSpPr>
      <xdr:grpSpPr>
        <a:xfrm>
          <a:off x="2923366" y="22544277"/>
          <a:ext cx="123074" cy="219693"/>
          <a:chOff x="2467841" y="10572750"/>
          <a:chExt cx="160193" cy="324716"/>
        </a:xfrm>
      </xdr:grpSpPr>
      <xdr:sp macro="" textlink="">
        <xdr:nvSpPr>
          <xdr:cNvPr id="222" name="Rectangle 221">
            <a:extLst>
              <a:ext uri="{FF2B5EF4-FFF2-40B4-BE49-F238E27FC236}">
                <a16:creationId xmlns:a16="http://schemas.microsoft.com/office/drawing/2014/main" id="{00000000-0008-0000-0E00-0000DE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3" name="Straight Arrow Connector 222">
            <a:extLst>
              <a:ext uri="{FF2B5EF4-FFF2-40B4-BE49-F238E27FC236}">
                <a16:creationId xmlns:a16="http://schemas.microsoft.com/office/drawing/2014/main" id="{00000000-0008-0000-0E00-0000DF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113567</xdr:colOff>
      <xdr:row>81</xdr:row>
      <xdr:rowOff>34370</xdr:rowOff>
    </xdr:from>
    <xdr:to>
      <xdr:col>10</xdr:col>
      <xdr:colOff>68539</xdr:colOff>
      <xdr:row>82</xdr:row>
      <xdr:rowOff>120295</xdr:rowOff>
    </xdr:to>
    <xdr:grpSp>
      <xdr:nvGrpSpPr>
        <xdr:cNvPr id="278" name="Group 277">
          <a:extLst>
            <a:ext uri="{FF2B5EF4-FFF2-40B4-BE49-F238E27FC236}">
              <a16:creationId xmlns:a16="http://schemas.microsoft.com/office/drawing/2014/main" id="{00000000-0008-0000-0E00-000016010000}"/>
            </a:ext>
          </a:extLst>
        </xdr:cNvPr>
        <xdr:cNvGrpSpPr/>
      </xdr:nvGrpSpPr>
      <xdr:grpSpPr>
        <a:xfrm>
          <a:off x="1608992" y="8736138"/>
          <a:ext cx="122340" cy="236964"/>
          <a:chOff x="2467841" y="10572750"/>
          <a:chExt cx="160193" cy="324716"/>
        </a:xfrm>
      </xdr:grpSpPr>
      <xdr:sp macro="" textlink="">
        <xdr:nvSpPr>
          <xdr:cNvPr id="279" name="Rectangle 278">
            <a:extLst>
              <a:ext uri="{FF2B5EF4-FFF2-40B4-BE49-F238E27FC236}">
                <a16:creationId xmlns:a16="http://schemas.microsoft.com/office/drawing/2014/main" id="{00000000-0008-0000-0E00-00001701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0" name="Straight Arrow Connector 279">
            <a:extLst>
              <a:ext uri="{FF2B5EF4-FFF2-40B4-BE49-F238E27FC236}">
                <a16:creationId xmlns:a16="http://schemas.microsoft.com/office/drawing/2014/main" id="{00000000-0008-0000-0E00-00001801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60947</xdr:colOff>
      <xdr:row>81</xdr:row>
      <xdr:rowOff>37367</xdr:rowOff>
    </xdr:from>
    <xdr:to>
      <xdr:col>19</xdr:col>
      <xdr:colOff>16653</xdr:colOff>
      <xdr:row>82</xdr:row>
      <xdr:rowOff>123292</xdr:rowOff>
    </xdr:to>
    <xdr:grpSp>
      <xdr:nvGrpSpPr>
        <xdr:cNvPr id="281" name="Group 280">
          <a:extLst>
            <a:ext uri="{FF2B5EF4-FFF2-40B4-BE49-F238E27FC236}">
              <a16:creationId xmlns:a16="http://schemas.microsoft.com/office/drawing/2014/main" id="{00000000-0008-0000-0E00-000019010000}"/>
            </a:ext>
          </a:extLst>
        </xdr:cNvPr>
        <xdr:cNvGrpSpPr/>
      </xdr:nvGrpSpPr>
      <xdr:grpSpPr>
        <a:xfrm>
          <a:off x="3096701" y="8743217"/>
          <a:ext cx="132598" cy="227439"/>
          <a:chOff x="2467841" y="10572750"/>
          <a:chExt cx="160193" cy="324716"/>
        </a:xfrm>
      </xdr:grpSpPr>
      <xdr:sp macro="" textlink="">
        <xdr:nvSpPr>
          <xdr:cNvPr id="282" name="Rectangle 281">
            <a:extLst>
              <a:ext uri="{FF2B5EF4-FFF2-40B4-BE49-F238E27FC236}">
                <a16:creationId xmlns:a16="http://schemas.microsoft.com/office/drawing/2014/main" id="{00000000-0008-0000-0E00-00001A01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3" name="Straight Arrow Connector 282">
            <a:extLst>
              <a:ext uri="{FF2B5EF4-FFF2-40B4-BE49-F238E27FC236}">
                <a16:creationId xmlns:a16="http://schemas.microsoft.com/office/drawing/2014/main" id="{00000000-0008-0000-0E00-00001B01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14654</xdr:colOff>
      <xdr:row>67</xdr:row>
      <xdr:rowOff>80596</xdr:rowOff>
    </xdr:from>
    <xdr:to>
      <xdr:col>41</xdr:col>
      <xdr:colOff>14027</xdr:colOff>
      <xdr:row>68</xdr:row>
      <xdr:rowOff>87269</xdr:rowOff>
    </xdr:to>
    <xdr:grpSp>
      <xdr:nvGrpSpPr>
        <xdr:cNvPr id="275" name="Group 274">
          <a:extLst>
            <a:ext uri="{FF2B5EF4-FFF2-40B4-BE49-F238E27FC236}">
              <a16:creationId xmlns:a16="http://schemas.microsoft.com/office/drawing/2014/main" id="{00000000-0008-0000-0E00-000013010000}"/>
            </a:ext>
          </a:extLst>
        </xdr:cNvPr>
        <xdr:cNvGrpSpPr/>
      </xdr:nvGrpSpPr>
      <xdr:grpSpPr>
        <a:xfrm>
          <a:off x="6484850" y="7304628"/>
          <a:ext cx="227973" cy="134580"/>
          <a:chOff x="6029326" y="2438400"/>
          <a:chExt cx="197784" cy="140494"/>
        </a:xfrm>
      </xdr:grpSpPr>
      <xdr:cxnSp macro="">
        <xdr:nvCxnSpPr>
          <xdr:cNvPr id="276" name="Straight Arrow Connector 275">
            <a:extLst>
              <a:ext uri="{FF2B5EF4-FFF2-40B4-BE49-F238E27FC236}">
                <a16:creationId xmlns:a16="http://schemas.microsoft.com/office/drawing/2014/main" id="{00000000-0008-0000-0E00-000014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77" name="Rectangle 37">
            <a:extLst>
              <a:ext uri="{FF2B5EF4-FFF2-40B4-BE49-F238E27FC236}">
                <a16:creationId xmlns:a16="http://schemas.microsoft.com/office/drawing/2014/main" id="{00000000-0008-0000-0E00-000015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7327</xdr:colOff>
      <xdr:row>112</xdr:row>
      <xdr:rowOff>73269</xdr:rowOff>
    </xdr:from>
    <xdr:to>
      <xdr:col>41</xdr:col>
      <xdr:colOff>8920</xdr:colOff>
      <xdr:row>112</xdr:row>
      <xdr:rowOff>73269</xdr:rowOff>
    </xdr:to>
    <xdr:cxnSp macro="">
      <xdr:nvCxnSpPr>
        <xdr:cNvPr id="290" name="Straight Arrow Connector 289">
          <a:extLst>
            <a:ext uri="{FF2B5EF4-FFF2-40B4-BE49-F238E27FC236}">
              <a16:creationId xmlns:a16="http://schemas.microsoft.com/office/drawing/2014/main" id="{00000000-0008-0000-0E00-000022010000}"/>
            </a:ext>
          </a:extLst>
        </xdr:cNvPr>
        <xdr:cNvCxnSpPr/>
      </xdr:nvCxnSpPr>
      <xdr:spPr>
        <a:xfrm>
          <a:off x="6059365" y="12309231"/>
          <a:ext cx="206747"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36635</xdr:colOff>
      <xdr:row>155</xdr:row>
      <xdr:rowOff>43961</xdr:rowOff>
    </xdr:from>
    <xdr:to>
      <xdr:col>41</xdr:col>
      <xdr:colOff>4501</xdr:colOff>
      <xdr:row>156</xdr:row>
      <xdr:rowOff>73213</xdr:rowOff>
    </xdr:to>
    <xdr:grpSp>
      <xdr:nvGrpSpPr>
        <xdr:cNvPr id="291" name="Group 290">
          <a:extLst>
            <a:ext uri="{FF2B5EF4-FFF2-40B4-BE49-F238E27FC236}">
              <a16:creationId xmlns:a16="http://schemas.microsoft.com/office/drawing/2014/main" id="{00000000-0008-0000-0E00-000023010000}"/>
            </a:ext>
          </a:extLst>
        </xdr:cNvPr>
        <xdr:cNvGrpSpPr/>
      </xdr:nvGrpSpPr>
      <xdr:grpSpPr>
        <a:xfrm>
          <a:off x="5018210" y="18640843"/>
          <a:ext cx="1686448" cy="154438"/>
          <a:chOff x="5250776" y="6159112"/>
          <a:chExt cx="1596641" cy="172127"/>
        </a:xfrm>
      </xdr:grpSpPr>
      <xdr:sp macro="" textlink="">
        <xdr:nvSpPr>
          <xdr:cNvPr id="292" name="Rectangle 291">
            <a:extLst>
              <a:ext uri="{FF2B5EF4-FFF2-40B4-BE49-F238E27FC236}">
                <a16:creationId xmlns:a16="http://schemas.microsoft.com/office/drawing/2014/main" id="{00000000-0008-0000-0E00-000024010000}"/>
              </a:ext>
            </a:extLst>
          </xdr:cNvPr>
          <xdr:cNvSpPr/>
        </xdr:nvSpPr>
        <xdr:spPr>
          <a:xfrm>
            <a:off x="5250776" y="6159112"/>
            <a:ext cx="176638" cy="169096"/>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3" name="Straight Arrow Connector 292">
            <a:extLst>
              <a:ext uri="{FF2B5EF4-FFF2-40B4-BE49-F238E27FC236}">
                <a16:creationId xmlns:a16="http://schemas.microsoft.com/office/drawing/2014/main" id="{00000000-0008-0000-0E00-000025010000}"/>
              </a:ext>
            </a:extLst>
          </xdr:cNvPr>
          <xdr:cNvCxnSpPr/>
        </xdr:nvCxnSpPr>
        <xdr:spPr>
          <a:xfrm>
            <a:off x="5338846" y="6328208"/>
            <a:ext cx="1508571" cy="3031"/>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14654</xdr:colOff>
      <xdr:row>182</xdr:row>
      <xdr:rowOff>80596</xdr:rowOff>
    </xdr:from>
    <xdr:to>
      <xdr:col>41</xdr:col>
      <xdr:colOff>14027</xdr:colOff>
      <xdr:row>183</xdr:row>
      <xdr:rowOff>87269</xdr:rowOff>
    </xdr:to>
    <xdr:grpSp>
      <xdr:nvGrpSpPr>
        <xdr:cNvPr id="294" name="Group 293">
          <a:extLst>
            <a:ext uri="{FF2B5EF4-FFF2-40B4-BE49-F238E27FC236}">
              <a16:creationId xmlns:a16="http://schemas.microsoft.com/office/drawing/2014/main" id="{00000000-0008-0000-0E00-000026010000}"/>
            </a:ext>
          </a:extLst>
        </xdr:cNvPr>
        <xdr:cNvGrpSpPr/>
      </xdr:nvGrpSpPr>
      <xdr:grpSpPr>
        <a:xfrm>
          <a:off x="6484850" y="21896928"/>
          <a:ext cx="227973" cy="134580"/>
          <a:chOff x="6029326" y="2438400"/>
          <a:chExt cx="197784" cy="140494"/>
        </a:xfrm>
      </xdr:grpSpPr>
      <xdr:cxnSp macro="">
        <xdr:nvCxnSpPr>
          <xdr:cNvPr id="295" name="Straight Arrow Connector 294">
            <a:extLst>
              <a:ext uri="{FF2B5EF4-FFF2-40B4-BE49-F238E27FC236}">
                <a16:creationId xmlns:a16="http://schemas.microsoft.com/office/drawing/2014/main" id="{00000000-0008-0000-0E00-000027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6" name="Rectangle 37">
            <a:extLst>
              <a:ext uri="{FF2B5EF4-FFF2-40B4-BE49-F238E27FC236}">
                <a16:creationId xmlns:a16="http://schemas.microsoft.com/office/drawing/2014/main" id="{00000000-0008-0000-0E00-000028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0</xdr:colOff>
      <xdr:row>206</xdr:row>
      <xdr:rowOff>63500</xdr:rowOff>
    </xdr:from>
    <xdr:to>
      <xdr:col>41</xdr:col>
      <xdr:colOff>14027</xdr:colOff>
      <xdr:row>207</xdr:row>
      <xdr:rowOff>87269</xdr:rowOff>
    </xdr:to>
    <xdr:grpSp>
      <xdr:nvGrpSpPr>
        <xdr:cNvPr id="297" name="Group 296">
          <a:extLst>
            <a:ext uri="{FF2B5EF4-FFF2-40B4-BE49-F238E27FC236}">
              <a16:creationId xmlns:a16="http://schemas.microsoft.com/office/drawing/2014/main" id="{00000000-0008-0000-0E00-000029010000}"/>
            </a:ext>
          </a:extLst>
        </xdr:cNvPr>
        <xdr:cNvGrpSpPr/>
      </xdr:nvGrpSpPr>
      <xdr:grpSpPr>
        <a:xfrm>
          <a:off x="6467475" y="24877486"/>
          <a:ext cx="245348" cy="154397"/>
          <a:chOff x="6029326" y="2438400"/>
          <a:chExt cx="197784" cy="140494"/>
        </a:xfrm>
      </xdr:grpSpPr>
      <xdr:cxnSp macro="">
        <xdr:nvCxnSpPr>
          <xdr:cNvPr id="298" name="Straight Arrow Connector 297">
            <a:extLst>
              <a:ext uri="{FF2B5EF4-FFF2-40B4-BE49-F238E27FC236}">
                <a16:creationId xmlns:a16="http://schemas.microsoft.com/office/drawing/2014/main" id="{00000000-0008-0000-0E00-00002A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9" name="Rectangle 37">
            <a:extLst>
              <a:ext uri="{FF2B5EF4-FFF2-40B4-BE49-F238E27FC236}">
                <a16:creationId xmlns:a16="http://schemas.microsoft.com/office/drawing/2014/main" id="{00000000-0008-0000-0E00-00002B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14654</xdr:colOff>
      <xdr:row>226</xdr:row>
      <xdr:rowOff>80596</xdr:rowOff>
    </xdr:from>
    <xdr:to>
      <xdr:col>41</xdr:col>
      <xdr:colOff>14027</xdr:colOff>
      <xdr:row>227</xdr:row>
      <xdr:rowOff>87269</xdr:rowOff>
    </xdr:to>
    <xdr:grpSp>
      <xdr:nvGrpSpPr>
        <xdr:cNvPr id="300" name="Group 299">
          <a:extLst>
            <a:ext uri="{FF2B5EF4-FFF2-40B4-BE49-F238E27FC236}">
              <a16:creationId xmlns:a16="http://schemas.microsoft.com/office/drawing/2014/main" id="{00000000-0008-0000-0E00-00002C010000}"/>
            </a:ext>
          </a:extLst>
        </xdr:cNvPr>
        <xdr:cNvGrpSpPr/>
      </xdr:nvGrpSpPr>
      <xdr:grpSpPr>
        <a:xfrm>
          <a:off x="6484850" y="27145203"/>
          <a:ext cx="227973" cy="134580"/>
          <a:chOff x="6029326" y="2438400"/>
          <a:chExt cx="197784" cy="140494"/>
        </a:xfrm>
      </xdr:grpSpPr>
      <xdr:cxnSp macro="">
        <xdr:nvCxnSpPr>
          <xdr:cNvPr id="301" name="Straight Arrow Connector 300">
            <a:extLst>
              <a:ext uri="{FF2B5EF4-FFF2-40B4-BE49-F238E27FC236}">
                <a16:creationId xmlns:a16="http://schemas.microsoft.com/office/drawing/2014/main" id="{00000000-0008-0000-0E00-00002D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02" name="Rectangle 37">
            <a:extLst>
              <a:ext uri="{FF2B5EF4-FFF2-40B4-BE49-F238E27FC236}">
                <a16:creationId xmlns:a16="http://schemas.microsoft.com/office/drawing/2014/main" id="{00000000-0008-0000-0E00-00002E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19050</xdr:colOff>
      <xdr:row>230</xdr:row>
      <xdr:rowOff>57150</xdr:rowOff>
    </xdr:from>
    <xdr:to>
      <xdr:col>41</xdr:col>
      <xdr:colOff>17718</xdr:colOff>
      <xdr:row>236</xdr:row>
      <xdr:rowOff>84365</xdr:rowOff>
    </xdr:to>
    <xdr:grpSp>
      <xdr:nvGrpSpPr>
        <xdr:cNvPr id="303" name="Group 302">
          <a:extLst>
            <a:ext uri="{FF2B5EF4-FFF2-40B4-BE49-F238E27FC236}">
              <a16:creationId xmlns:a16="http://schemas.microsoft.com/office/drawing/2014/main" id="{00000000-0008-0000-0E00-00002F010000}"/>
            </a:ext>
          </a:extLst>
        </xdr:cNvPr>
        <xdr:cNvGrpSpPr/>
      </xdr:nvGrpSpPr>
      <xdr:grpSpPr>
        <a:xfrm>
          <a:off x="6483804" y="27534054"/>
          <a:ext cx="232710" cy="838200"/>
          <a:chOff x="6029326" y="2438400"/>
          <a:chExt cx="197784" cy="140494"/>
        </a:xfrm>
      </xdr:grpSpPr>
      <xdr:cxnSp macro="">
        <xdr:nvCxnSpPr>
          <xdr:cNvPr id="304" name="Straight Arrow Connector 303">
            <a:extLst>
              <a:ext uri="{FF2B5EF4-FFF2-40B4-BE49-F238E27FC236}">
                <a16:creationId xmlns:a16="http://schemas.microsoft.com/office/drawing/2014/main" id="{00000000-0008-0000-0E00-000030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05" name="Rectangle 37">
            <a:extLst>
              <a:ext uri="{FF2B5EF4-FFF2-40B4-BE49-F238E27FC236}">
                <a16:creationId xmlns:a16="http://schemas.microsoft.com/office/drawing/2014/main" id="{00000000-0008-0000-0E00-000031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30</xdr:col>
      <xdr:colOff>25854</xdr:colOff>
      <xdr:row>240</xdr:row>
      <xdr:rowOff>39461</xdr:rowOff>
    </xdr:from>
    <xdr:to>
      <xdr:col>40</xdr:col>
      <xdr:colOff>103937</xdr:colOff>
      <xdr:row>241</xdr:row>
      <xdr:rowOff>67352</xdr:rowOff>
    </xdr:to>
    <xdr:grpSp>
      <xdr:nvGrpSpPr>
        <xdr:cNvPr id="307" name="Group 306">
          <a:extLst>
            <a:ext uri="{FF2B5EF4-FFF2-40B4-BE49-F238E27FC236}">
              <a16:creationId xmlns:a16="http://schemas.microsoft.com/office/drawing/2014/main" id="{00000000-0008-0000-0E00-000033010000}"/>
            </a:ext>
          </a:extLst>
        </xdr:cNvPr>
        <xdr:cNvGrpSpPr/>
      </xdr:nvGrpSpPr>
      <xdr:grpSpPr>
        <a:xfrm>
          <a:off x="5008790" y="28757336"/>
          <a:ext cx="1678283" cy="172127"/>
          <a:chOff x="5250776" y="6159112"/>
          <a:chExt cx="1596641" cy="172127"/>
        </a:xfrm>
      </xdr:grpSpPr>
      <xdr:sp macro="" textlink="">
        <xdr:nvSpPr>
          <xdr:cNvPr id="308" name="Rectangle 307">
            <a:extLst>
              <a:ext uri="{FF2B5EF4-FFF2-40B4-BE49-F238E27FC236}">
                <a16:creationId xmlns:a16="http://schemas.microsoft.com/office/drawing/2014/main" id="{00000000-0008-0000-0E00-000034010000}"/>
              </a:ext>
            </a:extLst>
          </xdr:cNvPr>
          <xdr:cNvSpPr/>
        </xdr:nvSpPr>
        <xdr:spPr>
          <a:xfrm>
            <a:off x="5250776" y="6159112"/>
            <a:ext cx="176638" cy="169096"/>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9" name="Straight Arrow Connector 308">
            <a:extLst>
              <a:ext uri="{FF2B5EF4-FFF2-40B4-BE49-F238E27FC236}">
                <a16:creationId xmlns:a16="http://schemas.microsoft.com/office/drawing/2014/main" id="{00000000-0008-0000-0E00-000035010000}"/>
              </a:ext>
            </a:extLst>
          </xdr:cNvPr>
          <xdr:cNvCxnSpPr/>
        </xdr:nvCxnSpPr>
        <xdr:spPr>
          <a:xfrm>
            <a:off x="5338846" y="6328208"/>
            <a:ext cx="1508571" cy="3031"/>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246</xdr:row>
      <xdr:rowOff>66675</xdr:rowOff>
    </xdr:from>
    <xdr:to>
      <xdr:col>41</xdr:col>
      <xdr:colOff>1593</xdr:colOff>
      <xdr:row>246</xdr:row>
      <xdr:rowOff>66675</xdr:rowOff>
    </xdr:to>
    <xdr:cxnSp macro="">
      <xdr:nvCxnSpPr>
        <xdr:cNvPr id="310" name="Straight Arrow Connector 309">
          <a:extLst>
            <a:ext uri="{FF2B5EF4-FFF2-40B4-BE49-F238E27FC236}">
              <a16:creationId xmlns:a16="http://schemas.microsoft.com/office/drawing/2014/main" id="{00000000-0008-0000-0E00-000036010000}"/>
            </a:ext>
          </a:extLst>
        </xdr:cNvPr>
        <xdr:cNvCxnSpPr/>
      </xdr:nvCxnSpPr>
      <xdr:spPr>
        <a:xfrm>
          <a:off x="6086475" y="29432250"/>
          <a:ext cx="211143"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56388</xdr:colOff>
      <xdr:row>288</xdr:row>
      <xdr:rowOff>107107</xdr:rowOff>
    </xdr:from>
    <xdr:to>
      <xdr:col>19</xdr:col>
      <xdr:colOff>58367</xdr:colOff>
      <xdr:row>290</xdr:row>
      <xdr:rowOff>107107</xdr:rowOff>
    </xdr:to>
    <xdr:grpSp>
      <xdr:nvGrpSpPr>
        <xdr:cNvPr id="311" name="Group 310">
          <a:extLst>
            <a:ext uri="{FF2B5EF4-FFF2-40B4-BE49-F238E27FC236}">
              <a16:creationId xmlns:a16="http://schemas.microsoft.com/office/drawing/2014/main" id="{00000000-0008-0000-0E00-000037010000}"/>
            </a:ext>
          </a:extLst>
        </xdr:cNvPr>
        <xdr:cNvGrpSpPr/>
      </xdr:nvGrpSpPr>
      <xdr:grpSpPr>
        <a:xfrm>
          <a:off x="3097584" y="35250275"/>
          <a:ext cx="167987" cy="266700"/>
          <a:chOff x="2467841" y="10572750"/>
          <a:chExt cx="160193" cy="323850"/>
        </a:xfrm>
      </xdr:grpSpPr>
      <xdr:sp macro="" textlink="">
        <xdr:nvSpPr>
          <xdr:cNvPr id="312" name="Rectangle 311">
            <a:extLst>
              <a:ext uri="{FF2B5EF4-FFF2-40B4-BE49-F238E27FC236}">
                <a16:creationId xmlns:a16="http://schemas.microsoft.com/office/drawing/2014/main" id="{00000000-0008-0000-0E00-00003801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3" name="Straight Arrow Connector 312">
            <a:extLst>
              <a:ext uri="{FF2B5EF4-FFF2-40B4-BE49-F238E27FC236}">
                <a16:creationId xmlns:a16="http://schemas.microsoft.com/office/drawing/2014/main" id="{00000000-0008-0000-0E00-00003901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30</xdr:col>
      <xdr:colOff>36635</xdr:colOff>
      <xdr:row>289</xdr:row>
      <xdr:rowOff>43961</xdr:rowOff>
    </xdr:from>
    <xdr:to>
      <xdr:col>41</xdr:col>
      <xdr:colOff>4501</xdr:colOff>
      <xdr:row>290</xdr:row>
      <xdr:rowOff>73213</xdr:rowOff>
    </xdr:to>
    <xdr:grpSp>
      <xdr:nvGrpSpPr>
        <xdr:cNvPr id="317" name="Group 316">
          <a:extLst>
            <a:ext uri="{FF2B5EF4-FFF2-40B4-BE49-F238E27FC236}">
              <a16:creationId xmlns:a16="http://schemas.microsoft.com/office/drawing/2014/main" id="{00000000-0008-0000-0E00-00003D010000}"/>
            </a:ext>
          </a:extLst>
        </xdr:cNvPr>
        <xdr:cNvGrpSpPr/>
      </xdr:nvGrpSpPr>
      <xdr:grpSpPr>
        <a:xfrm>
          <a:off x="5018210" y="35328643"/>
          <a:ext cx="1686448" cy="154438"/>
          <a:chOff x="5250776" y="6159112"/>
          <a:chExt cx="1596641" cy="172127"/>
        </a:xfrm>
      </xdr:grpSpPr>
      <xdr:sp macro="" textlink="">
        <xdr:nvSpPr>
          <xdr:cNvPr id="324" name="Rectangle 323">
            <a:extLst>
              <a:ext uri="{FF2B5EF4-FFF2-40B4-BE49-F238E27FC236}">
                <a16:creationId xmlns:a16="http://schemas.microsoft.com/office/drawing/2014/main" id="{00000000-0008-0000-0E00-000044010000}"/>
              </a:ext>
            </a:extLst>
          </xdr:cNvPr>
          <xdr:cNvSpPr/>
        </xdr:nvSpPr>
        <xdr:spPr>
          <a:xfrm>
            <a:off x="5250776" y="6159112"/>
            <a:ext cx="176638" cy="169096"/>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5" name="Straight Arrow Connector 324">
            <a:extLst>
              <a:ext uri="{FF2B5EF4-FFF2-40B4-BE49-F238E27FC236}">
                <a16:creationId xmlns:a16="http://schemas.microsoft.com/office/drawing/2014/main" id="{00000000-0008-0000-0E00-000045010000}"/>
              </a:ext>
            </a:extLst>
          </xdr:cNvPr>
          <xdr:cNvCxnSpPr/>
        </xdr:nvCxnSpPr>
        <xdr:spPr>
          <a:xfrm>
            <a:off x="5338846" y="6328208"/>
            <a:ext cx="1508571" cy="3031"/>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305</xdr:row>
      <xdr:rowOff>50800</xdr:rowOff>
    </xdr:from>
    <xdr:to>
      <xdr:col>41</xdr:col>
      <xdr:colOff>14027</xdr:colOff>
      <xdr:row>306</xdr:row>
      <xdr:rowOff>87269</xdr:rowOff>
    </xdr:to>
    <xdr:grpSp>
      <xdr:nvGrpSpPr>
        <xdr:cNvPr id="326" name="Group 325">
          <a:extLst>
            <a:ext uri="{FF2B5EF4-FFF2-40B4-BE49-F238E27FC236}">
              <a16:creationId xmlns:a16="http://schemas.microsoft.com/office/drawing/2014/main" id="{00000000-0008-0000-0E00-000046010000}"/>
            </a:ext>
          </a:extLst>
        </xdr:cNvPr>
        <xdr:cNvGrpSpPr/>
      </xdr:nvGrpSpPr>
      <xdr:grpSpPr>
        <a:xfrm>
          <a:off x="6467475" y="37149314"/>
          <a:ext cx="245348" cy="169819"/>
          <a:chOff x="6029326" y="2438400"/>
          <a:chExt cx="197784" cy="140494"/>
        </a:xfrm>
      </xdr:grpSpPr>
      <xdr:cxnSp macro="">
        <xdr:nvCxnSpPr>
          <xdr:cNvPr id="327" name="Straight Arrow Connector 326">
            <a:extLst>
              <a:ext uri="{FF2B5EF4-FFF2-40B4-BE49-F238E27FC236}">
                <a16:creationId xmlns:a16="http://schemas.microsoft.com/office/drawing/2014/main" id="{00000000-0008-0000-0E00-000047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28" name="Rectangle 37">
            <a:extLst>
              <a:ext uri="{FF2B5EF4-FFF2-40B4-BE49-F238E27FC236}">
                <a16:creationId xmlns:a16="http://schemas.microsoft.com/office/drawing/2014/main" id="{00000000-0008-0000-0E00-000048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18</xdr:col>
      <xdr:colOff>86324</xdr:colOff>
      <xdr:row>344</xdr:row>
      <xdr:rowOff>2332</xdr:rowOff>
    </xdr:from>
    <xdr:to>
      <xdr:col>19</xdr:col>
      <xdr:colOff>82860</xdr:colOff>
      <xdr:row>347</xdr:row>
      <xdr:rowOff>2332</xdr:rowOff>
    </xdr:to>
    <xdr:grpSp>
      <xdr:nvGrpSpPr>
        <xdr:cNvPr id="365" name="Group 364">
          <a:extLst>
            <a:ext uri="{FF2B5EF4-FFF2-40B4-BE49-F238E27FC236}">
              <a16:creationId xmlns:a16="http://schemas.microsoft.com/office/drawing/2014/main" id="{00000000-0008-0000-0E00-00006D010000}"/>
            </a:ext>
          </a:extLst>
        </xdr:cNvPr>
        <xdr:cNvGrpSpPr/>
      </xdr:nvGrpSpPr>
      <xdr:grpSpPr>
        <a:xfrm>
          <a:off x="3123438" y="42131407"/>
          <a:ext cx="173429" cy="400050"/>
          <a:chOff x="2467841" y="10572750"/>
          <a:chExt cx="160193" cy="323850"/>
        </a:xfrm>
      </xdr:grpSpPr>
      <xdr:sp macro="" textlink="">
        <xdr:nvSpPr>
          <xdr:cNvPr id="366" name="Rectangle 365">
            <a:extLst>
              <a:ext uri="{FF2B5EF4-FFF2-40B4-BE49-F238E27FC236}">
                <a16:creationId xmlns:a16="http://schemas.microsoft.com/office/drawing/2014/main" id="{00000000-0008-0000-0E00-00006E01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67" name="Straight Arrow Connector 366">
            <a:extLst>
              <a:ext uri="{FF2B5EF4-FFF2-40B4-BE49-F238E27FC236}">
                <a16:creationId xmlns:a16="http://schemas.microsoft.com/office/drawing/2014/main" id="{00000000-0008-0000-0E00-00006F01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30</xdr:col>
      <xdr:colOff>36635</xdr:colOff>
      <xdr:row>344</xdr:row>
      <xdr:rowOff>43961</xdr:rowOff>
    </xdr:from>
    <xdr:to>
      <xdr:col>41</xdr:col>
      <xdr:colOff>4501</xdr:colOff>
      <xdr:row>345</xdr:row>
      <xdr:rowOff>73213</xdr:rowOff>
    </xdr:to>
    <xdr:grpSp>
      <xdr:nvGrpSpPr>
        <xdr:cNvPr id="425" name="Group 424">
          <a:extLst>
            <a:ext uri="{FF2B5EF4-FFF2-40B4-BE49-F238E27FC236}">
              <a16:creationId xmlns:a16="http://schemas.microsoft.com/office/drawing/2014/main" id="{00000000-0008-0000-0E00-0000A9010000}"/>
            </a:ext>
          </a:extLst>
        </xdr:cNvPr>
        <xdr:cNvGrpSpPr/>
      </xdr:nvGrpSpPr>
      <xdr:grpSpPr>
        <a:xfrm>
          <a:off x="5018210" y="42177118"/>
          <a:ext cx="1686448" cy="154438"/>
          <a:chOff x="5250776" y="6159112"/>
          <a:chExt cx="1596641" cy="172127"/>
        </a:xfrm>
      </xdr:grpSpPr>
      <xdr:sp macro="" textlink="">
        <xdr:nvSpPr>
          <xdr:cNvPr id="426" name="Rectangle 425">
            <a:extLst>
              <a:ext uri="{FF2B5EF4-FFF2-40B4-BE49-F238E27FC236}">
                <a16:creationId xmlns:a16="http://schemas.microsoft.com/office/drawing/2014/main" id="{00000000-0008-0000-0E00-0000AA010000}"/>
              </a:ext>
            </a:extLst>
          </xdr:cNvPr>
          <xdr:cNvSpPr/>
        </xdr:nvSpPr>
        <xdr:spPr>
          <a:xfrm>
            <a:off x="5250776" y="6159112"/>
            <a:ext cx="176638" cy="169096"/>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7" name="Straight Arrow Connector 426">
            <a:extLst>
              <a:ext uri="{FF2B5EF4-FFF2-40B4-BE49-F238E27FC236}">
                <a16:creationId xmlns:a16="http://schemas.microsoft.com/office/drawing/2014/main" id="{00000000-0008-0000-0E00-0000AB010000}"/>
              </a:ext>
            </a:extLst>
          </xdr:cNvPr>
          <xdr:cNvCxnSpPr/>
        </xdr:nvCxnSpPr>
        <xdr:spPr>
          <a:xfrm>
            <a:off x="5338846" y="6328208"/>
            <a:ext cx="1508571" cy="3031"/>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156690</xdr:colOff>
      <xdr:row>360</xdr:row>
      <xdr:rowOff>46113</xdr:rowOff>
    </xdr:from>
    <xdr:to>
      <xdr:col>16</xdr:col>
      <xdr:colOff>47625</xdr:colOff>
      <xdr:row>363</xdr:row>
      <xdr:rowOff>74068</xdr:rowOff>
    </xdr:to>
    <xdr:grpSp>
      <xdr:nvGrpSpPr>
        <xdr:cNvPr id="503" name="Group 502">
          <a:extLst>
            <a:ext uri="{FF2B5EF4-FFF2-40B4-BE49-F238E27FC236}">
              <a16:creationId xmlns:a16="http://schemas.microsoft.com/office/drawing/2014/main" id="{00000000-0008-0000-0E00-0000F7010000}"/>
            </a:ext>
          </a:extLst>
        </xdr:cNvPr>
        <xdr:cNvGrpSpPr/>
      </xdr:nvGrpSpPr>
      <xdr:grpSpPr>
        <a:xfrm>
          <a:off x="2513447" y="44046170"/>
          <a:ext cx="228392" cy="442973"/>
          <a:chOff x="2405648" y="31712958"/>
          <a:chExt cx="202389" cy="429361"/>
        </a:xfrm>
      </xdr:grpSpPr>
      <xdr:sp macro="" textlink="">
        <xdr:nvSpPr>
          <xdr:cNvPr id="504" name="Rectangle 503">
            <a:extLst>
              <a:ext uri="{FF2B5EF4-FFF2-40B4-BE49-F238E27FC236}">
                <a16:creationId xmlns:a16="http://schemas.microsoft.com/office/drawing/2014/main" id="{00000000-0008-0000-0E00-0000F8010000}"/>
              </a:ext>
            </a:extLst>
          </xdr:cNvPr>
          <xdr:cNvSpPr/>
        </xdr:nvSpPr>
        <xdr:spPr>
          <a:xfrm flipH="1">
            <a:off x="2448855" y="31712958"/>
            <a:ext cx="157986" cy="12364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05" name="Straight Arrow Connector 504">
            <a:extLst>
              <a:ext uri="{FF2B5EF4-FFF2-40B4-BE49-F238E27FC236}">
                <a16:creationId xmlns:a16="http://schemas.microsoft.com/office/drawing/2014/main" id="{00000000-0008-0000-0E00-0000F9010000}"/>
              </a:ext>
            </a:extLst>
          </xdr:cNvPr>
          <xdr:cNvCxnSpPr/>
        </xdr:nvCxnSpPr>
        <xdr:spPr>
          <a:xfrm flipH="1">
            <a:off x="2405648" y="32217163"/>
            <a:ext cx="197462"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06" name="Straight Connector 505">
            <a:extLst>
              <a:ext uri="{FF2B5EF4-FFF2-40B4-BE49-F238E27FC236}">
                <a16:creationId xmlns:a16="http://schemas.microsoft.com/office/drawing/2014/main" id="{00000000-0008-0000-0E00-0000FA010000}"/>
              </a:ext>
            </a:extLst>
          </xdr:cNvPr>
          <xdr:cNvCxnSpPr/>
        </xdr:nvCxnSpPr>
        <xdr:spPr>
          <a:xfrm>
            <a:off x="2608037" y="31823228"/>
            <a:ext cx="755" cy="387147"/>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19050</xdr:colOff>
      <xdr:row>359</xdr:row>
      <xdr:rowOff>66675</xdr:rowOff>
    </xdr:from>
    <xdr:to>
      <xdr:col>41</xdr:col>
      <xdr:colOff>5012</xdr:colOff>
      <xdr:row>360</xdr:row>
      <xdr:rowOff>66675</xdr:rowOff>
    </xdr:to>
    <xdr:grpSp>
      <xdr:nvGrpSpPr>
        <xdr:cNvPr id="507" name="Group 506">
          <a:extLst>
            <a:ext uri="{FF2B5EF4-FFF2-40B4-BE49-F238E27FC236}">
              <a16:creationId xmlns:a16="http://schemas.microsoft.com/office/drawing/2014/main" id="{00000000-0008-0000-0E00-0000FB010000}"/>
            </a:ext>
          </a:extLst>
        </xdr:cNvPr>
        <xdr:cNvGrpSpPr/>
      </xdr:nvGrpSpPr>
      <xdr:grpSpPr>
        <a:xfrm>
          <a:off x="4826454" y="43921136"/>
          <a:ext cx="1878715" cy="142875"/>
          <a:chOff x="3700220" y="8704881"/>
          <a:chExt cx="1749526" cy="142068"/>
        </a:xfrm>
      </xdr:grpSpPr>
      <xdr:sp macro="" textlink="">
        <xdr:nvSpPr>
          <xdr:cNvPr id="508" name="Rectangle 507">
            <a:extLst>
              <a:ext uri="{FF2B5EF4-FFF2-40B4-BE49-F238E27FC236}">
                <a16:creationId xmlns:a16="http://schemas.microsoft.com/office/drawing/2014/main" id="{00000000-0008-0000-0E00-0000FC01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09" name="Straight Arrow Connector 508">
            <a:extLst>
              <a:ext uri="{FF2B5EF4-FFF2-40B4-BE49-F238E27FC236}">
                <a16:creationId xmlns:a16="http://schemas.microsoft.com/office/drawing/2014/main" id="{00000000-0008-0000-0E00-0000FD01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30480</xdr:colOff>
      <xdr:row>25</xdr:row>
      <xdr:rowOff>11667</xdr:rowOff>
    </xdr:from>
    <xdr:to>
      <xdr:col>17</xdr:col>
      <xdr:colOff>29597</xdr:colOff>
      <xdr:row>27</xdr:row>
      <xdr:rowOff>19791</xdr:rowOff>
    </xdr:to>
    <xdr:grpSp>
      <xdr:nvGrpSpPr>
        <xdr:cNvPr id="84" name="Group 83">
          <a:extLst>
            <a:ext uri="{FF2B5EF4-FFF2-40B4-BE49-F238E27FC236}">
              <a16:creationId xmlns:a16="http://schemas.microsoft.com/office/drawing/2014/main" id="{00000000-0008-0000-0E00-000054000000}"/>
            </a:ext>
          </a:extLst>
        </xdr:cNvPr>
        <xdr:cNvGrpSpPr/>
      </xdr:nvGrpSpPr>
      <xdr:grpSpPr>
        <a:xfrm>
          <a:off x="2721973" y="2505075"/>
          <a:ext cx="176010" cy="0"/>
          <a:chOff x="2467841" y="10572754"/>
          <a:chExt cx="133445" cy="255975"/>
        </a:xfrm>
      </xdr:grpSpPr>
      <xdr:sp macro="" textlink="">
        <xdr:nvSpPr>
          <xdr:cNvPr id="85" name="Rectangle 84">
            <a:extLst>
              <a:ext uri="{FF2B5EF4-FFF2-40B4-BE49-F238E27FC236}">
                <a16:creationId xmlns:a16="http://schemas.microsoft.com/office/drawing/2014/main" id="{00000000-0008-0000-0E00-000055000000}"/>
              </a:ext>
            </a:extLst>
          </xdr:cNvPr>
          <xdr:cNvSpPr/>
        </xdr:nvSpPr>
        <xdr:spPr>
          <a:xfrm>
            <a:off x="2467841" y="10572754"/>
            <a:ext cx="133445" cy="11901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7" name="Straight Arrow Connector 86">
            <a:extLst>
              <a:ext uri="{FF2B5EF4-FFF2-40B4-BE49-F238E27FC236}">
                <a16:creationId xmlns:a16="http://schemas.microsoft.com/office/drawing/2014/main" id="{00000000-0008-0000-0E00-000057000000}"/>
              </a:ext>
            </a:extLst>
          </xdr:cNvPr>
          <xdr:cNvCxnSpPr/>
        </xdr:nvCxnSpPr>
        <xdr:spPr>
          <a:xfrm>
            <a:off x="2467841" y="10689603"/>
            <a:ext cx="0" cy="13912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1668</xdr:colOff>
      <xdr:row>25</xdr:row>
      <xdr:rowOff>0</xdr:rowOff>
    </xdr:from>
    <xdr:to>
      <xdr:col>40</xdr:col>
      <xdr:colOff>76199</xdr:colOff>
      <xdr:row>26</xdr:row>
      <xdr:rowOff>0</xdr:rowOff>
    </xdr:to>
    <xdr:grpSp>
      <xdr:nvGrpSpPr>
        <xdr:cNvPr id="88" name="Group 87">
          <a:extLst>
            <a:ext uri="{FF2B5EF4-FFF2-40B4-BE49-F238E27FC236}">
              <a16:creationId xmlns:a16="http://schemas.microsoft.com/office/drawing/2014/main" id="{00000000-0008-0000-0E00-000058000000}"/>
            </a:ext>
          </a:extLst>
        </xdr:cNvPr>
        <xdr:cNvGrpSpPr/>
      </xdr:nvGrpSpPr>
      <xdr:grpSpPr>
        <a:xfrm>
          <a:off x="4811793" y="2505075"/>
          <a:ext cx="1846181" cy="0"/>
          <a:chOff x="3700220" y="8704881"/>
          <a:chExt cx="1735292" cy="142068"/>
        </a:xfrm>
      </xdr:grpSpPr>
      <xdr:sp macro="" textlink="">
        <xdr:nvSpPr>
          <xdr:cNvPr id="89" name="Rectangle 88">
            <a:extLst>
              <a:ext uri="{FF2B5EF4-FFF2-40B4-BE49-F238E27FC236}">
                <a16:creationId xmlns:a16="http://schemas.microsoft.com/office/drawing/2014/main" id="{00000000-0008-0000-0E00-000059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0" name="Straight Arrow Connector 89">
            <a:extLst>
              <a:ext uri="{FF2B5EF4-FFF2-40B4-BE49-F238E27FC236}">
                <a16:creationId xmlns:a16="http://schemas.microsoft.com/office/drawing/2014/main" id="{00000000-0008-0000-0E00-00005A000000}"/>
              </a:ext>
            </a:extLst>
          </xdr:cNvPr>
          <xdr:cNvCxnSpPr/>
        </xdr:nvCxnSpPr>
        <xdr:spPr>
          <a:xfrm>
            <a:off x="3851975" y="8846949"/>
            <a:ext cx="1583537"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48305</xdr:colOff>
      <xdr:row>6</xdr:row>
      <xdr:rowOff>65824</xdr:rowOff>
    </xdr:from>
    <xdr:to>
      <xdr:col>17</xdr:col>
      <xdr:colOff>31064</xdr:colOff>
      <xdr:row>9</xdr:row>
      <xdr:rowOff>55371</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818719" y="781560"/>
          <a:ext cx="151488" cy="333807"/>
          <a:chOff x="2467841" y="10572750"/>
          <a:chExt cx="160193" cy="352857"/>
        </a:xfrm>
      </xdr:grpSpPr>
      <xdr:sp macro="" textlink="">
        <xdr:nvSpPr>
          <xdr:cNvPr id="3" name="Rectangle 2">
            <a:extLst>
              <a:ext uri="{FF2B5EF4-FFF2-40B4-BE49-F238E27FC236}">
                <a16:creationId xmlns:a16="http://schemas.microsoft.com/office/drawing/2014/main" id="{00000000-0008-0000-0F00-000003000000}"/>
              </a:ext>
            </a:extLst>
          </xdr:cNvPr>
          <xdr:cNvSpPr/>
        </xdr:nvSpPr>
        <xdr:spPr>
          <a:xfrm>
            <a:off x="2467841" y="10572750"/>
            <a:ext cx="160193" cy="142875"/>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00000000-0008-0000-0F00-000004000000}"/>
              </a:ext>
            </a:extLst>
          </xdr:cNvPr>
          <xdr:cNvCxnSpPr/>
        </xdr:nvCxnSpPr>
        <xdr:spPr>
          <a:xfrm rot="5400000">
            <a:off x="2360685" y="10818451"/>
            <a:ext cx="214312"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5954</xdr:colOff>
      <xdr:row>11</xdr:row>
      <xdr:rowOff>23811</xdr:rowOff>
    </xdr:from>
    <xdr:to>
      <xdr:col>12</xdr:col>
      <xdr:colOff>5954</xdr:colOff>
      <xdr:row>13</xdr:row>
      <xdr:rowOff>4761</xdr:rowOff>
    </xdr:to>
    <xdr:cxnSp macro="">
      <xdr:nvCxnSpPr>
        <xdr:cNvPr id="5" name="Straight Arrow Connector 4">
          <a:extLst>
            <a:ext uri="{FF2B5EF4-FFF2-40B4-BE49-F238E27FC236}">
              <a16:creationId xmlns:a16="http://schemas.microsoft.com/office/drawing/2014/main" id="{00000000-0008-0000-0F00-000005000000}"/>
            </a:ext>
          </a:extLst>
        </xdr:cNvPr>
        <xdr:cNvCxnSpPr/>
      </xdr:nvCxnSpPr>
      <xdr:spPr>
        <a:xfrm>
          <a:off x="1891904" y="1538286"/>
          <a:ext cx="0" cy="2667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19050</xdr:colOff>
      <xdr:row>7</xdr:row>
      <xdr:rowOff>5953</xdr:rowOff>
    </xdr:from>
    <xdr:to>
      <xdr:col>40</xdr:col>
      <xdr:colOff>95250</xdr:colOff>
      <xdr:row>8</xdr:row>
      <xdr:rowOff>5953</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4388304" y="800610"/>
          <a:ext cx="2362200" cy="133350"/>
          <a:chOff x="3700220" y="8704881"/>
          <a:chExt cx="2218597" cy="142068"/>
        </a:xfrm>
      </xdr:grpSpPr>
      <xdr:sp macro="" textlink="">
        <xdr:nvSpPr>
          <xdr:cNvPr id="7" name="Rectangle 6">
            <a:extLst>
              <a:ext uri="{FF2B5EF4-FFF2-40B4-BE49-F238E27FC236}">
                <a16:creationId xmlns:a16="http://schemas.microsoft.com/office/drawing/2014/main" id="{00000000-0008-0000-0F00-000007000000}"/>
              </a:ext>
            </a:extLst>
          </xdr:cNvPr>
          <xdr:cNvSpPr/>
        </xdr:nvSpPr>
        <xdr:spPr>
          <a:xfrm>
            <a:off x="3700220" y="8704881"/>
            <a:ext cx="14563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 name="Straight Arrow Connector 7">
            <a:extLst>
              <a:ext uri="{FF2B5EF4-FFF2-40B4-BE49-F238E27FC236}">
                <a16:creationId xmlns:a16="http://schemas.microsoft.com/office/drawing/2014/main" id="{00000000-0008-0000-0F00-000008000000}"/>
              </a:ext>
            </a:extLst>
          </xdr:cNvPr>
          <xdr:cNvCxnSpPr/>
        </xdr:nvCxnSpPr>
        <xdr:spPr>
          <a:xfrm>
            <a:off x="3851975" y="8846949"/>
            <a:ext cx="206684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41687</xdr:colOff>
      <xdr:row>243</xdr:row>
      <xdr:rowOff>53585</xdr:rowOff>
    </xdr:from>
    <xdr:to>
      <xdr:col>16</xdr:col>
      <xdr:colOff>133127</xdr:colOff>
      <xdr:row>245</xdr:row>
      <xdr:rowOff>39053</xdr:rowOff>
    </xdr:to>
    <xdr:grpSp>
      <xdr:nvGrpSpPr>
        <xdr:cNvPr id="9" name="Group 8">
          <a:extLst>
            <a:ext uri="{FF2B5EF4-FFF2-40B4-BE49-F238E27FC236}">
              <a16:creationId xmlns:a16="http://schemas.microsoft.com/office/drawing/2014/main" id="{00000000-0008-0000-0F00-000009000000}"/>
            </a:ext>
          </a:extLst>
        </xdr:cNvPr>
        <xdr:cNvGrpSpPr/>
      </xdr:nvGrpSpPr>
      <xdr:grpSpPr>
        <a:xfrm>
          <a:off x="2817544" y="29431406"/>
          <a:ext cx="90079" cy="192297"/>
          <a:chOff x="2467841" y="10572749"/>
          <a:chExt cx="94225" cy="257853"/>
        </a:xfrm>
      </xdr:grpSpPr>
      <xdr:sp macro="" textlink="">
        <xdr:nvSpPr>
          <xdr:cNvPr id="10" name="Rectangle 9">
            <a:extLst>
              <a:ext uri="{FF2B5EF4-FFF2-40B4-BE49-F238E27FC236}">
                <a16:creationId xmlns:a16="http://schemas.microsoft.com/office/drawing/2014/main" id="{00000000-0008-0000-0F00-00000A000000}"/>
              </a:ext>
            </a:extLst>
          </xdr:cNvPr>
          <xdr:cNvSpPr/>
        </xdr:nvSpPr>
        <xdr:spPr>
          <a:xfrm>
            <a:off x="2467841" y="10572749"/>
            <a:ext cx="94225" cy="114605"/>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Arrow Connector 10">
            <a:extLst>
              <a:ext uri="{FF2B5EF4-FFF2-40B4-BE49-F238E27FC236}">
                <a16:creationId xmlns:a16="http://schemas.microsoft.com/office/drawing/2014/main" id="{00000000-0008-0000-0F00-00000B000000}"/>
              </a:ext>
            </a:extLst>
          </xdr:cNvPr>
          <xdr:cNvCxnSpPr/>
        </xdr:nvCxnSpPr>
        <xdr:spPr>
          <a:xfrm>
            <a:off x="2467841" y="10691474"/>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26</xdr:col>
      <xdr:colOff>17358</xdr:colOff>
      <xdr:row>243</xdr:row>
      <xdr:rowOff>53578</xdr:rowOff>
    </xdr:from>
    <xdr:to>
      <xdr:col>40</xdr:col>
      <xdr:colOff>101204</xdr:colOff>
      <xdr:row>244</xdr:row>
      <xdr:rowOff>69825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4392054" y="29431399"/>
          <a:ext cx="2368486" cy="85644"/>
          <a:chOff x="3703463" y="8825279"/>
          <a:chExt cx="2215058" cy="92691"/>
        </a:xfrm>
      </xdr:grpSpPr>
      <xdr:sp macro="" textlink="">
        <xdr:nvSpPr>
          <xdr:cNvPr id="13" name="Rectangle 12">
            <a:extLst>
              <a:ext uri="{FF2B5EF4-FFF2-40B4-BE49-F238E27FC236}">
                <a16:creationId xmlns:a16="http://schemas.microsoft.com/office/drawing/2014/main" id="{00000000-0008-0000-0F00-00000D000000}"/>
              </a:ext>
            </a:extLst>
          </xdr:cNvPr>
          <xdr:cNvSpPr/>
        </xdr:nvSpPr>
        <xdr:spPr>
          <a:xfrm>
            <a:off x="3703463" y="8825279"/>
            <a:ext cx="90951" cy="92691"/>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Arrow Connector 13">
            <a:extLst>
              <a:ext uri="{FF2B5EF4-FFF2-40B4-BE49-F238E27FC236}">
                <a16:creationId xmlns:a16="http://schemas.microsoft.com/office/drawing/2014/main" id="{00000000-0008-0000-0F00-00000E000000}"/>
              </a:ext>
            </a:extLst>
          </xdr:cNvPr>
          <xdr:cNvCxnSpPr/>
        </xdr:nvCxnSpPr>
        <xdr:spPr>
          <a:xfrm>
            <a:off x="3801297" y="8917943"/>
            <a:ext cx="211722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5013</xdr:colOff>
      <xdr:row>253</xdr:row>
      <xdr:rowOff>80208</xdr:rowOff>
    </xdr:from>
    <xdr:to>
      <xdr:col>41</xdr:col>
      <xdr:colOff>5013</xdr:colOff>
      <xdr:row>253</xdr:row>
      <xdr:rowOff>80208</xdr:rowOff>
    </xdr:to>
    <xdr:cxnSp macro="">
      <xdr:nvCxnSpPr>
        <xdr:cNvPr id="15" name="Straight Arrow Connector 14">
          <a:extLst>
            <a:ext uri="{FF2B5EF4-FFF2-40B4-BE49-F238E27FC236}">
              <a16:creationId xmlns:a16="http://schemas.microsoft.com/office/drawing/2014/main" id="{00000000-0008-0000-0F00-00000F000000}"/>
            </a:ext>
          </a:extLst>
        </xdr:cNvPr>
        <xdr:cNvCxnSpPr/>
      </xdr:nvCxnSpPr>
      <xdr:spPr>
        <a:xfrm>
          <a:off x="6091488" y="14291508"/>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9529</xdr:colOff>
      <xdr:row>247</xdr:row>
      <xdr:rowOff>66675</xdr:rowOff>
    </xdr:from>
    <xdr:to>
      <xdr:col>38</xdr:col>
      <xdr:colOff>75203</xdr:colOff>
      <xdr:row>248</xdr:row>
      <xdr:rowOff>74235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6094643" y="29805086"/>
          <a:ext cx="409935" cy="149074"/>
          <a:chOff x="3223274" y="3407432"/>
          <a:chExt cx="360825" cy="841031"/>
        </a:xfrm>
      </xdr:grpSpPr>
      <xdr:cxnSp macro="">
        <xdr:nvCxnSpPr>
          <xdr:cNvPr id="17" name="Straight Arrow Connector 16">
            <a:extLst>
              <a:ext uri="{FF2B5EF4-FFF2-40B4-BE49-F238E27FC236}">
                <a16:creationId xmlns:a16="http://schemas.microsoft.com/office/drawing/2014/main" id="{00000000-0008-0000-0F00-000011000000}"/>
              </a:ext>
            </a:extLst>
          </xdr:cNvPr>
          <xdr:cNvCxnSpPr/>
        </xdr:nvCxnSpPr>
        <xdr:spPr>
          <a:xfrm flipH="1">
            <a:off x="3223274" y="4248463"/>
            <a:ext cx="294146"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8" name="Rectangle 37">
            <a:extLst>
              <a:ext uri="{FF2B5EF4-FFF2-40B4-BE49-F238E27FC236}">
                <a16:creationId xmlns:a16="http://schemas.microsoft.com/office/drawing/2014/main" id="{00000000-0008-0000-0F00-000012000000}"/>
              </a:ext>
            </a:extLst>
          </xdr:cNvPr>
          <xdr:cNvSpPr/>
        </xdr:nvSpPr>
        <xdr:spPr>
          <a:xfrm>
            <a:off x="3526047" y="3407432"/>
            <a:ext cx="58052" cy="83895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34</xdr:col>
      <xdr:colOff>17546</xdr:colOff>
      <xdr:row>249</xdr:row>
      <xdr:rowOff>67678</xdr:rowOff>
    </xdr:from>
    <xdr:to>
      <xdr:col>36</xdr:col>
      <xdr:colOff>83220</xdr:colOff>
      <xdr:row>251</xdr:row>
      <xdr:rowOff>75238</xdr:rowOff>
    </xdr:to>
    <xdr:grpSp>
      <xdr:nvGrpSpPr>
        <xdr:cNvPr id="19" name="Group 18">
          <a:extLst>
            <a:ext uri="{FF2B5EF4-FFF2-40B4-BE49-F238E27FC236}">
              <a16:creationId xmlns:a16="http://schemas.microsoft.com/office/drawing/2014/main" id="{00000000-0008-0000-0F00-000013000000}"/>
            </a:ext>
          </a:extLst>
        </xdr:cNvPr>
        <xdr:cNvGrpSpPr/>
      </xdr:nvGrpSpPr>
      <xdr:grpSpPr>
        <a:xfrm>
          <a:off x="5763842" y="30091839"/>
          <a:ext cx="409935" cy="272899"/>
          <a:chOff x="3223274" y="3407432"/>
          <a:chExt cx="360825" cy="841031"/>
        </a:xfrm>
      </xdr:grpSpPr>
      <xdr:cxnSp macro="">
        <xdr:nvCxnSpPr>
          <xdr:cNvPr id="20" name="Straight Arrow Connector 19">
            <a:extLst>
              <a:ext uri="{FF2B5EF4-FFF2-40B4-BE49-F238E27FC236}">
                <a16:creationId xmlns:a16="http://schemas.microsoft.com/office/drawing/2014/main" id="{00000000-0008-0000-0F00-000014000000}"/>
              </a:ext>
            </a:extLst>
          </xdr:cNvPr>
          <xdr:cNvCxnSpPr/>
        </xdr:nvCxnSpPr>
        <xdr:spPr>
          <a:xfrm flipH="1">
            <a:off x="3223274" y="4248463"/>
            <a:ext cx="294146"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1" name="Rectangle 37">
            <a:extLst>
              <a:ext uri="{FF2B5EF4-FFF2-40B4-BE49-F238E27FC236}">
                <a16:creationId xmlns:a16="http://schemas.microsoft.com/office/drawing/2014/main" id="{00000000-0008-0000-0F00-000015000000}"/>
              </a:ext>
            </a:extLst>
          </xdr:cNvPr>
          <xdr:cNvSpPr/>
        </xdr:nvSpPr>
        <xdr:spPr>
          <a:xfrm>
            <a:off x="3526047" y="3407432"/>
            <a:ext cx="58052" cy="83895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39</xdr:col>
      <xdr:colOff>9525</xdr:colOff>
      <xdr:row>56</xdr:row>
      <xdr:rowOff>85725</xdr:rowOff>
    </xdr:from>
    <xdr:to>
      <xdr:col>41</xdr:col>
      <xdr:colOff>5472</xdr:colOff>
      <xdr:row>57</xdr:row>
      <xdr:rowOff>83343</xdr:rowOff>
    </xdr:to>
    <xdr:grpSp>
      <xdr:nvGrpSpPr>
        <xdr:cNvPr id="5" name="Group 4">
          <a:extLst>
            <a:ext uri="{FF2B5EF4-FFF2-40B4-BE49-F238E27FC236}">
              <a16:creationId xmlns:a16="http://schemas.microsoft.com/office/drawing/2014/main" id="{00000000-0008-0000-1100-000005000000}"/>
            </a:ext>
          </a:extLst>
        </xdr:cNvPr>
        <xdr:cNvGrpSpPr/>
      </xdr:nvGrpSpPr>
      <xdr:grpSpPr>
        <a:xfrm>
          <a:off x="6475639" y="6961414"/>
          <a:ext cx="229990" cy="145936"/>
          <a:chOff x="6029326" y="2438400"/>
          <a:chExt cx="197784" cy="140494"/>
        </a:xfrm>
      </xdr:grpSpPr>
      <xdr:cxnSp macro="">
        <xdr:nvCxnSpPr>
          <xdr:cNvPr id="6" name="Straight Arrow Connector 5">
            <a:extLst>
              <a:ext uri="{FF2B5EF4-FFF2-40B4-BE49-F238E27FC236}">
                <a16:creationId xmlns:a16="http://schemas.microsoft.com/office/drawing/2014/main" id="{00000000-0008-0000-1100-000006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 name="Rectangle 37">
            <a:extLst>
              <a:ext uri="{FF2B5EF4-FFF2-40B4-BE49-F238E27FC236}">
                <a16:creationId xmlns:a16="http://schemas.microsoft.com/office/drawing/2014/main" id="{00000000-0008-0000-1100-000007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133</xdr:row>
      <xdr:rowOff>66675</xdr:rowOff>
    </xdr:from>
    <xdr:to>
      <xdr:col>41</xdr:col>
      <xdr:colOff>9525</xdr:colOff>
      <xdr:row>133</xdr:row>
      <xdr:rowOff>66675</xdr:rowOff>
    </xdr:to>
    <xdr:cxnSp macro="">
      <xdr:nvCxnSpPr>
        <xdr:cNvPr id="8" name="Straight Arrow Connector 7">
          <a:extLst>
            <a:ext uri="{FF2B5EF4-FFF2-40B4-BE49-F238E27FC236}">
              <a16:creationId xmlns:a16="http://schemas.microsoft.com/office/drawing/2014/main" id="{00000000-0008-0000-1100-000008000000}"/>
            </a:ext>
          </a:extLst>
        </xdr:cNvPr>
        <xdr:cNvCxnSpPr/>
      </xdr:nvCxnSpPr>
      <xdr:spPr>
        <a:xfrm>
          <a:off x="6096000" y="877252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47625</xdr:colOff>
      <xdr:row>79</xdr:row>
      <xdr:rowOff>57150</xdr:rowOff>
    </xdr:from>
    <xdr:to>
      <xdr:col>11</xdr:col>
      <xdr:colOff>43402</xdr:colOff>
      <xdr:row>81</xdr:row>
      <xdr:rowOff>117837</xdr:rowOff>
    </xdr:to>
    <xdr:grpSp>
      <xdr:nvGrpSpPr>
        <xdr:cNvPr id="15" name="Group 14">
          <a:extLst>
            <a:ext uri="{FF2B5EF4-FFF2-40B4-BE49-F238E27FC236}">
              <a16:creationId xmlns:a16="http://schemas.microsoft.com/office/drawing/2014/main" id="{00000000-0008-0000-1100-00000F000000}"/>
            </a:ext>
          </a:extLst>
        </xdr:cNvPr>
        <xdr:cNvGrpSpPr/>
      </xdr:nvGrpSpPr>
      <xdr:grpSpPr>
        <a:xfrm>
          <a:off x="1713139" y="9617529"/>
          <a:ext cx="172670" cy="353240"/>
          <a:chOff x="3377338" y="8846950"/>
          <a:chExt cx="161441" cy="351940"/>
        </a:xfrm>
      </xdr:grpSpPr>
      <xdr:sp macro="" textlink="">
        <xdr:nvSpPr>
          <xdr:cNvPr id="16" name="Rectangle 15">
            <a:extLst>
              <a:ext uri="{FF2B5EF4-FFF2-40B4-BE49-F238E27FC236}">
                <a16:creationId xmlns:a16="http://schemas.microsoft.com/office/drawing/2014/main" id="{00000000-0008-0000-1100-000010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Arrow Connector 16">
            <a:extLst>
              <a:ext uri="{FF2B5EF4-FFF2-40B4-BE49-F238E27FC236}">
                <a16:creationId xmlns:a16="http://schemas.microsoft.com/office/drawing/2014/main" id="{00000000-0008-0000-1100-000011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47625</xdr:colOff>
      <xdr:row>79</xdr:row>
      <xdr:rowOff>47625</xdr:rowOff>
    </xdr:from>
    <xdr:to>
      <xdr:col>19</xdr:col>
      <xdr:colOff>43402</xdr:colOff>
      <xdr:row>81</xdr:row>
      <xdr:rowOff>108312</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3084739" y="9609364"/>
          <a:ext cx="172670" cy="343716"/>
          <a:chOff x="3377338" y="8846950"/>
          <a:chExt cx="161441" cy="351940"/>
        </a:xfrm>
      </xdr:grpSpPr>
      <xdr:sp macro="" textlink="">
        <xdr:nvSpPr>
          <xdr:cNvPr id="19" name="Rectangle 18">
            <a:extLst>
              <a:ext uri="{FF2B5EF4-FFF2-40B4-BE49-F238E27FC236}">
                <a16:creationId xmlns:a16="http://schemas.microsoft.com/office/drawing/2014/main" id="{00000000-0008-0000-1100-000013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Arrow Connector 19">
            <a:extLst>
              <a:ext uri="{FF2B5EF4-FFF2-40B4-BE49-F238E27FC236}">
                <a16:creationId xmlns:a16="http://schemas.microsoft.com/office/drawing/2014/main" id="{00000000-0008-0000-1100-000014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9525</xdr:colOff>
      <xdr:row>85</xdr:row>
      <xdr:rowOff>76200</xdr:rowOff>
    </xdr:from>
    <xdr:to>
      <xdr:col>41</xdr:col>
      <xdr:colOff>5472</xdr:colOff>
      <xdr:row>86</xdr:row>
      <xdr:rowOff>73818</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6475639" y="10429875"/>
          <a:ext cx="229990" cy="140493"/>
          <a:chOff x="6029326" y="2438400"/>
          <a:chExt cx="197784" cy="140494"/>
        </a:xfrm>
      </xdr:grpSpPr>
      <xdr:cxnSp macro="">
        <xdr:nvCxnSpPr>
          <xdr:cNvPr id="22" name="Straight Arrow Connector 21">
            <a:extLst>
              <a:ext uri="{FF2B5EF4-FFF2-40B4-BE49-F238E27FC236}">
                <a16:creationId xmlns:a16="http://schemas.microsoft.com/office/drawing/2014/main" id="{00000000-0008-0000-1100-000016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3" name="Rectangle 37">
            <a:extLst>
              <a:ext uri="{FF2B5EF4-FFF2-40B4-BE49-F238E27FC236}">
                <a16:creationId xmlns:a16="http://schemas.microsoft.com/office/drawing/2014/main" id="{00000000-0008-0000-1100-000017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146</xdr:row>
      <xdr:rowOff>76200</xdr:rowOff>
    </xdr:from>
    <xdr:to>
      <xdr:col>41</xdr:col>
      <xdr:colOff>5472</xdr:colOff>
      <xdr:row>147</xdr:row>
      <xdr:rowOff>73818</xdr:rowOff>
    </xdr:to>
    <xdr:grpSp>
      <xdr:nvGrpSpPr>
        <xdr:cNvPr id="24" name="Group 23">
          <a:extLst>
            <a:ext uri="{FF2B5EF4-FFF2-40B4-BE49-F238E27FC236}">
              <a16:creationId xmlns:a16="http://schemas.microsoft.com/office/drawing/2014/main" id="{00000000-0008-0000-1100-000018000000}"/>
            </a:ext>
          </a:extLst>
        </xdr:cNvPr>
        <xdr:cNvGrpSpPr/>
      </xdr:nvGrpSpPr>
      <xdr:grpSpPr>
        <a:xfrm>
          <a:off x="6475639" y="17868900"/>
          <a:ext cx="229990" cy="140493"/>
          <a:chOff x="6029326" y="2438400"/>
          <a:chExt cx="197784" cy="140494"/>
        </a:xfrm>
      </xdr:grpSpPr>
      <xdr:cxnSp macro="">
        <xdr:nvCxnSpPr>
          <xdr:cNvPr id="25" name="Straight Arrow Connector 24">
            <a:extLst>
              <a:ext uri="{FF2B5EF4-FFF2-40B4-BE49-F238E27FC236}">
                <a16:creationId xmlns:a16="http://schemas.microsoft.com/office/drawing/2014/main" id="{00000000-0008-0000-1100-000019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6" name="Rectangle 37">
            <a:extLst>
              <a:ext uri="{FF2B5EF4-FFF2-40B4-BE49-F238E27FC236}">
                <a16:creationId xmlns:a16="http://schemas.microsoft.com/office/drawing/2014/main" id="{00000000-0008-0000-1100-00001A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26</xdr:col>
      <xdr:colOff>51288</xdr:colOff>
      <xdr:row>98</xdr:row>
      <xdr:rowOff>90122</xdr:rowOff>
    </xdr:from>
    <xdr:to>
      <xdr:col>40</xdr:col>
      <xdr:colOff>102355</xdr:colOff>
      <xdr:row>99</xdr:row>
      <xdr:rowOff>83113</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4345702" y="11970518"/>
          <a:ext cx="2339789" cy="127702"/>
          <a:chOff x="3700220" y="8704881"/>
          <a:chExt cx="2198016" cy="142068"/>
        </a:xfrm>
      </xdr:grpSpPr>
      <xdr:sp macro="" textlink="">
        <xdr:nvSpPr>
          <xdr:cNvPr id="31" name="Rectangle 30">
            <a:extLst>
              <a:ext uri="{FF2B5EF4-FFF2-40B4-BE49-F238E27FC236}">
                <a16:creationId xmlns:a16="http://schemas.microsoft.com/office/drawing/2014/main" id="{00000000-0008-0000-1100-00001F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 name="Straight Arrow Connector 31">
            <a:extLst>
              <a:ext uri="{FF2B5EF4-FFF2-40B4-BE49-F238E27FC236}">
                <a16:creationId xmlns:a16="http://schemas.microsoft.com/office/drawing/2014/main" id="{00000000-0008-0000-1100-000020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51288</xdr:colOff>
      <xdr:row>98</xdr:row>
      <xdr:rowOff>80597</xdr:rowOff>
    </xdr:from>
    <xdr:to>
      <xdr:col>15</xdr:col>
      <xdr:colOff>50792</xdr:colOff>
      <xdr:row>100</xdr:row>
      <xdr:rowOff>132555</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2402602" y="11962354"/>
          <a:ext cx="170954" cy="317297"/>
          <a:chOff x="3377338" y="8846950"/>
          <a:chExt cx="161441" cy="351940"/>
        </a:xfrm>
      </xdr:grpSpPr>
      <xdr:sp macro="" textlink="">
        <xdr:nvSpPr>
          <xdr:cNvPr id="34" name="Rectangle 33">
            <a:extLst>
              <a:ext uri="{FF2B5EF4-FFF2-40B4-BE49-F238E27FC236}">
                <a16:creationId xmlns:a16="http://schemas.microsoft.com/office/drawing/2014/main" id="{00000000-0008-0000-1100-000022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Arrow Connector 34">
            <a:extLst>
              <a:ext uri="{FF2B5EF4-FFF2-40B4-BE49-F238E27FC236}">
                <a16:creationId xmlns:a16="http://schemas.microsoft.com/office/drawing/2014/main" id="{00000000-0008-0000-1100-000023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51289</xdr:colOff>
      <xdr:row>105</xdr:row>
      <xdr:rowOff>29309</xdr:rowOff>
    </xdr:from>
    <xdr:to>
      <xdr:col>11</xdr:col>
      <xdr:colOff>50793</xdr:colOff>
      <xdr:row>107</xdr:row>
      <xdr:rowOff>81267</xdr:rowOff>
    </xdr:to>
    <xdr:grpSp>
      <xdr:nvGrpSpPr>
        <xdr:cNvPr id="51" name="Group 50">
          <a:extLst>
            <a:ext uri="{FF2B5EF4-FFF2-40B4-BE49-F238E27FC236}">
              <a16:creationId xmlns:a16="http://schemas.microsoft.com/office/drawing/2014/main" id="{00000000-0008-0000-1100-000033000000}"/>
            </a:ext>
          </a:extLst>
        </xdr:cNvPr>
        <xdr:cNvGrpSpPr/>
      </xdr:nvGrpSpPr>
      <xdr:grpSpPr>
        <a:xfrm>
          <a:off x="1716803" y="12679870"/>
          <a:ext cx="170954" cy="321379"/>
          <a:chOff x="3377338" y="8846950"/>
          <a:chExt cx="161441" cy="351940"/>
        </a:xfrm>
      </xdr:grpSpPr>
      <xdr:sp macro="" textlink="">
        <xdr:nvSpPr>
          <xdr:cNvPr id="52" name="Rectangle 51">
            <a:extLst>
              <a:ext uri="{FF2B5EF4-FFF2-40B4-BE49-F238E27FC236}">
                <a16:creationId xmlns:a16="http://schemas.microsoft.com/office/drawing/2014/main" id="{00000000-0008-0000-1100-000034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3" name="Straight Arrow Connector 52">
            <a:extLst>
              <a:ext uri="{FF2B5EF4-FFF2-40B4-BE49-F238E27FC236}">
                <a16:creationId xmlns:a16="http://schemas.microsoft.com/office/drawing/2014/main" id="{00000000-0008-0000-1100-000035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51289</xdr:colOff>
      <xdr:row>105</xdr:row>
      <xdr:rowOff>21981</xdr:rowOff>
    </xdr:from>
    <xdr:to>
      <xdr:col>18</xdr:col>
      <xdr:colOff>50793</xdr:colOff>
      <xdr:row>107</xdr:row>
      <xdr:rowOff>73939</xdr:rowOff>
    </xdr:to>
    <xdr:grpSp>
      <xdr:nvGrpSpPr>
        <xdr:cNvPr id="54" name="Group 53">
          <a:extLst>
            <a:ext uri="{FF2B5EF4-FFF2-40B4-BE49-F238E27FC236}">
              <a16:creationId xmlns:a16="http://schemas.microsoft.com/office/drawing/2014/main" id="{00000000-0008-0000-1100-000036000000}"/>
            </a:ext>
          </a:extLst>
        </xdr:cNvPr>
        <xdr:cNvGrpSpPr/>
      </xdr:nvGrpSpPr>
      <xdr:grpSpPr>
        <a:xfrm>
          <a:off x="2916953" y="12668460"/>
          <a:ext cx="170954" cy="321379"/>
          <a:chOff x="3377338" y="8846950"/>
          <a:chExt cx="161441" cy="351940"/>
        </a:xfrm>
      </xdr:grpSpPr>
      <xdr:sp macro="" textlink="">
        <xdr:nvSpPr>
          <xdr:cNvPr id="55" name="Rectangle 54">
            <a:extLst>
              <a:ext uri="{FF2B5EF4-FFF2-40B4-BE49-F238E27FC236}">
                <a16:creationId xmlns:a16="http://schemas.microsoft.com/office/drawing/2014/main" id="{00000000-0008-0000-1100-000037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 name="Straight Arrow Connector 55">
            <a:extLst>
              <a:ext uri="{FF2B5EF4-FFF2-40B4-BE49-F238E27FC236}">
                <a16:creationId xmlns:a16="http://schemas.microsoft.com/office/drawing/2014/main" id="{00000000-0008-0000-1100-000038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43963</xdr:colOff>
      <xdr:row>105</xdr:row>
      <xdr:rowOff>7327</xdr:rowOff>
    </xdr:from>
    <xdr:to>
      <xdr:col>41</xdr:col>
      <xdr:colOff>7329</xdr:colOff>
      <xdr:row>106</xdr:row>
      <xdr:rowOff>319</xdr:rowOff>
    </xdr:to>
    <xdr:grpSp>
      <xdr:nvGrpSpPr>
        <xdr:cNvPr id="57" name="Group 56">
          <a:extLst>
            <a:ext uri="{FF2B5EF4-FFF2-40B4-BE49-F238E27FC236}">
              <a16:creationId xmlns:a16="http://schemas.microsoft.com/office/drawing/2014/main" id="{00000000-0008-0000-1100-000039000000}"/>
            </a:ext>
          </a:extLst>
        </xdr:cNvPr>
        <xdr:cNvGrpSpPr/>
      </xdr:nvGrpSpPr>
      <xdr:grpSpPr>
        <a:xfrm>
          <a:off x="4515270" y="12660609"/>
          <a:ext cx="2192216" cy="122260"/>
          <a:chOff x="3700220" y="8704881"/>
          <a:chExt cx="2051200" cy="142068"/>
        </a:xfrm>
      </xdr:grpSpPr>
      <xdr:sp macro="" textlink="">
        <xdr:nvSpPr>
          <xdr:cNvPr id="58" name="Rectangle 57">
            <a:extLst>
              <a:ext uri="{FF2B5EF4-FFF2-40B4-BE49-F238E27FC236}">
                <a16:creationId xmlns:a16="http://schemas.microsoft.com/office/drawing/2014/main" id="{00000000-0008-0000-1100-00003A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 name="Straight Arrow Connector 58">
            <a:extLst>
              <a:ext uri="{FF2B5EF4-FFF2-40B4-BE49-F238E27FC236}">
                <a16:creationId xmlns:a16="http://schemas.microsoft.com/office/drawing/2014/main" id="{00000000-0008-0000-1100-00003B000000}"/>
              </a:ext>
            </a:extLst>
          </xdr:cNvPr>
          <xdr:cNvCxnSpPr/>
        </xdr:nvCxnSpPr>
        <xdr:spPr>
          <a:xfrm>
            <a:off x="3851975" y="8846949"/>
            <a:ext cx="189944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9525</xdr:colOff>
      <xdr:row>116</xdr:row>
      <xdr:rowOff>76200</xdr:rowOff>
    </xdr:from>
    <xdr:to>
      <xdr:col>41</xdr:col>
      <xdr:colOff>5472</xdr:colOff>
      <xdr:row>117</xdr:row>
      <xdr:rowOff>73818</xdr:rowOff>
    </xdr:to>
    <xdr:grpSp>
      <xdr:nvGrpSpPr>
        <xdr:cNvPr id="60" name="Group 59">
          <a:extLst>
            <a:ext uri="{FF2B5EF4-FFF2-40B4-BE49-F238E27FC236}">
              <a16:creationId xmlns:a16="http://schemas.microsoft.com/office/drawing/2014/main" id="{00000000-0008-0000-1100-00003C000000}"/>
            </a:ext>
          </a:extLst>
        </xdr:cNvPr>
        <xdr:cNvGrpSpPr/>
      </xdr:nvGrpSpPr>
      <xdr:grpSpPr>
        <a:xfrm>
          <a:off x="6475639" y="14135100"/>
          <a:ext cx="229990" cy="140493"/>
          <a:chOff x="6029326" y="2438400"/>
          <a:chExt cx="197784" cy="140494"/>
        </a:xfrm>
      </xdr:grpSpPr>
      <xdr:cxnSp macro="">
        <xdr:nvCxnSpPr>
          <xdr:cNvPr id="61" name="Straight Arrow Connector 60">
            <a:extLst>
              <a:ext uri="{FF2B5EF4-FFF2-40B4-BE49-F238E27FC236}">
                <a16:creationId xmlns:a16="http://schemas.microsoft.com/office/drawing/2014/main" id="{00000000-0008-0000-1100-00003D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2" name="Rectangle 37">
            <a:extLst>
              <a:ext uri="{FF2B5EF4-FFF2-40B4-BE49-F238E27FC236}">
                <a16:creationId xmlns:a16="http://schemas.microsoft.com/office/drawing/2014/main" id="{00000000-0008-0000-1100-00003E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0</xdr:colOff>
      <xdr:row>158</xdr:row>
      <xdr:rowOff>66675</xdr:rowOff>
    </xdr:from>
    <xdr:to>
      <xdr:col>41</xdr:col>
      <xdr:colOff>0</xdr:colOff>
      <xdr:row>158</xdr:row>
      <xdr:rowOff>66675</xdr:rowOff>
    </xdr:to>
    <xdr:cxnSp macro="">
      <xdr:nvCxnSpPr>
        <xdr:cNvPr id="63" name="Straight Arrow Connector 62">
          <a:extLst>
            <a:ext uri="{FF2B5EF4-FFF2-40B4-BE49-F238E27FC236}">
              <a16:creationId xmlns:a16="http://schemas.microsoft.com/office/drawing/2014/main" id="{00000000-0008-0000-1100-00003F000000}"/>
            </a:ext>
          </a:extLst>
        </xdr:cNvPr>
        <xdr:cNvCxnSpPr/>
      </xdr:nvCxnSpPr>
      <xdr:spPr>
        <a:xfrm>
          <a:off x="6086475" y="186118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38100</xdr:colOff>
      <xdr:row>153</xdr:row>
      <xdr:rowOff>28575</xdr:rowOff>
    </xdr:from>
    <xdr:to>
      <xdr:col>17</xdr:col>
      <xdr:colOff>8143</xdr:colOff>
      <xdr:row>155</xdr:row>
      <xdr:rowOff>4084</xdr:rowOff>
    </xdr:to>
    <xdr:grpSp>
      <xdr:nvGrpSpPr>
        <xdr:cNvPr id="66" name="Group 65">
          <a:extLst>
            <a:ext uri="{FF2B5EF4-FFF2-40B4-BE49-F238E27FC236}">
              <a16:creationId xmlns:a16="http://schemas.microsoft.com/office/drawing/2014/main" id="{00000000-0008-0000-1100-000042000000}"/>
            </a:ext>
          </a:extLst>
        </xdr:cNvPr>
        <xdr:cNvGrpSpPr/>
      </xdr:nvGrpSpPr>
      <xdr:grpSpPr>
        <a:xfrm>
          <a:off x="2733675" y="18613211"/>
          <a:ext cx="145575" cy="244930"/>
          <a:chOff x="2467841" y="10572750"/>
          <a:chExt cx="133445" cy="260359"/>
        </a:xfrm>
      </xdr:grpSpPr>
      <xdr:sp macro="" textlink="">
        <xdr:nvSpPr>
          <xdr:cNvPr id="67" name="Rectangle 66">
            <a:extLst>
              <a:ext uri="{FF2B5EF4-FFF2-40B4-BE49-F238E27FC236}">
                <a16:creationId xmlns:a16="http://schemas.microsoft.com/office/drawing/2014/main" id="{00000000-0008-0000-1100-000043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8" name="Straight Arrow Connector 67">
            <a:extLst>
              <a:ext uri="{FF2B5EF4-FFF2-40B4-BE49-F238E27FC236}">
                <a16:creationId xmlns:a16="http://schemas.microsoft.com/office/drawing/2014/main" id="{00000000-0008-0000-1100-000044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15004</xdr:colOff>
      <xdr:row>153</xdr:row>
      <xdr:rowOff>0</xdr:rowOff>
    </xdr:from>
    <xdr:to>
      <xdr:col>41</xdr:col>
      <xdr:colOff>966</xdr:colOff>
      <xdr:row>154</xdr:row>
      <xdr:rowOff>0</xdr:rowOff>
    </xdr:to>
    <xdr:grpSp>
      <xdr:nvGrpSpPr>
        <xdr:cNvPr id="69" name="Group 68">
          <a:extLst>
            <a:ext uri="{FF2B5EF4-FFF2-40B4-BE49-F238E27FC236}">
              <a16:creationId xmlns:a16="http://schemas.microsoft.com/office/drawing/2014/main" id="{00000000-0008-0000-1100-000045000000}"/>
            </a:ext>
          </a:extLst>
        </xdr:cNvPr>
        <xdr:cNvGrpSpPr/>
      </xdr:nvGrpSpPr>
      <xdr:grpSpPr>
        <a:xfrm>
          <a:off x="4827850" y="18583275"/>
          <a:ext cx="1869191" cy="133350"/>
          <a:chOff x="3700220" y="8704881"/>
          <a:chExt cx="1749526" cy="142068"/>
        </a:xfrm>
      </xdr:grpSpPr>
      <xdr:sp macro="" textlink="">
        <xdr:nvSpPr>
          <xdr:cNvPr id="70" name="Rectangle 69">
            <a:extLst>
              <a:ext uri="{FF2B5EF4-FFF2-40B4-BE49-F238E27FC236}">
                <a16:creationId xmlns:a16="http://schemas.microsoft.com/office/drawing/2014/main" id="{00000000-0008-0000-1100-00004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1" name="Straight Arrow Connector 70">
            <a:extLst>
              <a:ext uri="{FF2B5EF4-FFF2-40B4-BE49-F238E27FC236}">
                <a16:creationId xmlns:a16="http://schemas.microsoft.com/office/drawing/2014/main" id="{00000000-0008-0000-1100-000047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241</xdr:row>
      <xdr:rowOff>66675</xdr:rowOff>
    </xdr:from>
    <xdr:to>
      <xdr:col>40</xdr:col>
      <xdr:colOff>101468</xdr:colOff>
      <xdr:row>241</xdr:row>
      <xdr:rowOff>66675</xdr:rowOff>
    </xdr:to>
    <xdr:cxnSp macro="">
      <xdr:nvCxnSpPr>
        <xdr:cNvPr id="72" name="Straight Arrow Connector 71">
          <a:extLst>
            <a:ext uri="{FF2B5EF4-FFF2-40B4-BE49-F238E27FC236}">
              <a16:creationId xmlns:a16="http://schemas.microsoft.com/office/drawing/2014/main" id="{00000000-0008-0000-1100-000048000000}"/>
            </a:ext>
          </a:extLst>
        </xdr:cNvPr>
        <xdr:cNvCxnSpPr/>
      </xdr:nvCxnSpPr>
      <xdr:spPr>
        <a:xfrm>
          <a:off x="6257925" y="2524125"/>
          <a:ext cx="206243"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260</xdr:row>
      <xdr:rowOff>66675</xdr:rowOff>
    </xdr:from>
    <xdr:to>
      <xdr:col>40</xdr:col>
      <xdr:colOff>101468</xdr:colOff>
      <xdr:row>260</xdr:row>
      <xdr:rowOff>66675</xdr:rowOff>
    </xdr:to>
    <xdr:cxnSp macro="">
      <xdr:nvCxnSpPr>
        <xdr:cNvPr id="73" name="Straight Arrow Connector 72">
          <a:extLst>
            <a:ext uri="{FF2B5EF4-FFF2-40B4-BE49-F238E27FC236}">
              <a16:creationId xmlns:a16="http://schemas.microsoft.com/office/drawing/2014/main" id="{00000000-0008-0000-1100-000049000000}"/>
            </a:ext>
          </a:extLst>
        </xdr:cNvPr>
        <xdr:cNvCxnSpPr/>
      </xdr:nvCxnSpPr>
      <xdr:spPr>
        <a:xfrm>
          <a:off x="6257925" y="4981575"/>
          <a:ext cx="206243"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180</xdr:row>
      <xdr:rowOff>76200</xdr:rowOff>
    </xdr:from>
    <xdr:to>
      <xdr:col>41</xdr:col>
      <xdr:colOff>0</xdr:colOff>
      <xdr:row>180</xdr:row>
      <xdr:rowOff>76200</xdr:rowOff>
    </xdr:to>
    <xdr:cxnSp macro="">
      <xdr:nvCxnSpPr>
        <xdr:cNvPr id="83" name="Straight Arrow Connector 82">
          <a:extLst>
            <a:ext uri="{FF2B5EF4-FFF2-40B4-BE49-F238E27FC236}">
              <a16:creationId xmlns:a16="http://schemas.microsoft.com/office/drawing/2014/main" id="{00000000-0008-0000-1100-000053000000}"/>
            </a:ext>
          </a:extLst>
        </xdr:cNvPr>
        <xdr:cNvCxnSpPr/>
      </xdr:nvCxnSpPr>
      <xdr:spPr>
        <a:xfrm>
          <a:off x="5730240" y="19949160"/>
          <a:ext cx="19812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168</xdr:row>
      <xdr:rowOff>76200</xdr:rowOff>
    </xdr:from>
    <xdr:to>
      <xdr:col>41</xdr:col>
      <xdr:colOff>3567</xdr:colOff>
      <xdr:row>169</xdr:row>
      <xdr:rowOff>73818</xdr:rowOff>
    </xdr:to>
    <xdr:grpSp>
      <xdr:nvGrpSpPr>
        <xdr:cNvPr id="74" name="Group 73">
          <a:extLst>
            <a:ext uri="{FF2B5EF4-FFF2-40B4-BE49-F238E27FC236}">
              <a16:creationId xmlns:a16="http://schemas.microsoft.com/office/drawing/2014/main" id="{00000000-0008-0000-1100-00004A000000}"/>
            </a:ext>
          </a:extLst>
        </xdr:cNvPr>
        <xdr:cNvGrpSpPr/>
      </xdr:nvGrpSpPr>
      <xdr:grpSpPr>
        <a:xfrm>
          <a:off x="6479177" y="20516850"/>
          <a:ext cx="224547" cy="140493"/>
          <a:chOff x="6029326" y="2438400"/>
          <a:chExt cx="197784" cy="140494"/>
        </a:xfrm>
      </xdr:grpSpPr>
      <xdr:cxnSp macro="">
        <xdr:nvCxnSpPr>
          <xdr:cNvPr id="75" name="Straight Arrow Connector 74">
            <a:extLst>
              <a:ext uri="{FF2B5EF4-FFF2-40B4-BE49-F238E27FC236}">
                <a16:creationId xmlns:a16="http://schemas.microsoft.com/office/drawing/2014/main" id="{00000000-0008-0000-1100-00004B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6" name="Rectangle 37">
            <a:extLst>
              <a:ext uri="{FF2B5EF4-FFF2-40B4-BE49-F238E27FC236}">
                <a16:creationId xmlns:a16="http://schemas.microsoft.com/office/drawing/2014/main" id="{00000000-0008-0000-1100-00004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11</xdr:row>
      <xdr:rowOff>66675</xdr:rowOff>
    </xdr:from>
    <xdr:to>
      <xdr:col>41</xdr:col>
      <xdr:colOff>9525</xdr:colOff>
      <xdr:row>11</xdr:row>
      <xdr:rowOff>66675</xdr:rowOff>
    </xdr:to>
    <xdr:cxnSp macro="">
      <xdr:nvCxnSpPr>
        <xdr:cNvPr id="38" name="Straight Arrow Connector 37">
          <a:extLst>
            <a:ext uri="{FF2B5EF4-FFF2-40B4-BE49-F238E27FC236}">
              <a16:creationId xmlns:a16="http://schemas.microsoft.com/office/drawing/2014/main" id="{57C5D044-A41E-4F70-A278-0FFF3051DB86}"/>
            </a:ext>
          </a:extLst>
        </xdr:cNvPr>
        <xdr:cNvCxnSpPr/>
      </xdr:nvCxnSpPr>
      <xdr:spPr>
        <a:xfrm>
          <a:off x="6408964" y="1372961"/>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10432</xdr:colOff>
      <xdr:row>20</xdr:row>
      <xdr:rowOff>65768</xdr:rowOff>
    </xdr:from>
    <xdr:to>
      <xdr:col>41</xdr:col>
      <xdr:colOff>7286</xdr:colOff>
      <xdr:row>21</xdr:row>
      <xdr:rowOff>68829</xdr:rowOff>
    </xdr:to>
    <xdr:grpSp>
      <xdr:nvGrpSpPr>
        <xdr:cNvPr id="39" name="Group 38">
          <a:extLst>
            <a:ext uri="{FF2B5EF4-FFF2-40B4-BE49-F238E27FC236}">
              <a16:creationId xmlns:a16="http://schemas.microsoft.com/office/drawing/2014/main" id="{C48B08F4-B8DE-4B4B-BA9C-09D75AD603AE}"/>
            </a:ext>
          </a:extLst>
        </xdr:cNvPr>
        <xdr:cNvGrpSpPr/>
      </xdr:nvGrpSpPr>
      <xdr:grpSpPr>
        <a:xfrm>
          <a:off x="6476546" y="2391229"/>
          <a:ext cx="230897" cy="140493"/>
          <a:chOff x="6029326" y="2438400"/>
          <a:chExt cx="197784" cy="140494"/>
        </a:xfrm>
      </xdr:grpSpPr>
      <xdr:cxnSp macro="">
        <xdr:nvCxnSpPr>
          <xdr:cNvPr id="40" name="Straight Arrow Connector 39">
            <a:extLst>
              <a:ext uri="{FF2B5EF4-FFF2-40B4-BE49-F238E27FC236}">
                <a16:creationId xmlns:a16="http://schemas.microsoft.com/office/drawing/2014/main" id="{EC2DC62D-2735-4E03-3ED9-CD45DC1F700E}"/>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1" name="Rectangle 37">
            <a:extLst>
              <a:ext uri="{FF2B5EF4-FFF2-40B4-BE49-F238E27FC236}">
                <a16:creationId xmlns:a16="http://schemas.microsoft.com/office/drawing/2014/main" id="{96FD97C6-3E98-8E93-2D7F-AD27DD9F1C25}"/>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9978</xdr:colOff>
      <xdr:row>14</xdr:row>
      <xdr:rowOff>66675</xdr:rowOff>
    </xdr:from>
    <xdr:to>
      <xdr:col>40</xdr:col>
      <xdr:colOff>106619</xdr:colOff>
      <xdr:row>16</xdr:row>
      <xdr:rowOff>67582</xdr:rowOff>
    </xdr:to>
    <xdr:grpSp>
      <xdr:nvGrpSpPr>
        <xdr:cNvPr id="42" name="Group 41">
          <a:extLst>
            <a:ext uri="{FF2B5EF4-FFF2-40B4-BE49-F238E27FC236}">
              <a16:creationId xmlns:a16="http://schemas.microsoft.com/office/drawing/2014/main" id="{EB2E00A7-A2FC-49B4-8F0F-9F9E2E4FBE99}"/>
            </a:ext>
          </a:extLst>
        </xdr:cNvPr>
        <xdr:cNvGrpSpPr/>
      </xdr:nvGrpSpPr>
      <xdr:grpSpPr>
        <a:xfrm>
          <a:off x="6476092" y="1668236"/>
          <a:ext cx="208220" cy="286657"/>
          <a:chOff x="6029326" y="2438400"/>
          <a:chExt cx="197784" cy="140494"/>
        </a:xfrm>
      </xdr:grpSpPr>
      <xdr:cxnSp macro="">
        <xdr:nvCxnSpPr>
          <xdr:cNvPr id="43" name="Straight Arrow Connector 42">
            <a:extLst>
              <a:ext uri="{FF2B5EF4-FFF2-40B4-BE49-F238E27FC236}">
                <a16:creationId xmlns:a16="http://schemas.microsoft.com/office/drawing/2014/main" id="{3593C94C-A1E2-7779-953C-69419CDC0E7E}"/>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4" name="Rectangle 37">
            <a:extLst>
              <a:ext uri="{FF2B5EF4-FFF2-40B4-BE49-F238E27FC236}">
                <a16:creationId xmlns:a16="http://schemas.microsoft.com/office/drawing/2014/main" id="{8CF828FF-6FBE-A6FD-EE81-79AF2F84B57C}"/>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9071</xdr:colOff>
      <xdr:row>4</xdr:row>
      <xdr:rowOff>47625</xdr:rowOff>
    </xdr:from>
    <xdr:to>
      <xdr:col>41</xdr:col>
      <xdr:colOff>28575</xdr:colOff>
      <xdr:row>5</xdr:row>
      <xdr:rowOff>73818</xdr:rowOff>
    </xdr:to>
    <xdr:grpSp>
      <xdr:nvGrpSpPr>
        <xdr:cNvPr id="45" name="Group 44">
          <a:extLst>
            <a:ext uri="{FF2B5EF4-FFF2-40B4-BE49-F238E27FC236}">
              <a16:creationId xmlns:a16="http://schemas.microsoft.com/office/drawing/2014/main" id="{2D764920-EBC2-4027-9D7E-36E61FD0DF46}"/>
            </a:ext>
          </a:extLst>
        </xdr:cNvPr>
        <xdr:cNvGrpSpPr/>
      </xdr:nvGrpSpPr>
      <xdr:grpSpPr>
        <a:xfrm>
          <a:off x="6475185" y="484414"/>
          <a:ext cx="250826" cy="170429"/>
          <a:chOff x="6029326" y="2438400"/>
          <a:chExt cx="197784" cy="140494"/>
        </a:xfrm>
      </xdr:grpSpPr>
      <xdr:cxnSp macro="">
        <xdr:nvCxnSpPr>
          <xdr:cNvPr id="46" name="Straight Arrow Connector 45">
            <a:extLst>
              <a:ext uri="{FF2B5EF4-FFF2-40B4-BE49-F238E27FC236}">
                <a16:creationId xmlns:a16="http://schemas.microsoft.com/office/drawing/2014/main" id="{49C66921-209E-91D0-977B-74754DE89F31}"/>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7" name="Rectangle 37">
            <a:extLst>
              <a:ext uri="{FF2B5EF4-FFF2-40B4-BE49-F238E27FC236}">
                <a16:creationId xmlns:a16="http://schemas.microsoft.com/office/drawing/2014/main" id="{9160B9FF-B1E5-BAAB-8617-8448439084EC}"/>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0</xdr:colOff>
      <xdr:row>26</xdr:row>
      <xdr:rowOff>54429</xdr:rowOff>
    </xdr:from>
    <xdr:to>
      <xdr:col>41</xdr:col>
      <xdr:colOff>38100</xdr:colOff>
      <xdr:row>34</xdr:row>
      <xdr:rowOff>87085</xdr:rowOff>
    </xdr:to>
    <xdr:grpSp>
      <xdr:nvGrpSpPr>
        <xdr:cNvPr id="48" name="Group 47">
          <a:extLst>
            <a:ext uri="{FF2B5EF4-FFF2-40B4-BE49-F238E27FC236}">
              <a16:creationId xmlns:a16="http://schemas.microsoft.com/office/drawing/2014/main" id="{6BD175AC-484C-46B2-9169-5815F8D0A335}"/>
            </a:ext>
          </a:extLst>
        </xdr:cNvPr>
        <xdr:cNvGrpSpPr/>
      </xdr:nvGrpSpPr>
      <xdr:grpSpPr>
        <a:xfrm>
          <a:off x="6467475" y="3105150"/>
          <a:ext cx="266700" cy="1171574"/>
          <a:chOff x="6029326" y="2438400"/>
          <a:chExt cx="197784" cy="140494"/>
        </a:xfrm>
      </xdr:grpSpPr>
      <xdr:cxnSp macro="">
        <xdr:nvCxnSpPr>
          <xdr:cNvPr id="49" name="Straight Arrow Connector 48">
            <a:extLst>
              <a:ext uri="{FF2B5EF4-FFF2-40B4-BE49-F238E27FC236}">
                <a16:creationId xmlns:a16="http://schemas.microsoft.com/office/drawing/2014/main" id="{FCA14A20-AE3D-4CD3-6B41-7C1676FF7074}"/>
              </a:ext>
            </a:extLst>
          </xdr:cNvPr>
          <xdr:cNvCxnSpPr/>
        </xdr:nvCxnSpPr>
        <xdr:spPr>
          <a:xfrm>
            <a:off x="6094548" y="2508599"/>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0" name="Rectangle 37">
            <a:extLst>
              <a:ext uri="{FF2B5EF4-FFF2-40B4-BE49-F238E27FC236}">
                <a16:creationId xmlns:a16="http://schemas.microsoft.com/office/drawing/2014/main" id="{1959AC2E-448C-E04E-41FD-E50DF5F67FAB}"/>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47625</xdr:colOff>
      <xdr:row>5</xdr:row>
      <xdr:rowOff>66675</xdr:rowOff>
    </xdr:from>
    <xdr:to>
      <xdr:col>40</xdr:col>
      <xdr:colOff>100890</xdr:colOff>
      <xdr:row>6</xdr:row>
      <xdr:rowOff>132936</xdr:rowOff>
    </xdr:to>
    <xdr:grpSp>
      <xdr:nvGrpSpPr>
        <xdr:cNvPr id="8" name="Group 7">
          <a:extLst>
            <a:ext uri="{FF2B5EF4-FFF2-40B4-BE49-F238E27FC236}">
              <a16:creationId xmlns:a16="http://schemas.microsoft.com/office/drawing/2014/main" id="{00000000-0008-0000-1200-000008000000}"/>
            </a:ext>
          </a:extLst>
        </xdr:cNvPr>
        <xdr:cNvGrpSpPr/>
      </xdr:nvGrpSpPr>
      <xdr:grpSpPr>
        <a:xfrm>
          <a:off x="4342039" y="630011"/>
          <a:ext cx="2341987" cy="143821"/>
          <a:chOff x="3700220" y="8704881"/>
          <a:chExt cx="2198016" cy="142068"/>
        </a:xfrm>
      </xdr:grpSpPr>
      <xdr:sp macro="" textlink="">
        <xdr:nvSpPr>
          <xdr:cNvPr id="9" name="Rectangle 8">
            <a:extLst>
              <a:ext uri="{FF2B5EF4-FFF2-40B4-BE49-F238E27FC236}">
                <a16:creationId xmlns:a16="http://schemas.microsoft.com/office/drawing/2014/main" id="{00000000-0008-0000-1200-000009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00000000-0008-0000-1200-00000A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57150</xdr:colOff>
      <xdr:row>11</xdr:row>
      <xdr:rowOff>66675</xdr:rowOff>
    </xdr:from>
    <xdr:to>
      <xdr:col>41</xdr:col>
      <xdr:colOff>5640</xdr:colOff>
      <xdr:row>12</xdr:row>
      <xdr:rowOff>132936</xdr:rowOff>
    </xdr:to>
    <xdr:grpSp>
      <xdr:nvGrpSpPr>
        <xdr:cNvPr id="14" name="Group 13">
          <a:extLst>
            <a:ext uri="{FF2B5EF4-FFF2-40B4-BE49-F238E27FC236}">
              <a16:creationId xmlns:a16="http://schemas.microsoft.com/office/drawing/2014/main" id="{00000000-0008-0000-1200-00000E000000}"/>
            </a:ext>
          </a:extLst>
        </xdr:cNvPr>
        <xdr:cNvGrpSpPr/>
      </xdr:nvGrpSpPr>
      <xdr:grpSpPr>
        <a:xfrm>
          <a:off x="4350204" y="1258661"/>
          <a:ext cx="2355593" cy="143821"/>
          <a:chOff x="3700220" y="8704881"/>
          <a:chExt cx="2198016" cy="142068"/>
        </a:xfrm>
      </xdr:grpSpPr>
      <xdr:sp macro="" textlink="">
        <xdr:nvSpPr>
          <xdr:cNvPr id="15" name="Rectangle 14">
            <a:extLst>
              <a:ext uri="{FF2B5EF4-FFF2-40B4-BE49-F238E27FC236}">
                <a16:creationId xmlns:a16="http://schemas.microsoft.com/office/drawing/2014/main" id="{00000000-0008-0000-1200-00000F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 name="Straight Arrow Connector 15">
            <a:extLst>
              <a:ext uri="{FF2B5EF4-FFF2-40B4-BE49-F238E27FC236}">
                <a16:creationId xmlns:a16="http://schemas.microsoft.com/office/drawing/2014/main" id="{00000000-0008-0000-1200-000010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57150</xdr:colOff>
      <xdr:row>11</xdr:row>
      <xdr:rowOff>57150</xdr:rowOff>
    </xdr:from>
    <xdr:to>
      <xdr:col>15</xdr:col>
      <xdr:colOff>56654</xdr:colOff>
      <xdr:row>14</xdr:row>
      <xdr:rowOff>35839</xdr:rowOff>
    </xdr:to>
    <xdr:grpSp>
      <xdr:nvGrpSpPr>
        <xdr:cNvPr id="17" name="Group 16">
          <a:extLst>
            <a:ext uri="{FF2B5EF4-FFF2-40B4-BE49-F238E27FC236}">
              <a16:creationId xmlns:a16="http://schemas.microsoft.com/office/drawing/2014/main" id="{00000000-0008-0000-1200-000011000000}"/>
            </a:ext>
          </a:extLst>
        </xdr:cNvPr>
        <xdr:cNvGrpSpPr/>
      </xdr:nvGrpSpPr>
      <xdr:grpSpPr>
        <a:xfrm>
          <a:off x="2407104" y="1245054"/>
          <a:ext cx="176396" cy="324310"/>
          <a:chOff x="3377338" y="8846950"/>
          <a:chExt cx="161441" cy="351940"/>
        </a:xfrm>
      </xdr:grpSpPr>
      <xdr:sp macro="" textlink="">
        <xdr:nvSpPr>
          <xdr:cNvPr id="18" name="Rectangle 17">
            <a:extLst>
              <a:ext uri="{FF2B5EF4-FFF2-40B4-BE49-F238E27FC236}">
                <a16:creationId xmlns:a16="http://schemas.microsoft.com/office/drawing/2014/main" id="{00000000-0008-0000-1200-000012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 name="Straight Arrow Connector 18">
            <a:extLst>
              <a:ext uri="{FF2B5EF4-FFF2-40B4-BE49-F238E27FC236}">
                <a16:creationId xmlns:a16="http://schemas.microsoft.com/office/drawing/2014/main" id="{00000000-0008-0000-1200-000013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9525</xdr:colOff>
      <xdr:row>17</xdr:row>
      <xdr:rowOff>76200</xdr:rowOff>
    </xdr:from>
    <xdr:to>
      <xdr:col>41</xdr:col>
      <xdr:colOff>5472</xdr:colOff>
      <xdr:row>18</xdr:row>
      <xdr:rowOff>73818</xdr:rowOff>
    </xdr:to>
    <xdr:grpSp>
      <xdr:nvGrpSpPr>
        <xdr:cNvPr id="20" name="Group 19">
          <a:extLst>
            <a:ext uri="{FF2B5EF4-FFF2-40B4-BE49-F238E27FC236}">
              <a16:creationId xmlns:a16="http://schemas.microsoft.com/office/drawing/2014/main" id="{00000000-0008-0000-1200-000014000000}"/>
            </a:ext>
          </a:extLst>
        </xdr:cNvPr>
        <xdr:cNvGrpSpPr/>
      </xdr:nvGrpSpPr>
      <xdr:grpSpPr>
        <a:xfrm>
          <a:off x="6475639" y="1905000"/>
          <a:ext cx="229990" cy="130968"/>
          <a:chOff x="6029326" y="2438400"/>
          <a:chExt cx="197784" cy="140494"/>
        </a:xfrm>
      </xdr:grpSpPr>
      <xdr:cxnSp macro="">
        <xdr:nvCxnSpPr>
          <xdr:cNvPr id="21" name="Straight Arrow Connector 20">
            <a:extLst>
              <a:ext uri="{FF2B5EF4-FFF2-40B4-BE49-F238E27FC236}">
                <a16:creationId xmlns:a16="http://schemas.microsoft.com/office/drawing/2014/main" id="{00000000-0008-0000-1200-000015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2" name="Rectangle 37">
            <a:extLst>
              <a:ext uri="{FF2B5EF4-FFF2-40B4-BE49-F238E27FC236}">
                <a16:creationId xmlns:a16="http://schemas.microsoft.com/office/drawing/2014/main" id="{00000000-0008-0000-1200-000016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16</xdr:row>
      <xdr:rowOff>66675</xdr:rowOff>
    </xdr:from>
    <xdr:to>
      <xdr:col>41</xdr:col>
      <xdr:colOff>9525</xdr:colOff>
      <xdr:row>16</xdr:row>
      <xdr:rowOff>66675</xdr:rowOff>
    </xdr:to>
    <xdr:cxnSp macro="">
      <xdr:nvCxnSpPr>
        <xdr:cNvPr id="79" name="Straight Arrow Connector 78">
          <a:extLst>
            <a:ext uri="{FF2B5EF4-FFF2-40B4-BE49-F238E27FC236}">
              <a16:creationId xmlns:a16="http://schemas.microsoft.com/office/drawing/2014/main" id="{00000000-0008-0000-1200-00004F000000}"/>
            </a:ext>
          </a:extLst>
        </xdr:cNvPr>
        <xdr:cNvCxnSpPr/>
      </xdr:nvCxnSpPr>
      <xdr:spPr>
        <a:xfrm>
          <a:off x="6096000" y="181927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23</xdr:row>
      <xdr:rowOff>71436</xdr:rowOff>
    </xdr:from>
    <xdr:to>
      <xdr:col>41</xdr:col>
      <xdr:colOff>5953</xdr:colOff>
      <xdr:row>23</xdr:row>
      <xdr:rowOff>71436</xdr:rowOff>
    </xdr:to>
    <xdr:cxnSp macro="">
      <xdr:nvCxnSpPr>
        <xdr:cNvPr id="59" name="Straight Arrow Connector 58">
          <a:extLst>
            <a:ext uri="{FF2B5EF4-FFF2-40B4-BE49-F238E27FC236}">
              <a16:creationId xmlns:a16="http://schemas.microsoft.com/office/drawing/2014/main" id="{00000000-0008-0000-1200-00003B000000}"/>
            </a:ext>
          </a:extLst>
        </xdr:cNvPr>
        <xdr:cNvCxnSpPr/>
      </xdr:nvCxnSpPr>
      <xdr:spPr>
        <a:xfrm>
          <a:off x="6066234" y="2702717"/>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24</xdr:row>
      <xdr:rowOff>71436</xdr:rowOff>
    </xdr:from>
    <xdr:to>
      <xdr:col>41</xdr:col>
      <xdr:colOff>5953</xdr:colOff>
      <xdr:row>24</xdr:row>
      <xdr:rowOff>71436</xdr:rowOff>
    </xdr:to>
    <xdr:cxnSp macro="">
      <xdr:nvCxnSpPr>
        <xdr:cNvPr id="60" name="Straight Arrow Connector 59">
          <a:extLst>
            <a:ext uri="{FF2B5EF4-FFF2-40B4-BE49-F238E27FC236}">
              <a16:creationId xmlns:a16="http://schemas.microsoft.com/office/drawing/2014/main" id="{00000000-0008-0000-1200-00003C000000}"/>
            </a:ext>
          </a:extLst>
        </xdr:cNvPr>
        <xdr:cNvCxnSpPr/>
      </xdr:nvCxnSpPr>
      <xdr:spPr>
        <a:xfrm>
          <a:off x="6066234" y="2845592"/>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25</xdr:row>
      <xdr:rowOff>71436</xdr:rowOff>
    </xdr:from>
    <xdr:to>
      <xdr:col>41</xdr:col>
      <xdr:colOff>5953</xdr:colOff>
      <xdr:row>25</xdr:row>
      <xdr:rowOff>71436</xdr:rowOff>
    </xdr:to>
    <xdr:cxnSp macro="">
      <xdr:nvCxnSpPr>
        <xdr:cNvPr id="61" name="Straight Arrow Connector 60">
          <a:extLst>
            <a:ext uri="{FF2B5EF4-FFF2-40B4-BE49-F238E27FC236}">
              <a16:creationId xmlns:a16="http://schemas.microsoft.com/office/drawing/2014/main" id="{00000000-0008-0000-1200-00003D000000}"/>
            </a:ext>
          </a:extLst>
        </xdr:cNvPr>
        <xdr:cNvCxnSpPr/>
      </xdr:nvCxnSpPr>
      <xdr:spPr>
        <a:xfrm>
          <a:off x="6066234" y="2988467"/>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41</xdr:row>
      <xdr:rowOff>77389</xdr:rowOff>
    </xdr:from>
    <xdr:to>
      <xdr:col>41</xdr:col>
      <xdr:colOff>5953</xdr:colOff>
      <xdr:row>41</xdr:row>
      <xdr:rowOff>77389</xdr:rowOff>
    </xdr:to>
    <xdr:cxnSp macro="">
      <xdr:nvCxnSpPr>
        <xdr:cNvPr id="62" name="Straight Arrow Connector 61">
          <a:extLst>
            <a:ext uri="{FF2B5EF4-FFF2-40B4-BE49-F238E27FC236}">
              <a16:creationId xmlns:a16="http://schemas.microsoft.com/office/drawing/2014/main" id="{00000000-0008-0000-1200-00003E000000}"/>
            </a:ext>
          </a:extLst>
        </xdr:cNvPr>
        <xdr:cNvCxnSpPr/>
      </xdr:nvCxnSpPr>
      <xdr:spPr>
        <a:xfrm>
          <a:off x="6066234" y="3940967"/>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42</xdr:row>
      <xdr:rowOff>77389</xdr:rowOff>
    </xdr:from>
    <xdr:to>
      <xdr:col>41</xdr:col>
      <xdr:colOff>5953</xdr:colOff>
      <xdr:row>42</xdr:row>
      <xdr:rowOff>77389</xdr:rowOff>
    </xdr:to>
    <xdr:cxnSp macro="">
      <xdr:nvCxnSpPr>
        <xdr:cNvPr id="63" name="Straight Arrow Connector 62">
          <a:extLst>
            <a:ext uri="{FF2B5EF4-FFF2-40B4-BE49-F238E27FC236}">
              <a16:creationId xmlns:a16="http://schemas.microsoft.com/office/drawing/2014/main" id="{00000000-0008-0000-1200-00003F000000}"/>
            </a:ext>
          </a:extLst>
        </xdr:cNvPr>
        <xdr:cNvCxnSpPr/>
      </xdr:nvCxnSpPr>
      <xdr:spPr>
        <a:xfrm>
          <a:off x="6066234" y="4083842"/>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10035</xdr:colOff>
      <xdr:row>43</xdr:row>
      <xdr:rowOff>56810</xdr:rowOff>
    </xdr:from>
    <xdr:to>
      <xdr:col>41</xdr:col>
      <xdr:colOff>9382</xdr:colOff>
      <xdr:row>47</xdr:row>
      <xdr:rowOff>87935</xdr:rowOff>
    </xdr:to>
    <xdr:grpSp>
      <xdr:nvGrpSpPr>
        <xdr:cNvPr id="64" name="Group 63">
          <a:extLst>
            <a:ext uri="{FF2B5EF4-FFF2-40B4-BE49-F238E27FC236}">
              <a16:creationId xmlns:a16="http://schemas.microsoft.com/office/drawing/2014/main" id="{00000000-0008-0000-1200-000040000000}"/>
            </a:ext>
          </a:extLst>
        </xdr:cNvPr>
        <xdr:cNvGrpSpPr/>
      </xdr:nvGrpSpPr>
      <xdr:grpSpPr>
        <a:xfrm>
          <a:off x="6476149" y="5174456"/>
          <a:ext cx="227947" cy="560443"/>
          <a:chOff x="6128657" y="1894114"/>
          <a:chExt cx="210939" cy="277586"/>
        </a:xfrm>
      </xdr:grpSpPr>
      <xdr:grpSp>
        <xdr:nvGrpSpPr>
          <xdr:cNvPr id="65" name="Group 64">
            <a:extLst>
              <a:ext uri="{FF2B5EF4-FFF2-40B4-BE49-F238E27FC236}">
                <a16:creationId xmlns:a16="http://schemas.microsoft.com/office/drawing/2014/main" id="{00000000-0008-0000-1200-000041000000}"/>
              </a:ext>
            </a:extLst>
          </xdr:cNvPr>
          <xdr:cNvGrpSpPr/>
        </xdr:nvGrpSpPr>
        <xdr:grpSpPr>
          <a:xfrm>
            <a:off x="6134099" y="1894114"/>
            <a:ext cx="205497" cy="277586"/>
            <a:chOff x="6029326" y="2438400"/>
            <a:chExt cx="197784" cy="140494"/>
          </a:xfrm>
        </xdr:grpSpPr>
        <xdr:cxnSp macro="">
          <xdr:nvCxnSpPr>
            <xdr:cNvPr id="67" name="Straight Arrow Connector 66">
              <a:extLst>
                <a:ext uri="{FF2B5EF4-FFF2-40B4-BE49-F238E27FC236}">
                  <a16:creationId xmlns:a16="http://schemas.microsoft.com/office/drawing/2014/main" id="{00000000-0008-0000-1200-000043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8" name="Rectangle 37">
              <a:extLst>
                <a:ext uri="{FF2B5EF4-FFF2-40B4-BE49-F238E27FC236}">
                  <a16:creationId xmlns:a16="http://schemas.microsoft.com/office/drawing/2014/main" id="{00000000-0008-0000-1200-000044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xnSp macro="">
        <xdr:nvCxnSpPr>
          <xdr:cNvPr id="66" name="Straight Connector 65">
            <a:extLst>
              <a:ext uri="{FF2B5EF4-FFF2-40B4-BE49-F238E27FC236}">
                <a16:creationId xmlns:a16="http://schemas.microsoft.com/office/drawing/2014/main" id="{00000000-0008-0000-1200-000042000000}"/>
              </a:ext>
            </a:extLst>
          </xdr:cNvPr>
          <xdr:cNvCxnSpPr/>
        </xdr:nvCxnSpPr>
        <xdr:spPr>
          <a:xfrm flipH="1">
            <a:off x="6128657" y="2030187"/>
            <a:ext cx="70758" cy="0"/>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5953</xdr:colOff>
      <xdr:row>141</xdr:row>
      <xdr:rowOff>71436</xdr:rowOff>
    </xdr:from>
    <xdr:to>
      <xdr:col>41</xdr:col>
      <xdr:colOff>5953</xdr:colOff>
      <xdr:row>141</xdr:row>
      <xdr:rowOff>71436</xdr:rowOff>
    </xdr:to>
    <xdr:cxnSp macro="">
      <xdr:nvCxnSpPr>
        <xdr:cNvPr id="69" name="Straight Arrow Connector 68">
          <a:extLst>
            <a:ext uri="{FF2B5EF4-FFF2-40B4-BE49-F238E27FC236}">
              <a16:creationId xmlns:a16="http://schemas.microsoft.com/office/drawing/2014/main" id="{00000000-0008-0000-1200-000045000000}"/>
            </a:ext>
          </a:extLst>
        </xdr:cNvPr>
        <xdr:cNvCxnSpPr/>
      </xdr:nvCxnSpPr>
      <xdr:spPr>
        <a:xfrm>
          <a:off x="6066234" y="15573374"/>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148</xdr:row>
      <xdr:rowOff>71436</xdr:rowOff>
    </xdr:from>
    <xdr:to>
      <xdr:col>41</xdr:col>
      <xdr:colOff>5953</xdr:colOff>
      <xdr:row>148</xdr:row>
      <xdr:rowOff>71436</xdr:rowOff>
    </xdr:to>
    <xdr:cxnSp macro="">
      <xdr:nvCxnSpPr>
        <xdr:cNvPr id="70" name="Straight Arrow Connector 69">
          <a:extLst>
            <a:ext uri="{FF2B5EF4-FFF2-40B4-BE49-F238E27FC236}">
              <a16:creationId xmlns:a16="http://schemas.microsoft.com/office/drawing/2014/main" id="{00000000-0008-0000-1200-000046000000}"/>
            </a:ext>
          </a:extLst>
        </xdr:cNvPr>
        <xdr:cNvCxnSpPr/>
      </xdr:nvCxnSpPr>
      <xdr:spPr>
        <a:xfrm>
          <a:off x="6066234" y="16508014"/>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16074</xdr:colOff>
      <xdr:row>40</xdr:row>
      <xdr:rowOff>111207</xdr:rowOff>
    </xdr:from>
    <xdr:to>
      <xdr:col>8</xdr:col>
      <xdr:colOff>147513</xdr:colOff>
      <xdr:row>42</xdr:row>
      <xdr:rowOff>72563</xdr:rowOff>
    </xdr:to>
    <xdr:grpSp>
      <xdr:nvGrpSpPr>
        <xdr:cNvPr id="71" name="Group 70">
          <a:extLst>
            <a:ext uri="{FF2B5EF4-FFF2-40B4-BE49-F238E27FC236}">
              <a16:creationId xmlns:a16="http://schemas.microsoft.com/office/drawing/2014/main" id="{00000000-0008-0000-1200-000047000000}"/>
            </a:ext>
          </a:extLst>
        </xdr:cNvPr>
        <xdr:cNvGrpSpPr/>
      </xdr:nvGrpSpPr>
      <xdr:grpSpPr>
        <a:xfrm>
          <a:off x="1342770" y="4802950"/>
          <a:ext cx="124636" cy="237581"/>
          <a:chOff x="3377338" y="8846950"/>
          <a:chExt cx="161441" cy="351940"/>
        </a:xfrm>
      </xdr:grpSpPr>
      <xdr:sp macro="" textlink="">
        <xdr:nvSpPr>
          <xdr:cNvPr id="72" name="Rectangle 71">
            <a:extLst>
              <a:ext uri="{FF2B5EF4-FFF2-40B4-BE49-F238E27FC236}">
                <a16:creationId xmlns:a16="http://schemas.microsoft.com/office/drawing/2014/main" id="{00000000-0008-0000-1200-00004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3" name="Straight Arrow Connector 72">
            <a:extLst>
              <a:ext uri="{FF2B5EF4-FFF2-40B4-BE49-F238E27FC236}">
                <a16:creationId xmlns:a16="http://schemas.microsoft.com/office/drawing/2014/main" id="{00000000-0008-0000-1200-00004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50213</xdr:colOff>
      <xdr:row>89</xdr:row>
      <xdr:rowOff>27728</xdr:rowOff>
    </xdr:from>
    <xdr:to>
      <xdr:col>11</xdr:col>
      <xdr:colOff>26313</xdr:colOff>
      <xdr:row>91</xdr:row>
      <xdr:rowOff>86529</xdr:rowOff>
    </xdr:to>
    <xdr:grpSp>
      <xdr:nvGrpSpPr>
        <xdr:cNvPr id="77" name="Group 76">
          <a:extLst>
            <a:ext uri="{FF2B5EF4-FFF2-40B4-BE49-F238E27FC236}">
              <a16:creationId xmlns:a16="http://schemas.microsoft.com/office/drawing/2014/main" id="{00000000-0008-0000-1200-00004D000000}"/>
            </a:ext>
          </a:extLst>
        </xdr:cNvPr>
        <xdr:cNvGrpSpPr/>
      </xdr:nvGrpSpPr>
      <xdr:grpSpPr>
        <a:xfrm>
          <a:off x="1715727" y="10430389"/>
          <a:ext cx="150272" cy="322779"/>
          <a:chOff x="3377338" y="8846950"/>
          <a:chExt cx="161441" cy="351940"/>
        </a:xfrm>
      </xdr:grpSpPr>
      <xdr:sp macro="" textlink="">
        <xdr:nvSpPr>
          <xdr:cNvPr id="78" name="Rectangle 77">
            <a:extLst>
              <a:ext uri="{FF2B5EF4-FFF2-40B4-BE49-F238E27FC236}">
                <a16:creationId xmlns:a16="http://schemas.microsoft.com/office/drawing/2014/main" id="{00000000-0008-0000-1200-00004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0" name="Straight Arrow Connector 79">
            <a:extLst>
              <a:ext uri="{FF2B5EF4-FFF2-40B4-BE49-F238E27FC236}">
                <a16:creationId xmlns:a16="http://schemas.microsoft.com/office/drawing/2014/main" id="{00000000-0008-0000-1200-000050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47169</xdr:colOff>
      <xdr:row>88</xdr:row>
      <xdr:rowOff>92918</xdr:rowOff>
    </xdr:from>
    <xdr:to>
      <xdr:col>19</xdr:col>
      <xdr:colOff>49122</xdr:colOff>
      <xdr:row>91</xdr:row>
      <xdr:rowOff>20225</xdr:rowOff>
    </xdr:to>
    <xdr:grpSp>
      <xdr:nvGrpSpPr>
        <xdr:cNvPr id="81" name="Group 80">
          <a:extLst>
            <a:ext uri="{FF2B5EF4-FFF2-40B4-BE49-F238E27FC236}">
              <a16:creationId xmlns:a16="http://schemas.microsoft.com/office/drawing/2014/main" id="{00000000-0008-0000-1200-000051000000}"/>
            </a:ext>
          </a:extLst>
        </xdr:cNvPr>
        <xdr:cNvGrpSpPr/>
      </xdr:nvGrpSpPr>
      <xdr:grpSpPr>
        <a:xfrm>
          <a:off x="3084283" y="10363589"/>
          <a:ext cx="173403" cy="321915"/>
          <a:chOff x="3377338" y="8846950"/>
          <a:chExt cx="161441" cy="351940"/>
        </a:xfrm>
      </xdr:grpSpPr>
      <xdr:sp macro="" textlink="">
        <xdr:nvSpPr>
          <xdr:cNvPr id="82" name="Rectangle 81">
            <a:extLst>
              <a:ext uri="{FF2B5EF4-FFF2-40B4-BE49-F238E27FC236}">
                <a16:creationId xmlns:a16="http://schemas.microsoft.com/office/drawing/2014/main" id="{00000000-0008-0000-1200-000052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Straight Arrow Connector 82">
            <a:extLst>
              <a:ext uri="{FF2B5EF4-FFF2-40B4-BE49-F238E27FC236}">
                <a16:creationId xmlns:a16="http://schemas.microsoft.com/office/drawing/2014/main" id="{00000000-0008-0000-1200-000053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29309</xdr:colOff>
      <xdr:row>140</xdr:row>
      <xdr:rowOff>12454</xdr:rowOff>
    </xdr:from>
    <xdr:to>
      <xdr:col>11</xdr:col>
      <xdr:colOff>25820</xdr:colOff>
      <xdr:row>142</xdr:row>
      <xdr:rowOff>68745</xdr:rowOff>
    </xdr:to>
    <xdr:grpSp>
      <xdr:nvGrpSpPr>
        <xdr:cNvPr id="84" name="Group 83">
          <a:extLst>
            <a:ext uri="{FF2B5EF4-FFF2-40B4-BE49-F238E27FC236}">
              <a16:creationId xmlns:a16="http://schemas.microsoft.com/office/drawing/2014/main" id="{00000000-0008-0000-1200-000054000000}"/>
            </a:ext>
          </a:extLst>
        </xdr:cNvPr>
        <xdr:cNvGrpSpPr/>
      </xdr:nvGrpSpPr>
      <xdr:grpSpPr>
        <a:xfrm>
          <a:off x="1697545" y="16813193"/>
          <a:ext cx="167961" cy="320270"/>
          <a:chOff x="3377338" y="8846950"/>
          <a:chExt cx="161441" cy="351940"/>
        </a:xfrm>
      </xdr:grpSpPr>
      <xdr:sp macro="" textlink="">
        <xdr:nvSpPr>
          <xdr:cNvPr id="85" name="Rectangle 84">
            <a:extLst>
              <a:ext uri="{FF2B5EF4-FFF2-40B4-BE49-F238E27FC236}">
                <a16:creationId xmlns:a16="http://schemas.microsoft.com/office/drawing/2014/main" id="{00000000-0008-0000-1200-000055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Straight Arrow Connector 85">
            <a:extLst>
              <a:ext uri="{FF2B5EF4-FFF2-40B4-BE49-F238E27FC236}">
                <a16:creationId xmlns:a16="http://schemas.microsoft.com/office/drawing/2014/main" id="{00000000-0008-0000-1200-000056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44695</xdr:colOff>
      <xdr:row>140</xdr:row>
      <xdr:rowOff>12454</xdr:rowOff>
    </xdr:from>
    <xdr:to>
      <xdr:col>19</xdr:col>
      <xdr:colOff>41205</xdr:colOff>
      <xdr:row>142</xdr:row>
      <xdr:rowOff>68745</xdr:rowOff>
    </xdr:to>
    <xdr:grpSp>
      <xdr:nvGrpSpPr>
        <xdr:cNvPr id="87" name="Group 86">
          <a:extLst>
            <a:ext uri="{FF2B5EF4-FFF2-40B4-BE49-F238E27FC236}">
              <a16:creationId xmlns:a16="http://schemas.microsoft.com/office/drawing/2014/main" id="{00000000-0008-0000-1200-000057000000}"/>
            </a:ext>
          </a:extLst>
        </xdr:cNvPr>
        <xdr:cNvGrpSpPr/>
      </xdr:nvGrpSpPr>
      <xdr:grpSpPr>
        <a:xfrm>
          <a:off x="3087252" y="16813193"/>
          <a:ext cx="167960" cy="320270"/>
          <a:chOff x="3377338" y="8846950"/>
          <a:chExt cx="161441" cy="351940"/>
        </a:xfrm>
      </xdr:grpSpPr>
      <xdr:sp macro="" textlink="">
        <xdr:nvSpPr>
          <xdr:cNvPr id="88" name="Rectangle 87">
            <a:extLst>
              <a:ext uri="{FF2B5EF4-FFF2-40B4-BE49-F238E27FC236}">
                <a16:creationId xmlns:a16="http://schemas.microsoft.com/office/drawing/2014/main" id="{00000000-0008-0000-1200-00005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9" name="Straight Arrow Connector 88">
            <a:extLst>
              <a:ext uri="{FF2B5EF4-FFF2-40B4-BE49-F238E27FC236}">
                <a16:creationId xmlns:a16="http://schemas.microsoft.com/office/drawing/2014/main" id="{00000000-0008-0000-1200-00005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46160</xdr:colOff>
      <xdr:row>58</xdr:row>
      <xdr:rowOff>13921</xdr:rowOff>
    </xdr:from>
    <xdr:to>
      <xdr:col>40</xdr:col>
      <xdr:colOff>97227</xdr:colOff>
      <xdr:row>59</xdr:row>
      <xdr:rowOff>6913</xdr:rowOff>
    </xdr:to>
    <xdr:grpSp>
      <xdr:nvGrpSpPr>
        <xdr:cNvPr id="90" name="Group 89">
          <a:extLst>
            <a:ext uri="{FF2B5EF4-FFF2-40B4-BE49-F238E27FC236}">
              <a16:creationId xmlns:a16="http://schemas.microsoft.com/office/drawing/2014/main" id="{00000000-0008-0000-1200-00005A000000}"/>
            </a:ext>
          </a:extLst>
        </xdr:cNvPr>
        <xdr:cNvGrpSpPr/>
      </xdr:nvGrpSpPr>
      <xdr:grpSpPr>
        <a:xfrm>
          <a:off x="4346017" y="6960367"/>
          <a:ext cx="2330264" cy="127703"/>
          <a:chOff x="3700220" y="8704881"/>
          <a:chExt cx="2198016" cy="142068"/>
        </a:xfrm>
      </xdr:grpSpPr>
      <xdr:sp macro="" textlink="">
        <xdr:nvSpPr>
          <xdr:cNvPr id="91" name="Rectangle 90">
            <a:extLst>
              <a:ext uri="{FF2B5EF4-FFF2-40B4-BE49-F238E27FC236}">
                <a16:creationId xmlns:a16="http://schemas.microsoft.com/office/drawing/2014/main" id="{00000000-0008-0000-1200-00005B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2" name="Straight Arrow Connector 91">
            <a:extLst>
              <a:ext uri="{FF2B5EF4-FFF2-40B4-BE49-F238E27FC236}">
                <a16:creationId xmlns:a16="http://schemas.microsoft.com/office/drawing/2014/main" id="{00000000-0008-0000-1200-00005C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36635</xdr:colOff>
      <xdr:row>58</xdr:row>
      <xdr:rowOff>80596</xdr:rowOff>
    </xdr:from>
    <xdr:to>
      <xdr:col>15</xdr:col>
      <xdr:colOff>36139</xdr:colOff>
      <xdr:row>60</xdr:row>
      <xdr:rowOff>132554</xdr:rowOff>
    </xdr:to>
    <xdr:grpSp>
      <xdr:nvGrpSpPr>
        <xdr:cNvPr id="93" name="Group 92">
          <a:extLst>
            <a:ext uri="{FF2B5EF4-FFF2-40B4-BE49-F238E27FC236}">
              <a16:creationId xmlns:a16="http://schemas.microsoft.com/office/drawing/2014/main" id="{00000000-0008-0000-1200-00005D000000}"/>
            </a:ext>
          </a:extLst>
        </xdr:cNvPr>
        <xdr:cNvGrpSpPr/>
      </xdr:nvGrpSpPr>
      <xdr:grpSpPr>
        <a:xfrm>
          <a:off x="2389310" y="7028403"/>
          <a:ext cx="170954" cy="317297"/>
          <a:chOff x="3377338" y="8846950"/>
          <a:chExt cx="161441" cy="351940"/>
        </a:xfrm>
      </xdr:grpSpPr>
      <xdr:sp macro="" textlink="">
        <xdr:nvSpPr>
          <xdr:cNvPr id="94" name="Rectangle 93">
            <a:extLst>
              <a:ext uri="{FF2B5EF4-FFF2-40B4-BE49-F238E27FC236}">
                <a16:creationId xmlns:a16="http://schemas.microsoft.com/office/drawing/2014/main" id="{00000000-0008-0000-1200-00005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5" name="Straight Arrow Connector 94">
            <a:extLst>
              <a:ext uri="{FF2B5EF4-FFF2-40B4-BE49-F238E27FC236}">
                <a16:creationId xmlns:a16="http://schemas.microsoft.com/office/drawing/2014/main" id="{00000000-0008-0000-1200-00005F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51288</xdr:colOff>
      <xdr:row>65</xdr:row>
      <xdr:rowOff>90122</xdr:rowOff>
    </xdr:from>
    <xdr:to>
      <xdr:col>40</xdr:col>
      <xdr:colOff>102355</xdr:colOff>
      <xdr:row>66</xdr:row>
      <xdr:rowOff>83113</xdr:rowOff>
    </xdr:to>
    <xdr:grpSp>
      <xdr:nvGrpSpPr>
        <xdr:cNvPr id="96" name="Group 95">
          <a:extLst>
            <a:ext uri="{FF2B5EF4-FFF2-40B4-BE49-F238E27FC236}">
              <a16:creationId xmlns:a16="http://schemas.microsoft.com/office/drawing/2014/main" id="{00000000-0008-0000-1200-000060000000}"/>
            </a:ext>
          </a:extLst>
        </xdr:cNvPr>
        <xdr:cNvGrpSpPr/>
      </xdr:nvGrpSpPr>
      <xdr:grpSpPr>
        <a:xfrm>
          <a:off x="4345702" y="7798568"/>
          <a:ext cx="2339789" cy="127702"/>
          <a:chOff x="3700220" y="8704881"/>
          <a:chExt cx="2198016" cy="142068"/>
        </a:xfrm>
      </xdr:grpSpPr>
      <xdr:sp macro="" textlink="">
        <xdr:nvSpPr>
          <xdr:cNvPr id="97" name="Rectangle 96">
            <a:extLst>
              <a:ext uri="{FF2B5EF4-FFF2-40B4-BE49-F238E27FC236}">
                <a16:creationId xmlns:a16="http://schemas.microsoft.com/office/drawing/2014/main" id="{00000000-0008-0000-1200-000061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8" name="Straight Arrow Connector 97">
            <a:extLst>
              <a:ext uri="{FF2B5EF4-FFF2-40B4-BE49-F238E27FC236}">
                <a16:creationId xmlns:a16="http://schemas.microsoft.com/office/drawing/2014/main" id="{00000000-0008-0000-1200-000062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51288</xdr:colOff>
      <xdr:row>65</xdr:row>
      <xdr:rowOff>80597</xdr:rowOff>
    </xdr:from>
    <xdr:to>
      <xdr:col>15</xdr:col>
      <xdr:colOff>50792</xdr:colOff>
      <xdr:row>67</xdr:row>
      <xdr:rowOff>132555</xdr:rowOff>
    </xdr:to>
    <xdr:grpSp>
      <xdr:nvGrpSpPr>
        <xdr:cNvPr id="99" name="Group 98">
          <a:extLst>
            <a:ext uri="{FF2B5EF4-FFF2-40B4-BE49-F238E27FC236}">
              <a16:creationId xmlns:a16="http://schemas.microsoft.com/office/drawing/2014/main" id="{00000000-0008-0000-1200-000063000000}"/>
            </a:ext>
          </a:extLst>
        </xdr:cNvPr>
        <xdr:cNvGrpSpPr/>
      </xdr:nvGrpSpPr>
      <xdr:grpSpPr>
        <a:xfrm>
          <a:off x="2402602" y="7790404"/>
          <a:ext cx="170954" cy="317297"/>
          <a:chOff x="3377338" y="8846950"/>
          <a:chExt cx="161441" cy="351940"/>
        </a:xfrm>
      </xdr:grpSpPr>
      <xdr:sp macro="" textlink="">
        <xdr:nvSpPr>
          <xdr:cNvPr id="100" name="Rectangle 99">
            <a:extLst>
              <a:ext uri="{FF2B5EF4-FFF2-40B4-BE49-F238E27FC236}">
                <a16:creationId xmlns:a16="http://schemas.microsoft.com/office/drawing/2014/main" id="{00000000-0008-0000-1200-000064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1" name="Straight Arrow Connector 100">
            <a:extLst>
              <a:ext uri="{FF2B5EF4-FFF2-40B4-BE49-F238E27FC236}">
                <a16:creationId xmlns:a16="http://schemas.microsoft.com/office/drawing/2014/main" id="{00000000-0008-0000-1200-000065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58616</xdr:colOff>
      <xdr:row>72</xdr:row>
      <xdr:rowOff>29308</xdr:rowOff>
    </xdr:from>
    <xdr:to>
      <xdr:col>15</xdr:col>
      <xdr:colOff>58120</xdr:colOff>
      <xdr:row>74</xdr:row>
      <xdr:rowOff>81266</xdr:rowOff>
    </xdr:to>
    <xdr:grpSp>
      <xdr:nvGrpSpPr>
        <xdr:cNvPr id="102" name="Group 101">
          <a:extLst>
            <a:ext uri="{FF2B5EF4-FFF2-40B4-BE49-F238E27FC236}">
              <a16:creationId xmlns:a16="http://schemas.microsoft.com/office/drawing/2014/main" id="{00000000-0008-0000-1200-000066000000}"/>
            </a:ext>
          </a:extLst>
        </xdr:cNvPr>
        <xdr:cNvGrpSpPr/>
      </xdr:nvGrpSpPr>
      <xdr:grpSpPr>
        <a:xfrm>
          <a:off x="2408570" y="8498394"/>
          <a:ext cx="170954" cy="321379"/>
          <a:chOff x="3377338" y="8846950"/>
          <a:chExt cx="161441" cy="351940"/>
        </a:xfrm>
      </xdr:grpSpPr>
      <xdr:sp macro="" textlink="">
        <xdr:nvSpPr>
          <xdr:cNvPr id="103" name="Rectangle 102">
            <a:extLst>
              <a:ext uri="{FF2B5EF4-FFF2-40B4-BE49-F238E27FC236}">
                <a16:creationId xmlns:a16="http://schemas.microsoft.com/office/drawing/2014/main" id="{00000000-0008-0000-1200-000067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4" name="Straight Arrow Connector 103">
            <a:extLst>
              <a:ext uri="{FF2B5EF4-FFF2-40B4-BE49-F238E27FC236}">
                <a16:creationId xmlns:a16="http://schemas.microsoft.com/office/drawing/2014/main" id="{00000000-0008-0000-1200-000068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51289</xdr:colOff>
      <xdr:row>72</xdr:row>
      <xdr:rowOff>21981</xdr:rowOff>
    </xdr:from>
    <xdr:to>
      <xdr:col>20</xdr:col>
      <xdr:colOff>50792</xdr:colOff>
      <xdr:row>74</xdr:row>
      <xdr:rowOff>73939</xdr:rowOff>
    </xdr:to>
    <xdr:grpSp>
      <xdr:nvGrpSpPr>
        <xdr:cNvPr id="105" name="Group 104">
          <a:extLst>
            <a:ext uri="{FF2B5EF4-FFF2-40B4-BE49-F238E27FC236}">
              <a16:creationId xmlns:a16="http://schemas.microsoft.com/office/drawing/2014/main" id="{00000000-0008-0000-1200-000069000000}"/>
            </a:ext>
          </a:extLst>
        </xdr:cNvPr>
        <xdr:cNvGrpSpPr/>
      </xdr:nvGrpSpPr>
      <xdr:grpSpPr>
        <a:xfrm>
          <a:off x="3259853" y="8486985"/>
          <a:ext cx="170953" cy="321379"/>
          <a:chOff x="3377338" y="8846950"/>
          <a:chExt cx="161441" cy="351940"/>
        </a:xfrm>
      </xdr:grpSpPr>
      <xdr:sp macro="" textlink="">
        <xdr:nvSpPr>
          <xdr:cNvPr id="106" name="Rectangle 105">
            <a:extLst>
              <a:ext uri="{FF2B5EF4-FFF2-40B4-BE49-F238E27FC236}">
                <a16:creationId xmlns:a16="http://schemas.microsoft.com/office/drawing/2014/main" id="{00000000-0008-0000-1200-00006A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7" name="Straight Arrow Connector 106">
            <a:extLst>
              <a:ext uri="{FF2B5EF4-FFF2-40B4-BE49-F238E27FC236}">
                <a16:creationId xmlns:a16="http://schemas.microsoft.com/office/drawing/2014/main" id="{00000000-0008-0000-1200-00006B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29</xdr:col>
      <xdr:colOff>36635</xdr:colOff>
      <xdr:row>72</xdr:row>
      <xdr:rowOff>80596</xdr:rowOff>
    </xdr:from>
    <xdr:to>
      <xdr:col>41</xdr:col>
      <xdr:colOff>0</xdr:colOff>
      <xdr:row>73</xdr:row>
      <xdr:rowOff>73588</xdr:rowOff>
    </xdr:to>
    <xdr:grpSp>
      <xdr:nvGrpSpPr>
        <xdr:cNvPr id="108" name="Group 107">
          <a:extLst>
            <a:ext uri="{FF2B5EF4-FFF2-40B4-BE49-F238E27FC236}">
              <a16:creationId xmlns:a16="http://schemas.microsoft.com/office/drawing/2014/main" id="{00000000-0008-0000-1200-00006C000000}"/>
            </a:ext>
          </a:extLst>
        </xdr:cNvPr>
        <xdr:cNvGrpSpPr/>
      </xdr:nvGrpSpPr>
      <xdr:grpSpPr>
        <a:xfrm>
          <a:off x="4846760" y="8552403"/>
          <a:ext cx="1849315" cy="122260"/>
          <a:chOff x="3700220" y="8704881"/>
          <a:chExt cx="1727712" cy="142068"/>
        </a:xfrm>
      </xdr:grpSpPr>
      <xdr:sp macro="" textlink="">
        <xdr:nvSpPr>
          <xdr:cNvPr id="109" name="Rectangle 108">
            <a:extLst>
              <a:ext uri="{FF2B5EF4-FFF2-40B4-BE49-F238E27FC236}">
                <a16:creationId xmlns:a16="http://schemas.microsoft.com/office/drawing/2014/main" id="{00000000-0008-0000-1200-00006D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0" name="Straight Arrow Connector 109">
            <a:extLst>
              <a:ext uri="{FF2B5EF4-FFF2-40B4-BE49-F238E27FC236}">
                <a16:creationId xmlns:a16="http://schemas.microsoft.com/office/drawing/2014/main" id="{00000000-0008-0000-1200-00006E000000}"/>
              </a:ext>
            </a:extLst>
          </xdr:cNvPr>
          <xdr:cNvCxnSpPr/>
        </xdr:nvCxnSpPr>
        <xdr:spPr>
          <a:xfrm>
            <a:off x="3851975" y="8846949"/>
            <a:ext cx="1575957"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51288</xdr:colOff>
      <xdr:row>80</xdr:row>
      <xdr:rowOff>7327</xdr:rowOff>
    </xdr:from>
    <xdr:to>
      <xdr:col>15</xdr:col>
      <xdr:colOff>50792</xdr:colOff>
      <xdr:row>82</xdr:row>
      <xdr:rowOff>59285</xdr:rowOff>
    </xdr:to>
    <xdr:grpSp>
      <xdr:nvGrpSpPr>
        <xdr:cNvPr id="111" name="Group 110">
          <a:extLst>
            <a:ext uri="{FF2B5EF4-FFF2-40B4-BE49-F238E27FC236}">
              <a16:creationId xmlns:a16="http://schemas.microsoft.com/office/drawing/2014/main" id="{00000000-0008-0000-1200-00006F000000}"/>
            </a:ext>
          </a:extLst>
        </xdr:cNvPr>
        <xdr:cNvGrpSpPr/>
      </xdr:nvGrpSpPr>
      <xdr:grpSpPr>
        <a:xfrm>
          <a:off x="2402602" y="9384009"/>
          <a:ext cx="170954" cy="311855"/>
          <a:chOff x="3377338" y="8846950"/>
          <a:chExt cx="161441" cy="351940"/>
        </a:xfrm>
      </xdr:grpSpPr>
      <xdr:sp macro="" textlink="">
        <xdr:nvSpPr>
          <xdr:cNvPr id="112" name="Rectangle 111">
            <a:extLst>
              <a:ext uri="{FF2B5EF4-FFF2-40B4-BE49-F238E27FC236}">
                <a16:creationId xmlns:a16="http://schemas.microsoft.com/office/drawing/2014/main" id="{00000000-0008-0000-1200-000070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3" name="Straight Arrow Connector 112">
            <a:extLst>
              <a:ext uri="{FF2B5EF4-FFF2-40B4-BE49-F238E27FC236}">
                <a16:creationId xmlns:a16="http://schemas.microsoft.com/office/drawing/2014/main" id="{00000000-0008-0000-1200-000071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21981</xdr:colOff>
      <xdr:row>79</xdr:row>
      <xdr:rowOff>7324</xdr:rowOff>
    </xdr:from>
    <xdr:to>
      <xdr:col>41</xdr:col>
      <xdr:colOff>9525</xdr:colOff>
      <xdr:row>80</xdr:row>
      <xdr:rowOff>314</xdr:rowOff>
    </xdr:to>
    <xdr:grpSp>
      <xdr:nvGrpSpPr>
        <xdr:cNvPr id="114" name="Group 113">
          <a:extLst>
            <a:ext uri="{FF2B5EF4-FFF2-40B4-BE49-F238E27FC236}">
              <a16:creationId xmlns:a16="http://schemas.microsoft.com/office/drawing/2014/main" id="{00000000-0008-0000-1200-000072000000}"/>
            </a:ext>
          </a:extLst>
        </xdr:cNvPr>
        <xdr:cNvGrpSpPr/>
      </xdr:nvGrpSpPr>
      <xdr:grpSpPr>
        <a:xfrm>
          <a:off x="3800685" y="9250656"/>
          <a:ext cx="2903554" cy="122258"/>
          <a:chOff x="3700220" y="8704881"/>
          <a:chExt cx="2724331" cy="142067"/>
        </a:xfrm>
      </xdr:grpSpPr>
      <xdr:sp macro="" textlink="">
        <xdr:nvSpPr>
          <xdr:cNvPr id="115" name="Rectangle 114">
            <a:extLst>
              <a:ext uri="{FF2B5EF4-FFF2-40B4-BE49-F238E27FC236}">
                <a16:creationId xmlns:a16="http://schemas.microsoft.com/office/drawing/2014/main" id="{00000000-0008-0000-1200-000073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6" name="Straight Arrow Connector 115">
            <a:extLst>
              <a:ext uri="{FF2B5EF4-FFF2-40B4-BE49-F238E27FC236}">
                <a16:creationId xmlns:a16="http://schemas.microsoft.com/office/drawing/2014/main" id="{00000000-0008-0000-1200-000074000000}"/>
              </a:ext>
            </a:extLst>
          </xdr:cNvPr>
          <xdr:cNvCxnSpPr/>
        </xdr:nvCxnSpPr>
        <xdr:spPr>
          <a:xfrm>
            <a:off x="3851975" y="8846945"/>
            <a:ext cx="257257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43961</xdr:colOff>
      <xdr:row>81</xdr:row>
      <xdr:rowOff>82794</xdr:rowOff>
    </xdr:from>
    <xdr:to>
      <xdr:col>40</xdr:col>
      <xdr:colOff>95249</xdr:colOff>
      <xdr:row>82</xdr:row>
      <xdr:rowOff>75785</xdr:rowOff>
    </xdr:to>
    <xdr:grpSp>
      <xdr:nvGrpSpPr>
        <xdr:cNvPr id="117" name="Group 116">
          <a:extLst>
            <a:ext uri="{FF2B5EF4-FFF2-40B4-BE49-F238E27FC236}">
              <a16:creationId xmlns:a16="http://schemas.microsoft.com/office/drawing/2014/main" id="{00000000-0008-0000-1200-000075000000}"/>
            </a:ext>
          </a:extLst>
        </xdr:cNvPr>
        <xdr:cNvGrpSpPr/>
      </xdr:nvGrpSpPr>
      <xdr:grpSpPr>
        <a:xfrm>
          <a:off x="4686718" y="9592826"/>
          <a:ext cx="1993027" cy="122259"/>
          <a:chOff x="3700220" y="8704881"/>
          <a:chExt cx="1875008" cy="142068"/>
        </a:xfrm>
      </xdr:grpSpPr>
      <xdr:sp macro="" textlink="">
        <xdr:nvSpPr>
          <xdr:cNvPr id="118" name="Rectangle 117">
            <a:extLst>
              <a:ext uri="{FF2B5EF4-FFF2-40B4-BE49-F238E27FC236}">
                <a16:creationId xmlns:a16="http://schemas.microsoft.com/office/drawing/2014/main" id="{00000000-0008-0000-1200-00007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9" name="Straight Arrow Connector 118">
            <a:extLst>
              <a:ext uri="{FF2B5EF4-FFF2-40B4-BE49-F238E27FC236}">
                <a16:creationId xmlns:a16="http://schemas.microsoft.com/office/drawing/2014/main" id="{00000000-0008-0000-1200-000077000000}"/>
              </a:ext>
            </a:extLst>
          </xdr:cNvPr>
          <xdr:cNvCxnSpPr/>
        </xdr:nvCxnSpPr>
        <xdr:spPr>
          <a:xfrm>
            <a:off x="3851975" y="8846949"/>
            <a:ext cx="1723253"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74734</xdr:colOff>
      <xdr:row>129</xdr:row>
      <xdr:rowOff>14948</xdr:rowOff>
    </xdr:from>
    <xdr:to>
      <xdr:col>14</xdr:col>
      <xdr:colOff>74237</xdr:colOff>
      <xdr:row>131</xdr:row>
      <xdr:rowOff>66907</xdr:rowOff>
    </xdr:to>
    <xdr:grpSp>
      <xdr:nvGrpSpPr>
        <xdr:cNvPr id="120" name="Group 119">
          <a:extLst>
            <a:ext uri="{FF2B5EF4-FFF2-40B4-BE49-F238E27FC236}">
              <a16:creationId xmlns:a16="http://schemas.microsoft.com/office/drawing/2014/main" id="{00000000-0008-0000-1200-000078000000}"/>
            </a:ext>
          </a:extLst>
        </xdr:cNvPr>
        <xdr:cNvGrpSpPr/>
      </xdr:nvGrpSpPr>
      <xdr:grpSpPr>
        <a:xfrm>
          <a:off x="2255959" y="15629144"/>
          <a:ext cx="170953" cy="317299"/>
          <a:chOff x="3377338" y="8846950"/>
          <a:chExt cx="161441" cy="351940"/>
        </a:xfrm>
      </xdr:grpSpPr>
      <xdr:sp macro="" textlink="">
        <xdr:nvSpPr>
          <xdr:cNvPr id="121" name="Rectangle 120">
            <a:extLst>
              <a:ext uri="{FF2B5EF4-FFF2-40B4-BE49-F238E27FC236}">
                <a16:creationId xmlns:a16="http://schemas.microsoft.com/office/drawing/2014/main" id="{00000000-0008-0000-1200-000079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2" name="Straight Arrow Connector 121">
            <a:extLst>
              <a:ext uri="{FF2B5EF4-FFF2-40B4-BE49-F238E27FC236}">
                <a16:creationId xmlns:a16="http://schemas.microsoft.com/office/drawing/2014/main" id="{00000000-0008-0000-1200-00007A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29307</xdr:colOff>
      <xdr:row>129</xdr:row>
      <xdr:rowOff>7326</xdr:rowOff>
    </xdr:from>
    <xdr:to>
      <xdr:col>40</xdr:col>
      <xdr:colOff>95250</xdr:colOff>
      <xdr:row>130</xdr:row>
      <xdr:rowOff>318</xdr:rowOff>
    </xdr:to>
    <xdr:grpSp>
      <xdr:nvGrpSpPr>
        <xdr:cNvPr id="126" name="Group 125">
          <a:extLst>
            <a:ext uri="{FF2B5EF4-FFF2-40B4-BE49-F238E27FC236}">
              <a16:creationId xmlns:a16="http://schemas.microsoft.com/office/drawing/2014/main" id="{00000000-0008-0000-1200-00007E000000}"/>
            </a:ext>
          </a:extLst>
        </xdr:cNvPr>
        <xdr:cNvGrpSpPr/>
      </xdr:nvGrpSpPr>
      <xdr:grpSpPr>
        <a:xfrm>
          <a:off x="4497893" y="15622883"/>
          <a:ext cx="2176411" cy="122260"/>
          <a:chOff x="3700220" y="8704881"/>
          <a:chExt cx="2051200" cy="142068"/>
        </a:xfrm>
      </xdr:grpSpPr>
      <xdr:sp macro="" textlink="">
        <xdr:nvSpPr>
          <xdr:cNvPr id="127" name="Rectangle 126">
            <a:extLst>
              <a:ext uri="{FF2B5EF4-FFF2-40B4-BE49-F238E27FC236}">
                <a16:creationId xmlns:a16="http://schemas.microsoft.com/office/drawing/2014/main" id="{00000000-0008-0000-1200-00007F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8" name="Straight Arrow Connector 127">
            <a:extLst>
              <a:ext uri="{FF2B5EF4-FFF2-40B4-BE49-F238E27FC236}">
                <a16:creationId xmlns:a16="http://schemas.microsoft.com/office/drawing/2014/main" id="{00000000-0008-0000-1200-000080000000}"/>
              </a:ext>
            </a:extLst>
          </xdr:cNvPr>
          <xdr:cNvCxnSpPr/>
        </xdr:nvCxnSpPr>
        <xdr:spPr>
          <a:xfrm>
            <a:off x="3851975" y="8846949"/>
            <a:ext cx="189944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51289</xdr:colOff>
      <xdr:row>191</xdr:row>
      <xdr:rowOff>29309</xdr:rowOff>
    </xdr:from>
    <xdr:to>
      <xdr:col>11</xdr:col>
      <xdr:colOff>50793</xdr:colOff>
      <xdr:row>193</xdr:row>
      <xdr:rowOff>81267</xdr:rowOff>
    </xdr:to>
    <xdr:grpSp>
      <xdr:nvGrpSpPr>
        <xdr:cNvPr id="129" name="Group 128">
          <a:extLst>
            <a:ext uri="{FF2B5EF4-FFF2-40B4-BE49-F238E27FC236}">
              <a16:creationId xmlns:a16="http://schemas.microsoft.com/office/drawing/2014/main" id="{00000000-0008-0000-1200-000081000000}"/>
            </a:ext>
          </a:extLst>
        </xdr:cNvPr>
        <xdr:cNvGrpSpPr/>
      </xdr:nvGrpSpPr>
      <xdr:grpSpPr>
        <a:xfrm>
          <a:off x="1716803" y="23185945"/>
          <a:ext cx="170954" cy="321379"/>
          <a:chOff x="3377338" y="8846950"/>
          <a:chExt cx="161441" cy="351940"/>
        </a:xfrm>
      </xdr:grpSpPr>
      <xdr:sp macro="" textlink="">
        <xdr:nvSpPr>
          <xdr:cNvPr id="130" name="Rectangle 129">
            <a:extLst>
              <a:ext uri="{FF2B5EF4-FFF2-40B4-BE49-F238E27FC236}">
                <a16:creationId xmlns:a16="http://schemas.microsoft.com/office/drawing/2014/main" id="{00000000-0008-0000-1200-000082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1" name="Straight Arrow Connector 130">
            <a:extLst>
              <a:ext uri="{FF2B5EF4-FFF2-40B4-BE49-F238E27FC236}">
                <a16:creationId xmlns:a16="http://schemas.microsoft.com/office/drawing/2014/main" id="{00000000-0008-0000-1200-000083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51289</xdr:colOff>
      <xdr:row>191</xdr:row>
      <xdr:rowOff>21981</xdr:rowOff>
    </xdr:from>
    <xdr:to>
      <xdr:col>18</xdr:col>
      <xdr:colOff>50793</xdr:colOff>
      <xdr:row>193</xdr:row>
      <xdr:rowOff>73939</xdr:rowOff>
    </xdr:to>
    <xdr:grpSp>
      <xdr:nvGrpSpPr>
        <xdr:cNvPr id="132" name="Group 131">
          <a:extLst>
            <a:ext uri="{FF2B5EF4-FFF2-40B4-BE49-F238E27FC236}">
              <a16:creationId xmlns:a16="http://schemas.microsoft.com/office/drawing/2014/main" id="{00000000-0008-0000-1200-000084000000}"/>
            </a:ext>
          </a:extLst>
        </xdr:cNvPr>
        <xdr:cNvGrpSpPr/>
      </xdr:nvGrpSpPr>
      <xdr:grpSpPr>
        <a:xfrm>
          <a:off x="2916953" y="23174535"/>
          <a:ext cx="170954" cy="321379"/>
          <a:chOff x="3377338" y="8846950"/>
          <a:chExt cx="161441" cy="351940"/>
        </a:xfrm>
      </xdr:grpSpPr>
      <xdr:sp macro="" textlink="">
        <xdr:nvSpPr>
          <xdr:cNvPr id="133" name="Rectangle 132">
            <a:extLst>
              <a:ext uri="{FF2B5EF4-FFF2-40B4-BE49-F238E27FC236}">
                <a16:creationId xmlns:a16="http://schemas.microsoft.com/office/drawing/2014/main" id="{00000000-0008-0000-1200-000085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4" name="Straight Arrow Connector 133">
            <a:extLst>
              <a:ext uri="{FF2B5EF4-FFF2-40B4-BE49-F238E27FC236}">
                <a16:creationId xmlns:a16="http://schemas.microsoft.com/office/drawing/2014/main" id="{00000000-0008-0000-1200-000086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43963</xdr:colOff>
      <xdr:row>191</xdr:row>
      <xdr:rowOff>7327</xdr:rowOff>
    </xdr:from>
    <xdr:to>
      <xdr:col>41</xdr:col>
      <xdr:colOff>7329</xdr:colOff>
      <xdr:row>192</xdr:row>
      <xdr:rowOff>319</xdr:rowOff>
    </xdr:to>
    <xdr:grpSp>
      <xdr:nvGrpSpPr>
        <xdr:cNvPr id="135" name="Group 134">
          <a:extLst>
            <a:ext uri="{FF2B5EF4-FFF2-40B4-BE49-F238E27FC236}">
              <a16:creationId xmlns:a16="http://schemas.microsoft.com/office/drawing/2014/main" id="{00000000-0008-0000-1200-000087000000}"/>
            </a:ext>
          </a:extLst>
        </xdr:cNvPr>
        <xdr:cNvGrpSpPr/>
      </xdr:nvGrpSpPr>
      <xdr:grpSpPr>
        <a:xfrm>
          <a:off x="4515270" y="23166684"/>
          <a:ext cx="2192216" cy="122260"/>
          <a:chOff x="3700220" y="8704881"/>
          <a:chExt cx="2051200" cy="142068"/>
        </a:xfrm>
      </xdr:grpSpPr>
      <xdr:sp macro="" textlink="">
        <xdr:nvSpPr>
          <xdr:cNvPr id="136" name="Rectangle 135">
            <a:extLst>
              <a:ext uri="{FF2B5EF4-FFF2-40B4-BE49-F238E27FC236}">
                <a16:creationId xmlns:a16="http://schemas.microsoft.com/office/drawing/2014/main" id="{00000000-0008-0000-1200-000088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7" name="Straight Arrow Connector 136">
            <a:extLst>
              <a:ext uri="{FF2B5EF4-FFF2-40B4-BE49-F238E27FC236}">
                <a16:creationId xmlns:a16="http://schemas.microsoft.com/office/drawing/2014/main" id="{00000000-0008-0000-1200-000089000000}"/>
              </a:ext>
            </a:extLst>
          </xdr:cNvPr>
          <xdr:cNvCxnSpPr/>
        </xdr:nvCxnSpPr>
        <xdr:spPr>
          <a:xfrm>
            <a:off x="3851975" y="8846949"/>
            <a:ext cx="189944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36635</xdr:colOff>
      <xdr:row>217</xdr:row>
      <xdr:rowOff>9525</xdr:rowOff>
    </xdr:from>
    <xdr:to>
      <xdr:col>40</xdr:col>
      <xdr:colOff>95250</xdr:colOff>
      <xdr:row>218</xdr:row>
      <xdr:rowOff>2516</xdr:rowOff>
    </xdr:to>
    <xdr:grpSp>
      <xdr:nvGrpSpPr>
        <xdr:cNvPr id="147" name="Group 146">
          <a:extLst>
            <a:ext uri="{FF2B5EF4-FFF2-40B4-BE49-F238E27FC236}">
              <a16:creationId xmlns:a16="http://schemas.microsoft.com/office/drawing/2014/main" id="{00000000-0008-0000-1200-000093000000}"/>
            </a:ext>
          </a:extLst>
        </xdr:cNvPr>
        <xdr:cNvGrpSpPr/>
      </xdr:nvGrpSpPr>
      <xdr:grpSpPr>
        <a:xfrm>
          <a:off x="4503860" y="26144764"/>
          <a:ext cx="2170444" cy="127702"/>
          <a:chOff x="3700220" y="8704881"/>
          <a:chExt cx="2043847" cy="142068"/>
        </a:xfrm>
      </xdr:grpSpPr>
      <xdr:sp macro="" textlink="">
        <xdr:nvSpPr>
          <xdr:cNvPr id="148" name="Rectangle 147">
            <a:extLst>
              <a:ext uri="{FF2B5EF4-FFF2-40B4-BE49-F238E27FC236}">
                <a16:creationId xmlns:a16="http://schemas.microsoft.com/office/drawing/2014/main" id="{00000000-0008-0000-1200-000094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9" name="Straight Arrow Connector 148">
            <a:extLst>
              <a:ext uri="{FF2B5EF4-FFF2-40B4-BE49-F238E27FC236}">
                <a16:creationId xmlns:a16="http://schemas.microsoft.com/office/drawing/2014/main" id="{00000000-0008-0000-1200-000095000000}"/>
              </a:ext>
            </a:extLst>
          </xdr:cNvPr>
          <xdr:cNvCxnSpPr/>
        </xdr:nvCxnSpPr>
        <xdr:spPr>
          <a:xfrm>
            <a:off x="3851975" y="8846949"/>
            <a:ext cx="189209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27110</xdr:colOff>
      <xdr:row>216</xdr:row>
      <xdr:rowOff>63744</xdr:rowOff>
    </xdr:from>
    <xdr:to>
      <xdr:col>18</xdr:col>
      <xdr:colOff>26613</xdr:colOff>
      <xdr:row>219</xdr:row>
      <xdr:rowOff>42433</xdr:rowOff>
    </xdr:to>
    <xdr:grpSp>
      <xdr:nvGrpSpPr>
        <xdr:cNvPr id="150" name="Group 149">
          <a:extLst>
            <a:ext uri="{FF2B5EF4-FFF2-40B4-BE49-F238E27FC236}">
              <a16:creationId xmlns:a16="http://schemas.microsoft.com/office/drawing/2014/main" id="{00000000-0008-0000-1200-000096000000}"/>
            </a:ext>
          </a:extLst>
        </xdr:cNvPr>
        <xdr:cNvGrpSpPr/>
      </xdr:nvGrpSpPr>
      <xdr:grpSpPr>
        <a:xfrm>
          <a:off x="2895496" y="26125505"/>
          <a:ext cx="170953" cy="324310"/>
          <a:chOff x="3377338" y="8846950"/>
          <a:chExt cx="161441" cy="351940"/>
        </a:xfrm>
      </xdr:grpSpPr>
      <xdr:sp macro="" textlink="">
        <xdr:nvSpPr>
          <xdr:cNvPr id="151" name="Rectangle 150">
            <a:extLst>
              <a:ext uri="{FF2B5EF4-FFF2-40B4-BE49-F238E27FC236}">
                <a16:creationId xmlns:a16="http://schemas.microsoft.com/office/drawing/2014/main" id="{00000000-0008-0000-1200-000097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2" name="Straight Arrow Connector 151">
            <a:extLst>
              <a:ext uri="{FF2B5EF4-FFF2-40B4-BE49-F238E27FC236}">
                <a16:creationId xmlns:a16="http://schemas.microsoft.com/office/drawing/2014/main" id="{00000000-0008-0000-1200-000098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196</xdr:row>
      <xdr:rowOff>76200</xdr:rowOff>
    </xdr:from>
    <xdr:to>
      <xdr:col>40</xdr:col>
      <xdr:colOff>100722</xdr:colOff>
      <xdr:row>197</xdr:row>
      <xdr:rowOff>73818</xdr:rowOff>
    </xdr:to>
    <xdr:grpSp>
      <xdr:nvGrpSpPr>
        <xdr:cNvPr id="156" name="Group 155">
          <a:extLst>
            <a:ext uri="{FF2B5EF4-FFF2-40B4-BE49-F238E27FC236}">
              <a16:creationId xmlns:a16="http://schemas.microsoft.com/office/drawing/2014/main" id="{00000000-0008-0000-1200-00009C000000}"/>
            </a:ext>
          </a:extLst>
        </xdr:cNvPr>
        <xdr:cNvGrpSpPr/>
      </xdr:nvGrpSpPr>
      <xdr:grpSpPr>
        <a:xfrm>
          <a:off x="6467475" y="23783925"/>
          <a:ext cx="216383" cy="140493"/>
          <a:chOff x="6029326" y="2438400"/>
          <a:chExt cx="197784" cy="140494"/>
        </a:xfrm>
      </xdr:grpSpPr>
      <xdr:cxnSp macro="">
        <xdr:nvCxnSpPr>
          <xdr:cNvPr id="157" name="Straight Arrow Connector 156">
            <a:extLst>
              <a:ext uri="{FF2B5EF4-FFF2-40B4-BE49-F238E27FC236}">
                <a16:creationId xmlns:a16="http://schemas.microsoft.com/office/drawing/2014/main" id="{00000000-0008-0000-1200-00009D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58" name="Rectangle 37">
            <a:extLst>
              <a:ext uri="{FF2B5EF4-FFF2-40B4-BE49-F238E27FC236}">
                <a16:creationId xmlns:a16="http://schemas.microsoft.com/office/drawing/2014/main" id="{00000000-0008-0000-1200-00009E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199</xdr:row>
      <xdr:rowOff>76200</xdr:rowOff>
    </xdr:from>
    <xdr:to>
      <xdr:col>41</xdr:col>
      <xdr:colOff>5472</xdr:colOff>
      <xdr:row>200</xdr:row>
      <xdr:rowOff>73818</xdr:rowOff>
    </xdr:to>
    <xdr:grpSp>
      <xdr:nvGrpSpPr>
        <xdr:cNvPr id="159" name="Group 158">
          <a:extLst>
            <a:ext uri="{FF2B5EF4-FFF2-40B4-BE49-F238E27FC236}">
              <a16:creationId xmlns:a16="http://schemas.microsoft.com/office/drawing/2014/main" id="{00000000-0008-0000-1200-00009F000000}"/>
            </a:ext>
          </a:extLst>
        </xdr:cNvPr>
        <xdr:cNvGrpSpPr/>
      </xdr:nvGrpSpPr>
      <xdr:grpSpPr>
        <a:xfrm>
          <a:off x="6475639" y="24193500"/>
          <a:ext cx="229990" cy="130968"/>
          <a:chOff x="6029326" y="2438400"/>
          <a:chExt cx="197784" cy="140494"/>
        </a:xfrm>
      </xdr:grpSpPr>
      <xdr:cxnSp macro="">
        <xdr:nvCxnSpPr>
          <xdr:cNvPr id="160" name="Straight Arrow Connector 159">
            <a:extLst>
              <a:ext uri="{FF2B5EF4-FFF2-40B4-BE49-F238E27FC236}">
                <a16:creationId xmlns:a16="http://schemas.microsoft.com/office/drawing/2014/main" id="{00000000-0008-0000-1200-0000A0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61" name="Rectangle 37">
            <a:extLst>
              <a:ext uri="{FF2B5EF4-FFF2-40B4-BE49-F238E27FC236}">
                <a16:creationId xmlns:a16="http://schemas.microsoft.com/office/drawing/2014/main" id="{00000000-0008-0000-1200-0000A1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10</xdr:col>
      <xdr:colOff>27110</xdr:colOff>
      <xdr:row>216</xdr:row>
      <xdr:rowOff>54219</xdr:rowOff>
    </xdr:from>
    <xdr:to>
      <xdr:col>11</xdr:col>
      <xdr:colOff>26613</xdr:colOff>
      <xdr:row>219</xdr:row>
      <xdr:rowOff>32908</xdr:rowOff>
    </xdr:to>
    <xdr:grpSp>
      <xdr:nvGrpSpPr>
        <xdr:cNvPr id="138" name="Group 137">
          <a:extLst>
            <a:ext uri="{FF2B5EF4-FFF2-40B4-BE49-F238E27FC236}">
              <a16:creationId xmlns:a16="http://schemas.microsoft.com/office/drawing/2014/main" id="{00000000-0008-0000-1200-00008A000000}"/>
            </a:ext>
          </a:extLst>
        </xdr:cNvPr>
        <xdr:cNvGrpSpPr/>
      </xdr:nvGrpSpPr>
      <xdr:grpSpPr>
        <a:xfrm>
          <a:off x="1695346" y="26117340"/>
          <a:ext cx="170953" cy="314786"/>
          <a:chOff x="3377338" y="8846950"/>
          <a:chExt cx="161441" cy="351940"/>
        </a:xfrm>
      </xdr:grpSpPr>
      <xdr:sp macro="" textlink="">
        <xdr:nvSpPr>
          <xdr:cNvPr id="139" name="Rectangle 138">
            <a:extLst>
              <a:ext uri="{FF2B5EF4-FFF2-40B4-BE49-F238E27FC236}">
                <a16:creationId xmlns:a16="http://schemas.microsoft.com/office/drawing/2014/main" id="{00000000-0008-0000-1200-00008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0" name="Straight Arrow Connector 139">
            <a:extLst>
              <a:ext uri="{FF2B5EF4-FFF2-40B4-BE49-F238E27FC236}">
                <a16:creationId xmlns:a16="http://schemas.microsoft.com/office/drawing/2014/main" id="{00000000-0008-0000-1200-00008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27110</xdr:colOff>
      <xdr:row>5</xdr:row>
      <xdr:rowOff>63744</xdr:rowOff>
    </xdr:from>
    <xdr:to>
      <xdr:col>18</xdr:col>
      <xdr:colOff>26613</xdr:colOff>
      <xdr:row>8</xdr:row>
      <xdr:rowOff>42433</xdr:rowOff>
    </xdr:to>
    <xdr:grpSp>
      <xdr:nvGrpSpPr>
        <xdr:cNvPr id="141" name="Group 140">
          <a:extLst>
            <a:ext uri="{FF2B5EF4-FFF2-40B4-BE49-F238E27FC236}">
              <a16:creationId xmlns:a16="http://schemas.microsoft.com/office/drawing/2014/main" id="{00000000-0008-0000-1200-00008D000000}"/>
            </a:ext>
          </a:extLst>
        </xdr:cNvPr>
        <xdr:cNvGrpSpPr/>
      </xdr:nvGrpSpPr>
      <xdr:grpSpPr>
        <a:xfrm>
          <a:off x="2895496" y="627080"/>
          <a:ext cx="170953" cy="324310"/>
          <a:chOff x="3377338" y="8846950"/>
          <a:chExt cx="161441" cy="351940"/>
        </a:xfrm>
      </xdr:grpSpPr>
      <xdr:sp macro="" textlink="">
        <xdr:nvSpPr>
          <xdr:cNvPr id="142" name="Rectangle 141">
            <a:extLst>
              <a:ext uri="{FF2B5EF4-FFF2-40B4-BE49-F238E27FC236}">
                <a16:creationId xmlns:a16="http://schemas.microsoft.com/office/drawing/2014/main" id="{00000000-0008-0000-1200-00008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3" name="Straight Arrow Connector 142">
            <a:extLst>
              <a:ext uri="{FF2B5EF4-FFF2-40B4-BE49-F238E27FC236}">
                <a16:creationId xmlns:a16="http://schemas.microsoft.com/office/drawing/2014/main" id="{00000000-0008-0000-1200-00008F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27110</xdr:colOff>
      <xdr:row>5</xdr:row>
      <xdr:rowOff>54219</xdr:rowOff>
    </xdr:from>
    <xdr:to>
      <xdr:col>11</xdr:col>
      <xdr:colOff>26613</xdr:colOff>
      <xdr:row>8</xdr:row>
      <xdr:rowOff>32908</xdr:rowOff>
    </xdr:to>
    <xdr:grpSp>
      <xdr:nvGrpSpPr>
        <xdr:cNvPr id="144" name="Group 143">
          <a:extLst>
            <a:ext uri="{FF2B5EF4-FFF2-40B4-BE49-F238E27FC236}">
              <a16:creationId xmlns:a16="http://schemas.microsoft.com/office/drawing/2014/main" id="{00000000-0008-0000-1200-000090000000}"/>
            </a:ext>
          </a:extLst>
        </xdr:cNvPr>
        <xdr:cNvGrpSpPr/>
      </xdr:nvGrpSpPr>
      <xdr:grpSpPr>
        <a:xfrm>
          <a:off x="1695346" y="618915"/>
          <a:ext cx="170953" cy="314786"/>
          <a:chOff x="3377338" y="8846950"/>
          <a:chExt cx="161441" cy="351940"/>
        </a:xfrm>
      </xdr:grpSpPr>
      <xdr:sp macro="" textlink="">
        <xdr:nvSpPr>
          <xdr:cNvPr id="145" name="Rectangle 144">
            <a:extLst>
              <a:ext uri="{FF2B5EF4-FFF2-40B4-BE49-F238E27FC236}">
                <a16:creationId xmlns:a16="http://schemas.microsoft.com/office/drawing/2014/main" id="{00000000-0008-0000-1200-00009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6" name="Straight Arrow Connector 145">
            <a:extLst>
              <a:ext uri="{FF2B5EF4-FFF2-40B4-BE49-F238E27FC236}">
                <a16:creationId xmlns:a16="http://schemas.microsoft.com/office/drawing/2014/main" id="{00000000-0008-0000-1200-00009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55038</xdr:colOff>
      <xdr:row>109</xdr:row>
      <xdr:rowOff>49745</xdr:rowOff>
    </xdr:from>
    <xdr:to>
      <xdr:col>11</xdr:col>
      <xdr:colOff>55630</xdr:colOff>
      <xdr:row>111</xdr:row>
      <xdr:rowOff>94943</xdr:rowOff>
    </xdr:to>
    <xdr:grpSp>
      <xdr:nvGrpSpPr>
        <xdr:cNvPr id="11" name="Group 10">
          <a:extLst>
            <a:ext uri="{FF2B5EF4-FFF2-40B4-BE49-F238E27FC236}">
              <a16:creationId xmlns:a16="http://schemas.microsoft.com/office/drawing/2014/main" id="{A45088E9-2C58-477B-91B8-71D494C024A1}"/>
            </a:ext>
          </a:extLst>
        </xdr:cNvPr>
        <xdr:cNvGrpSpPr/>
      </xdr:nvGrpSpPr>
      <xdr:grpSpPr>
        <a:xfrm>
          <a:off x="1724634" y="13164309"/>
          <a:ext cx="172042" cy="315980"/>
          <a:chOff x="3377338" y="8846950"/>
          <a:chExt cx="161441" cy="351940"/>
        </a:xfrm>
      </xdr:grpSpPr>
      <xdr:sp macro="" textlink="">
        <xdr:nvSpPr>
          <xdr:cNvPr id="12" name="Rectangle 11">
            <a:extLst>
              <a:ext uri="{FF2B5EF4-FFF2-40B4-BE49-F238E27FC236}">
                <a16:creationId xmlns:a16="http://schemas.microsoft.com/office/drawing/2014/main" id="{7B1BC12B-76D7-AF38-F036-2360E33A1E5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Arrow Connector 12">
            <a:extLst>
              <a:ext uri="{FF2B5EF4-FFF2-40B4-BE49-F238E27FC236}">
                <a16:creationId xmlns:a16="http://schemas.microsoft.com/office/drawing/2014/main" id="{AEB47DF1-6999-9F5E-9815-B86D1D22A35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86087</xdr:colOff>
      <xdr:row>24</xdr:row>
      <xdr:rowOff>65191</xdr:rowOff>
    </xdr:from>
    <xdr:to>
      <xdr:col>10</xdr:col>
      <xdr:colOff>56456</xdr:colOff>
      <xdr:row>26</xdr:row>
      <xdr:rowOff>86416</xdr:rowOff>
    </xdr:to>
    <xdr:grpSp>
      <xdr:nvGrpSpPr>
        <xdr:cNvPr id="32" name="Group 31">
          <a:extLst>
            <a:ext uri="{FF2B5EF4-FFF2-40B4-BE49-F238E27FC236}">
              <a16:creationId xmlns:a16="http://schemas.microsoft.com/office/drawing/2014/main" id="{8C52FF03-7141-4681-A13A-32796880ECE4}"/>
            </a:ext>
          </a:extLst>
        </xdr:cNvPr>
        <xdr:cNvGrpSpPr/>
      </xdr:nvGrpSpPr>
      <xdr:grpSpPr>
        <a:xfrm>
          <a:off x="1580151" y="2733552"/>
          <a:ext cx="145901" cy="294728"/>
          <a:chOff x="3377338" y="8846950"/>
          <a:chExt cx="161441" cy="351940"/>
        </a:xfrm>
      </xdr:grpSpPr>
      <xdr:sp macro="" textlink="">
        <xdr:nvSpPr>
          <xdr:cNvPr id="33" name="Rectangle 32">
            <a:extLst>
              <a:ext uri="{FF2B5EF4-FFF2-40B4-BE49-F238E27FC236}">
                <a16:creationId xmlns:a16="http://schemas.microsoft.com/office/drawing/2014/main" id="{E7938D95-94D1-2E7F-7D4A-686F6B153A7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 name="Straight Arrow Connector 33">
            <a:extLst>
              <a:ext uri="{FF2B5EF4-FFF2-40B4-BE49-F238E27FC236}">
                <a16:creationId xmlns:a16="http://schemas.microsoft.com/office/drawing/2014/main" id="{7A9CAAAB-2541-57F4-DC4D-5AE415D82EA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68397</xdr:colOff>
      <xdr:row>24</xdr:row>
      <xdr:rowOff>67170</xdr:rowOff>
    </xdr:from>
    <xdr:to>
      <xdr:col>19</xdr:col>
      <xdr:colOff>40498</xdr:colOff>
      <xdr:row>26</xdr:row>
      <xdr:rowOff>77509</xdr:rowOff>
    </xdr:to>
    <xdr:grpSp>
      <xdr:nvGrpSpPr>
        <xdr:cNvPr id="38" name="Group 37">
          <a:extLst>
            <a:ext uri="{FF2B5EF4-FFF2-40B4-BE49-F238E27FC236}">
              <a16:creationId xmlns:a16="http://schemas.microsoft.com/office/drawing/2014/main" id="{B561812D-26F3-4427-BD55-F6203578E653}"/>
            </a:ext>
          </a:extLst>
        </xdr:cNvPr>
        <xdr:cNvGrpSpPr/>
      </xdr:nvGrpSpPr>
      <xdr:grpSpPr>
        <a:xfrm>
          <a:off x="3102790" y="2735531"/>
          <a:ext cx="147633" cy="285203"/>
          <a:chOff x="3377338" y="8846950"/>
          <a:chExt cx="161441" cy="351940"/>
        </a:xfrm>
      </xdr:grpSpPr>
      <xdr:sp macro="" textlink="">
        <xdr:nvSpPr>
          <xdr:cNvPr id="39" name="Rectangle 38">
            <a:extLst>
              <a:ext uri="{FF2B5EF4-FFF2-40B4-BE49-F238E27FC236}">
                <a16:creationId xmlns:a16="http://schemas.microsoft.com/office/drawing/2014/main" id="{E83B47F0-8841-FE7B-473C-46EE0FAC5B6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 name="Straight Arrow Connector 39">
            <a:extLst>
              <a:ext uri="{FF2B5EF4-FFF2-40B4-BE49-F238E27FC236}">
                <a16:creationId xmlns:a16="http://schemas.microsoft.com/office/drawing/2014/main" id="{DDCEDD12-331B-F07B-E660-5F8D3E6D02C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46017</xdr:colOff>
      <xdr:row>109</xdr:row>
      <xdr:rowOff>17318</xdr:rowOff>
    </xdr:from>
    <xdr:to>
      <xdr:col>19</xdr:col>
      <xdr:colOff>46608</xdr:colOff>
      <xdr:row>111</xdr:row>
      <xdr:rowOff>69319</xdr:rowOff>
    </xdr:to>
    <xdr:grpSp>
      <xdr:nvGrpSpPr>
        <xdr:cNvPr id="41" name="Group 40">
          <a:extLst>
            <a:ext uri="{FF2B5EF4-FFF2-40B4-BE49-F238E27FC236}">
              <a16:creationId xmlns:a16="http://schemas.microsoft.com/office/drawing/2014/main" id="{452DC8DC-4D77-4D82-800B-2DA4853C6AF5}"/>
            </a:ext>
          </a:extLst>
        </xdr:cNvPr>
        <xdr:cNvGrpSpPr/>
      </xdr:nvGrpSpPr>
      <xdr:grpSpPr>
        <a:xfrm>
          <a:off x="3088574" y="13135964"/>
          <a:ext cx="166598" cy="311898"/>
          <a:chOff x="3377338" y="8846950"/>
          <a:chExt cx="161441" cy="351940"/>
        </a:xfrm>
      </xdr:grpSpPr>
      <xdr:sp macro="" textlink="">
        <xdr:nvSpPr>
          <xdr:cNvPr id="42" name="Rectangle 41">
            <a:extLst>
              <a:ext uri="{FF2B5EF4-FFF2-40B4-BE49-F238E27FC236}">
                <a16:creationId xmlns:a16="http://schemas.microsoft.com/office/drawing/2014/main" id="{DBE3F19A-8E39-8BE4-03A1-A4C5FFB02366}"/>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 name="Straight Arrow Connector 42">
            <a:extLst>
              <a:ext uri="{FF2B5EF4-FFF2-40B4-BE49-F238E27FC236}">
                <a16:creationId xmlns:a16="http://schemas.microsoft.com/office/drawing/2014/main" id="{BD489B24-8393-FA25-6A20-820B46083EAF}"/>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18926</xdr:colOff>
      <xdr:row>40</xdr:row>
      <xdr:rowOff>123949</xdr:rowOff>
    </xdr:from>
    <xdr:to>
      <xdr:col>14</xdr:col>
      <xdr:colOff>159889</xdr:colOff>
      <xdr:row>42</xdr:row>
      <xdr:rowOff>82584</xdr:rowOff>
    </xdr:to>
    <xdr:grpSp>
      <xdr:nvGrpSpPr>
        <xdr:cNvPr id="47" name="Group 46">
          <a:extLst>
            <a:ext uri="{FF2B5EF4-FFF2-40B4-BE49-F238E27FC236}">
              <a16:creationId xmlns:a16="http://schemas.microsoft.com/office/drawing/2014/main" id="{703B2ACD-32BE-4508-958A-4531A2C03460}"/>
            </a:ext>
          </a:extLst>
        </xdr:cNvPr>
        <xdr:cNvGrpSpPr/>
      </xdr:nvGrpSpPr>
      <xdr:grpSpPr>
        <a:xfrm>
          <a:off x="2374322" y="4818413"/>
          <a:ext cx="142324" cy="240303"/>
          <a:chOff x="3377338" y="8846950"/>
          <a:chExt cx="161441" cy="351940"/>
        </a:xfrm>
      </xdr:grpSpPr>
      <xdr:sp macro="" textlink="">
        <xdr:nvSpPr>
          <xdr:cNvPr id="48" name="Rectangle 47">
            <a:extLst>
              <a:ext uri="{FF2B5EF4-FFF2-40B4-BE49-F238E27FC236}">
                <a16:creationId xmlns:a16="http://schemas.microsoft.com/office/drawing/2014/main" id="{D479ACFF-F803-5ACD-4965-C063D11A295C}"/>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9" name="Straight Arrow Connector 48">
            <a:extLst>
              <a:ext uri="{FF2B5EF4-FFF2-40B4-BE49-F238E27FC236}">
                <a16:creationId xmlns:a16="http://schemas.microsoft.com/office/drawing/2014/main" id="{103ACF52-3539-1794-A8F6-337ADE6D1DD2}"/>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14349</xdr:colOff>
      <xdr:row>40</xdr:row>
      <xdr:rowOff>114177</xdr:rowOff>
    </xdr:from>
    <xdr:to>
      <xdr:col>19</xdr:col>
      <xdr:colOff>151230</xdr:colOff>
      <xdr:row>42</xdr:row>
      <xdr:rowOff>78254</xdr:rowOff>
    </xdr:to>
    <xdr:grpSp>
      <xdr:nvGrpSpPr>
        <xdr:cNvPr id="50" name="Group 49">
          <a:extLst>
            <a:ext uri="{FF2B5EF4-FFF2-40B4-BE49-F238E27FC236}">
              <a16:creationId xmlns:a16="http://schemas.microsoft.com/office/drawing/2014/main" id="{4738150B-3CF2-43B1-A7FC-52562D3C6354}"/>
            </a:ext>
          </a:extLst>
        </xdr:cNvPr>
        <xdr:cNvGrpSpPr/>
      </xdr:nvGrpSpPr>
      <xdr:grpSpPr>
        <a:xfrm>
          <a:off x="3226995" y="4810002"/>
          <a:ext cx="134160" cy="240302"/>
          <a:chOff x="3377338" y="8846950"/>
          <a:chExt cx="161441" cy="351940"/>
        </a:xfrm>
      </xdr:grpSpPr>
      <xdr:sp macro="" textlink="">
        <xdr:nvSpPr>
          <xdr:cNvPr id="51" name="Rectangle 50">
            <a:extLst>
              <a:ext uri="{FF2B5EF4-FFF2-40B4-BE49-F238E27FC236}">
                <a16:creationId xmlns:a16="http://schemas.microsoft.com/office/drawing/2014/main" id="{22D4A1D9-0688-2816-4E75-97C55EC0B6C5}"/>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2" name="Straight Arrow Connector 51">
            <a:extLst>
              <a:ext uri="{FF2B5EF4-FFF2-40B4-BE49-F238E27FC236}">
                <a16:creationId xmlns:a16="http://schemas.microsoft.com/office/drawing/2014/main" id="{EC375A5F-DFF6-CBC5-0BA9-9BA3F99E0808}"/>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28</xdr:col>
      <xdr:colOff>28574</xdr:colOff>
      <xdr:row>6</xdr:row>
      <xdr:rowOff>0</xdr:rowOff>
    </xdr:from>
    <xdr:to>
      <xdr:col>40</xdr:col>
      <xdr:colOff>95249</xdr:colOff>
      <xdr:row>6</xdr:row>
      <xdr:rowOff>142461</xdr:rowOff>
    </xdr:to>
    <xdr:grpSp>
      <xdr:nvGrpSpPr>
        <xdr:cNvPr id="20" name="Group 19">
          <a:extLst>
            <a:ext uri="{FF2B5EF4-FFF2-40B4-BE49-F238E27FC236}">
              <a16:creationId xmlns:a16="http://schemas.microsoft.com/office/drawing/2014/main" id="{00000000-0008-0000-1300-000014000000}"/>
            </a:ext>
          </a:extLst>
        </xdr:cNvPr>
        <xdr:cNvGrpSpPr/>
      </xdr:nvGrpSpPr>
      <xdr:grpSpPr>
        <a:xfrm>
          <a:off x="4668610" y="638175"/>
          <a:ext cx="2011135" cy="134297"/>
          <a:chOff x="3700220" y="8704881"/>
          <a:chExt cx="1888688" cy="142068"/>
        </a:xfrm>
      </xdr:grpSpPr>
      <xdr:sp macro="" textlink="">
        <xdr:nvSpPr>
          <xdr:cNvPr id="21" name="Rectangle 20">
            <a:extLst>
              <a:ext uri="{FF2B5EF4-FFF2-40B4-BE49-F238E27FC236}">
                <a16:creationId xmlns:a16="http://schemas.microsoft.com/office/drawing/2014/main" id="{00000000-0008-0000-1300-000015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 name="Straight Arrow Connector 21">
            <a:extLst>
              <a:ext uri="{FF2B5EF4-FFF2-40B4-BE49-F238E27FC236}">
                <a16:creationId xmlns:a16="http://schemas.microsoft.com/office/drawing/2014/main" id="{00000000-0008-0000-1300-000016000000}"/>
              </a:ext>
            </a:extLst>
          </xdr:cNvPr>
          <xdr:cNvCxnSpPr/>
        </xdr:nvCxnSpPr>
        <xdr:spPr>
          <a:xfrm>
            <a:off x="3851975" y="8846949"/>
            <a:ext cx="1736933"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28575</xdr:colOff>
      <xdr:row>5</xdr:row>
      <xdr:rowOff>66675</xdr:rowOff>
    </xdr:from>
    <xdr:to>
      <xdr:col>17</xdr:col>
      <xdr:colOff>28079</xdr:colOff>
      <xdr:row>8</xdr:row>
      <xdr:rowOff>45364</xdr:rowOff>
    </xdr:to>
    <xdr:grpSp>
      <xdr:nvGrpSpPr>
        <xdr:cNvPr id="23" name="Group 22">
          <a:extLst>
            <a:ext uri="{FF2B5EF4-FFF2-40B4-BE49-F238E27FC236}">
              <a16:creationId xmlns:a16="http://schemas.microsoft.com/office/drawing/2014/main" id="{00000000-0008-0000-1300-000017000000}"/>
            </a:ext>
          </a:extLst>
        </xdr:cNvPr>
        <xdr:cNvGrpSpPr/>
      </xdr:nvGrpSpPr>
      <xdr:grpSpPr>
        <a:xfrm>
          <a:off x="2725511" y="630011"/>
          <a:ext cx="170954" cy="324310"/>
          <a:chOff x="3377338" y="8846950"/>
          <a:chExt cx="161441" cy="351940"/>
        </a:xfrm>
      </xdr:grpSpPr>
      <xdr:sp macro="" textlink="">
        <xdr:nvSpPr>
          <xdr:cNvPr id="24" name="Rectangle 23">
            <a:extLst>
              <a:ext uri="{FF2B5EF4-FFF2-40B4-BE49-F238E27FC236}">
                <a16:creationId xmlns:a16="http://schemas.microsoft.com/office/drawing/2014/main" id="{00000000-0008-0000-1300-00001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 name="Straight Arrow Connector 24">
            <a:extLst>
              <a:ext uri="{FF2B5EF4-FFF2-40B4-BE49-F238E27FC236}">
                <a16:creationId xmlns:a16="http://schemas.microsoft.com/office/drawing/2014/main" id="{00000000-0008-0000-1300-00001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5013</xdr:colOff>
      <xdr:row>15</xdr:row>
      <xdr:rowOff>75195</xdr:rowOff>
    </xdr:from>
    <xdr:to>
      <xdr:col>41</xdr:col>
      <xdr:colOff>4010</xdr:colOff>
      <xdr:row>15</xdr:row>
      <xdr:rowOff>75195</xdr:rowOff>
    </xdr:to>
    <xdr:cxnSp macro="">
      <xdr:nvCxnSpPr>
        <xdr:cNvPr id="27" name="Straight Arrow Connector 26">
          <a:extLst>
            <a:ext uri="{FF2B5EF4-FFF2-40B4-BE49-F238E27FC236}">
              <a16:creationId xmlns:a16="http://schemas.microsoft.com/office/drawing/2014/main" id="{00000000-0008-0000-1300-00001B000000}"/>
            </a:ext>
          </a:extLst>
        </xdr:cNvPr>
        <xdr:cNvCxnSpPr/>
      </xdr:nvCxnSpPr>
      <xdr:spPr>
        <a:xfrm>
          <a:off x="6045868" y="1764629"/>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5013</xdr:colOff>
      <xdr:row>21</xdr:row>
      <xdr:rowOff>75195</xdr:rowOff>
    </xdr:from>
    <xdr:to>
      <xdr:col>41</xdr:col>
      <xdr:colOff>4010</xdr:colOff>
      <xdr:row>21</xdr:row>
      <xdr:rowOff>75195</xdr:rowOff>
    </xdr:to>
    <xdr:cxnSp macro="">
      <xdr:nvCxnSpPr>
        <xdr:cNvPr id="28" name="Straight Arrow Connector 27">
          <a:extLst>
            <a:ext uri="{FF2B5EF4-FFF2-40B4-BE49-F238E27FC236}">
              <a16:creationId xmlns:a16="http://schemas.microsoft.com/office/drawing/2014/main" id="{00000000-0008-0000-1300-00001C000000}"/>
            </a:ext>
          </a:extLst>
        </xdr:cNvPr>
        <xdr:cNvCxnSpPr/>
      </xdr:nvCxnSpPr>
      <xdr:spPr>
        <a:xfrm>
          <a:off x="6045868" y="24965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68</xdr:row>
      <xdr:rowOff>81645</xdr:rowOff>
    </xdr:from>
    <xdr:to>
      <xdr:col>41</xdr:col>
      <xdr:colOff>8164</xdr:colOff>
      <xdr:row>68</xdr:row>
      <xdr:rowOff>81645</xdr:rowOff>
    </xdr:to>
    <xdr:cxnSp macro="">
      <xdr:nvCxnSpPr>
        <xdr:cNvPr id="29" name="Straight Arrow Connector 28">
          <a:extLst>
            <a:ext uri="{FF2B5EF4-FFF2-40B4-BE49-F238E27FC236}">
              <a16:creationId xmlns:a16="http://schemas.microsoft.com/office/drawing/2014/main" id="{00000000-0008-0000-1300-00001D000000}"/>
            </a:ext>
          </a:extLst>
        </xdr:cNvPr>
        <xdr:cNvCxnSpPr/>
      </xdr:nvCxnSpPr>
      <xdr:spPr>
        <a:xfrm>
          <a:off x="6128657" y="6776359"/>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62</xdr:row>
      <xdr:rowOff>81645</xdr:rowOff>
    </xdr:from>
    <xdr:to>
      <xdr:col>41</xdr:col>
      <xdr:colOff>8164</xdr:colOff>
      <xdr:row>62</xdr:row>
      <xdr:rowOff>81645</xdr:rowOff>
    </xdr:to>
    <xdr:cxnSp macro="">
      <xdr:nvCxnSpPr>
        <xdr:cNvPr id="30" name="Straight Arrow Connector 29">
          <a:extLst>
            <a:ext uri="{FF2B5EF4-FFF2-40B4-BE49-F238E27FC236}">
              <a16:creationId xmlns:a16="http://schemas.microsoft.com/office/drawing/2014/main" id="{00000000-0008-0000-1300-00001E000000}"/>
            </a:ext>
          </a:extLst>
        </xdr:cNvPr>
        <xdr:cNvCxnSpPr/>
      </xdr:nvCxnSpPr>
      <xdr:spPr>
        <a:xfrm>
          <a:off x="6128657" y="6057902"/>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55</xdr:row>
      <xdr:rowOff>81645</xdr:rowOff>
    </xdr:from>
    <xdr:to>
      <xdr:col>41</xdr:col>
      <xdr:colOff>8164</xdr:colOff>
      <xdr:row>55</xdr:row>
      <xdr:rowOff>81645</xdr:rowOff>
    </xdr:to>
    <xdr:cxnSp macro="">
      <xdr:nvCxnSpPr>
        <xdr:cNvPr id="31" name="Straight Arrow Connector 30">
          <a:extLst>
            <a:ext uri="{FF2B5EF4-FFF2-40B4-BE49-F238E27FC236}">
              <a16:creationId xmlns:a16="http://schemas.microsoft.com/office/drawing/2014/main" id="{00000000-0008-0000-1300-00001F000000}"/>
            </a:ext>
          </a:extLst>
        </xdr:cNvPr>
        <xdr:cNvCxnSpPr/>
      </xdr:nvCxnSpPr>
      <xdr:spPr>
        <a:xfrm>
          <a:off x="6128657" y="5480959"/>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50</xdr:row>
      <xdr:rowOff>81645</xdr:rowOff>
    </xdr:from>
    <xdr:to>
      <xdr:col>41</xdr:col>
      <xdr:colOff>8164</xdr:colOff>
      <xdr:row>50</xdr:row>
      <xdr:rowOff>81645</xdr:rowOff>
    </xdr:to>
    <xdr:cxnSp macro="">
      <xdr:nvCxnSpPr>
        <xdr:cNvPr id="32" name="Straight Arrow Connector 31">
          <a:extLst>
            <a:ext uri="{FF2B5EF4-FFF2-40B4-BE49-F238E27FC236}">
              <a16:creationId xmlns:a16="http://schemas.microsoft.com/office/drawing/2014/main" id="{00000000-0008-0000-1300-000020000000}"/>
            </a:ext>
          </a:extLst>
        </xdr:cNvPr>
        <xdr:cNvCxnSpPr/>
      </xdr:nvCxnSpPr>
      <xdr:spPr>
        <a:xfrm>
          <a:off x="6128657" y="4762502"/>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120</xdr:row>
      <xdr:rowOff>70759</xdr:rowOff>
    </xdr:from>
    <xdr:to>
      <xdr:col>41</xdr:col>
      <xdr:colOff>8164</xdr:colOff>
      <xdr:row>120</xdr:row>
      <xdr:rowOff>70759</xdr:rowOff>
    </xdr:to>
    <xdr:cxnSp macro="">
      <xdr:nvCxnSpPr>
        <xdr:cNvPr id="33" name="Straight Arrow Connector 32">
          <a:extLst>
            <a:ext uri="{FF2B5EF4-FFF2-40B4-BE49-F238E27FC236}">
              <a16:creationId xmlns:a16="http://schemas.microsoft.com/office/drawing/2014/main" id="{00000000-0008-0000-1300-000021000000}"/>
            </a:ext>
          </a:extLst>
        </xdr:cNvPr>
        <xdr:cNvCxnSpPr/>
      </xdr:nvCxnSpPr>
      <xdr:spPr>
        <a:xfrm>
          <a:off x="6128657" y="13231588"/>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19049</xdr:colOff>
      <xdr:row>98</xdr:row>
      <xdr:rowOff>66675</xdr:rowOff>
    </xdr:from>
    <xdr:to>
      <xdr:col>40</xdr:col>
      <xdr:colOff>85724</xdr:colOff>
      <xdr:row>99</xdr:row>
      <xdr:rowOff>66261</xdr:rowOff>
    </xdr:to>
    <xdr:grpSp>
      <xdr:nvGrpSpPr>
        <xdr:cNvPr id="34" name="Group 33">
          <a:extLst>
            <a:ext uri="{FF2B5EF4-FFF2-40B4-BE49-F238E27FC236}">
              <a16:creationId xmlns:a16="http://schemas.microsoft.com/office/drawing/2014/main" id="{00000000-0008-0000-1300-000022000000}"/>
            </a:ext>
          </a:extLst>
        </xdr:cNvPr>
        <xdr:cNvGrpSpPr/>
      </xdr:nvGrpSpPr>
      <xdr:grpSpPr>
        <a:xfrm>
          <a:off x="4660445" y="11240861"/>
          <a:ext cx="2005693" cy="132936"/>
          <a:chOff x="3700220" y="8704881"/>
          <a:chExt cx="1888688" cy="142068"/>
        </a:xfrm>
      </xdr:grpSpPr>
      <xdr:sp macro="" textlink="">
        <xdr:nvSpPr>
          <xdr:cNvPr id="35" name="Rectangle 34">
            <a:extLst>
              <a:ext uri="{FF2B5EF4-FFF2-40B4-BE49-F238E27FC236}">
                <a16:creationId xmlns:a16="http://schemas.microsoft.com/office/drawing/2014/main" id="{00000000-0008-0000-1300-000023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6" name="Straight Arrow Connector 35">
            <a:extLst>
              <a:ext uri="{FF2B5EF4-FFF2-40B4-BE49-F238E27FC236}">
                <a16:creationId xmlns:a16="http://schemas.microsoft.com/office/drawing/2014/main" id="{00000000-0008-0000-1300-000024000000}"/>
              </a:ext>
            </a:extLst>
          </xdr:cNvPr>
          <xdr:cNvCxnSpPr/>
        </xdr:nvCxnSpPr>
        <xdr:spPr>
          <a:xfrm>
            <a:off x="3851975" y="8846949"/>
            <a:ext cx="1736933"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38100</xdr:colOff>
      <xdr:row>98</xdr:row>
      <xdr:rowOff>57150</xdr:rowOff>
    </xdr:from>
    <xdr:to>
      <xdr:col>17</xdr:col>
      <xdr:colOff>37604</xdr:colOff>
      <xdr:row>100</xdr:row>
      <xdr:rowOff>112039</xdr:rowOff>
    </xdr:to>
    <xdr:grpSp>
      <xdr:nvGrpSpPr>
        <xdr:cNvPr id="37" name="Group 36">
          <a:extLst>
            <a:ext uri="{FF2B5EF4-FFF2-40B4-BE49-F238E27FC236}">
              <a16:creationId xmlns:a16="http://schemas.microsoft.com/office/drawing/2014/main" id="{00000000-0008-0000-1300-000025000000}"/>
            </a:ext>
          </a:extLst>
        </xdr:cNvPr>
        <xdr:cNvGrpSpPr/>
      </xdr:nvGrpSpPr>
      <xdr:grpSpPr>
        <a:xfrm>
          <a:off x="2733675" y="11227254"/>
          <a:ext cx="170954" cy="324310"/>
          <a:chOff x="3377338" y="8846950"/>
          <a:chExt cx="161441" cy="351940"/>
        </a:xfrm>
      </xdr:grpSpPr>
      <xdr:sp macro="" textlink="">
        <xdr:nvSpPr>
          <xdr:cNvPr id="38" name="Rectangle 37">
            <a:extLst>
              <a:ext uri="{FF2B5EF4-FFF2-40B4-BE49-F238E27FC236}">
                <a16:creationId xmlns:a16="http://schemas.microsoft.com/office/drawing/2014/main" id="{00000000-0008-0000-1300-000026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9" name="Straight Arrow Connector 38">
            <a:extLst>
              <a:ext uri="{FF2B5EF4-FFF2-40B4-BE49-F238E27FC236}">
                <a16:creationId xmlns:a16="http://schemas.microsoft.com/office/drawing/2014/main" id="{00000000-0008-0000-1300-000027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38099</xdr:colOff>
      <xdr:row>105</xdr:row>
      <xdr:rowOff>0</xdr:rowOff>
    </xdr:from>
    <xdr:to>
      <xdr:col>40</xdr:col>
      <xdr:colOff>104774</xdr:colOff>
      <xdr:row>105</xdr:row>
      <xdr:rowOff>142461</xdr:rowOff>
    </xdr:to>
    <xdr:grpSp>
      <xdr:nvGrpSpPr>
        <xdr:cNvPr id="40" name="Group 39">
          <a:extLst>
            <a:ext uri="{FF2B5EF4-FFF2-40B4-BE49-F238E27FC236}">
              <a16:creationId xmlns:a16="http://schemas.microsoft.com/office/drawing/2014/main" id="{00000000-0008-0000-1300-000028000000}"/>
            </a:ext>
          </a:extLst>
        </xdr:cNvPr>
        <xdr:cNvGrpSpPr/>
      </xdr:nvGrpSpPr>
      <xdr:grpSpPr>
        <a:xfrm>
          <a:off x="4676774" y="11934825"/>
          <a:ext cx="2011136" cy="134297"/>
          <a:chOff x="3700220" y="8704881"/>
          <a:chExt cx="1888688" cy="142068"/>
        </a:xfrm>
      </xdr:grpSpPr>
      <xdr:sp macro="" textlink="">
        <xdr:nvSpPr>
          <xdr:cNvPr id="41" name="Rectangle 40">
            <a:extLst>
              <a:ext uri="{FF2B5EF4-FFF2-40B4-BE49-F238E27FC236}">
                <a16:creationId xmlns:a16="http://schemas.microsoft.com/office/drawing/2014/main" id="{00000000-0008-0000-1300-000029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 name="Straight Arrow Connector 41">
            <a:extLst>
              <a:ext uri="{FF2B5EF4-FFF2-40B4-BE49-F238E27FC236}">
                <a16:creationId xmlns:a16="http://schemas.microsoft.com/office/drawing/2014/main" id="{00000000-0008-0000-1300-00002A000000}"/>
              </a:ext>
            </a:extLst>
          </xdr:cNvPr>
          <xdr:cNvCxnSpPr/>
        </xdr:nvCxnSpPr>
        <xdr:spPr>
          <a:xfrm>
            <a:off x="3851975" y="8846949"/>
            <a:ext cx="1736933"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38100</xdr:colOff>
      <xdr:row>104</xdr:row>
      <xdr:rowOff>66675</xdr:rowOff>
    </xdr:from>
    <xdr:to>
      <xdr:col>17</xdr:col>
      <xdr:colOff>37604</xdr:colOff>
      <xdr:row>107</xdr:row>
      <xdr:rowOff>45364</xdr:rowOff>
    </xdr:to>
    <xdr:grpSp>
      <xdr:nvGrpSpPr>
        <xdr:cNvPr id="43" name="Group 42">
          <a:extLst>
            <a:ext uri="{FF2B5EF4-FFF2-40B4-BE49-F238E27FC236}">
              <a16:creationId xmlns:a16="http://schemas.microsoft.com/office/drawing/2014/main" id="{00000000-0008-0000-1300-00002B000000}"/>
            </a:ext>
          </a:extLst>
        </xdr:cNvPr>
        <xdr:cNvGrpSpPr/>
      </xdr:nvGrpSpPr>
      <xdr:grpSpPr>
        <a:xfrm>
          <a:off x="2733675" y="11926661"/>
          <a:ext cx="170954" cy="324310"/>
          <a:chOff x="3377338" y="8846950"/>
          <a:chExt cx="161441" cy="351940"/>
        </a:xfrm>
      </xdr:grpSpPr>
      <xdr:sp macro="" textlink="">
        <xdr:nvSpPr>
          <xdr:cNvPr id="44" name="Rectangle 43">
            <a:extLst>
              <a:ext uri="{FF2B5EF4-FFF2-40B4-BE49-F238E27FC236}">
                <a16:creationId xmlns:a16="http://schemas.microsoft.com/office/drawing/2014/main" id="{00000000-0008-0000-1300-00002C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5" name="Straight Arrow Connector 44">
            <a:extLst>
              <a:ext uri="{FF2B5EF4-FFF2-40B4-BE49-F238E27FC236}">
                <a16:creationId xmlns:a16="http://schemas.microsoft.com/office/drawing/2014/main" id="{00000000-0008-0000-1300-00002D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9525</xdr:colOff>
      <xdr:row>164</xdr:row>
      <xdr:rowOff>76200</xdr:rowOff>
    </xdr:from>
    <xdr:to>
      <xdr:col>41</xdr:col>
      <xdr:colOff>5472</xdr:colOff>
      <xdr:row>165</xdr:row>
      <xdr:rowOff>73818</xdr:rowOff>
    </xdr:to>
    <xdr:grpSp>
      <xdr:nvGrpSpPr>
        <xdr:cNvPr id="46" name="Group 45">
          <a:extLst>
            <a:ext uri="{FF2B5EF4-FFF2-40B4-BE49-F238E27FC236}">
              <a16:creationId xmlns:a16="http://schemas.microsoft.com/office/drawing/2014/main" id="{00000000-0008-0000-1300-00002E000000}"/>
            </a:ext>
          </a:extLst>
        </xdr:cNvPr>
        <xdr:cNvGrpSpPr/>
      </xdr:nvGrpSpPr>
      <xdr:grpSpPr>
        <a:xfrm>
          <a:off x="6475639" y="19040475"/>
          <a:ext cx="229990" cy="130968"/>
          <a:chOff x="6029326" y="2438400"/>
          <a:chExt cx="197784" cy="140494"/>
        </a:xfrm>
      </xdr:grpSpPr>
      <xdr:cxnSp macro="">
        <xdr:nvCxnSpPr>
          <xdr:cNvPr id="47" name="Straight Arrow Connector 46">
            <a:extLst>
              <a:ext uri="{FF2B5EF4-FFF2-40B4-BE49-F238E27FC236}">
                <a16:creationId xmlns:a16="http://schemas.microsoft.com/office/drawing/2014/main" id="{00000000-0008-0000-1300-00002F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8" name="Rectangle 37">
            <a:extLst>
              <a:ext uri="{FF2B5EF4-FFF2-40B4-BE49-F238E27FC236}">
                <a16:creationId xmlns:a16="http://schemas.microsoft.com/office/drawing/2014/main" id="{00000000-0008-0000-1300-000030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183</xdr:row>
      <xdr:rowOff>65690</xdr:rowOff>
    </xdr:from>
    <xdr:to>
      <xdr:col>41</xdr:col>
      <xdr:colOff>5472</xdr:colOff>
      <xdr:row>184</xdr:row>
      <xdr:rowOff>73818</xdr:rowOff>
    </xdr:to>
    <xdr:grpSp>
      <xdr:nvGrpSpPr>
        <xdr:cNvPr id="52" name="Group 51">
          <a:extLst>
            <a:ext uri="{FF2B5EF4-FFF2-40B4-BE49-F238E27FC236}">
              <a16:creationId xmlns:a16="http://schemas.microsoft.com/office/drawing/2014/main" id="{00000000-0008-0000-1300-000034000000}"/>
            </a:ext>
          </a:extLst>
        </xdr:cNvPr>
        <xdr:cNvGrpSpPr/>
      </xdr:nvGrpSpPr>
      <xdr:grpSpPr>
        <a:xfrm>
          <a:off x="6475639" y="21241126"/>
          <a:ext cx="229990" cy="140117"/>
          <a:chOff x="6029326" y="2438400"/>
          <a:chExt cx="197784" cy="140494"/>
        </a:xfrm>
      </xdr:grpSpPr>
      <xdr:cxnSp macro="">
        <xdr:nvCxnSpPr>
          <xdr:cNvPr id="53" name="Straight Arrow Connector 52">
            <a:extLst>
              <a:ext uri="{FF2B5EF4-FFF2-40B4-BE49-F238E27FC236}">
                <a16:creationId xmlns:a16="http://schemas.microsoft.com/office/drawing/2014/main" id="{00000000-0008-0000-1300-000035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4" name="Rectangle 37">
            <a:extLst>
              <a:ext uri="{FF2B5EF4-FFF2-40B4-BE49-F238E27FC236}">
                <a16:creationId xmlns:a16="http://schemas.microsoft.com/office/drawing/2014/main" id="{00000000-0008-0000-1300-000036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5013</xdr:colOff>
      <xdr:row>31</xdr:row>
      <xdr:rowOff>75195</xdr:rowOff>
    </xdr:from>
    <xdr:to>
      <xdr:col>41</xdr:col>
      <xdr:colOff>4010</xdr:colOff>
      <xdr:row>31</xdr:row>
      <xdr:rowOff>75195</xdr:rowOff>
    </xdr:to>
    <xdr:cxnSp macro="">
      <xdr:nvCxnSpPr>
        <xdr:cNvPr id="58" name="Straight Arrow Connector 57">
          <a:extLst>
            <a:ext uri="{FF2B5EF4-FFF2-40B4-BE49-F238E27FC236}">
              <a16:creationId xmlns:a16="http://schemas.microsoft.com/office/drawing/2014/main" id="{00000000-0008-0000-1300-00003A000000}"/>
            </a:ext>
          </a:extLst>
        </xdr:cNvPr>
        <xdr:cNvCxnSpPr/>
      </xdr:nvCxnSpPr>
      <xdr:spPr>
        <a:xfrm>
          <a:off x="6091488" y="2475495"/>
          <a:ext cx="208547"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37</xdr:row>
      <xdr:rowOff>76200</xdr:rowOff>
    </xdr:from>
    <xdr:to>
      <xdr:col>41</xdr:col>
      <xdr:colOff>5472</xdr:colOff>
      <xdr:row>38</xdr:row>
      <xdr:rowOff>73818</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6475639" y="4219575"/>
          <a:ext cx="229990" cy="130968"/>
          <a:chOff x="6029326" y="2438400"/>
          <a:chExt cx="197784" cy="140494"/>
        </a:xfrm>
      </xdr:grpSpPr>
      <xdr:cxnSp macro="">
        <xdr:nvCxnSpPr>
          <xdr:cNvPr id="60" name="Straight Arrow Connector 59">
            <a:extLst>
              <a:ext uri="{FF2B5EF4-FFF2-40B4-BE49-F238E27FC236}">
                <a16:creationId xmlns:a16="http://schemas.microsoft.com/office/drawing/2014/main" id="{00000000-0008-0000-1300-00003C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1" name="Rectangle 37">
            <a:extLst>
              <a:ext uri="{FF2B5EF4-FFF2-40B4-BE49-F238E27FC236}">
                <a16:creationId xmlns:a16="http://schemas.microsoft.com/office/drawing/2014/main" id="{00000000-0008-0000-1300-00003D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5443</xdr:colOff>
      <xdr:row>160</xdr:row>
      <xdr:rowOff>70759</xdr:rowOff>
    </xdr:from>
    <xdr:to>
      <xdr:col>41</xdr:col>
      <xdr:colOff>8164</xdr:colOff>
      <xdr:row>160</xdr:row>
      <xdr:rowOff>70759</xdr:rowOff>
    </xdr:to>
    <xdr:cxnSp macro="">
      <xdr:nvCxnSpPr>
        <xdr:cNvPr id="49" name="Straight Arrow Connector 48">
          <a:extLst>
            <a:ext uri="{FF2B5EF4-FFF2-40B4-BE49-F238E27FC236}">
              <a16:creationId xmlns:a16="http://schemas.microsoft.com/office/drawing/2014/main" id="{00000000-0008-0000-1300-000031000000}"/>
            </a:ext>
          </a:extLst>
        </xdr:cNvPr>
        <xdr:cNvCxnSpPr/>
      </xdr:nvCxnSpPr>
      <xdr:spPr>
        <a:xfrm>
          <a:off x="6091918" y="14491609"/>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179</xdr:row>
      <xdr:rowOff>70759</xdr:rowOff>
    </xdr:from>
    <xdr:to>
      <xdr:col>41</xdr:col>
      <xdr:colOff>8164</xdr:colOff>
      <xdr:row>179</xdr:row>
      <xdr:rowOff>70759</xdr:rowOff>
    </xdr:to>
    <xdr:cxnSp macro="">
      <xdr:nvCxnSpPr>
        <xdr:cNvPr id="50" name="Straight Arrow Connector 49">
          <a:extLst>
            <a:ext uri="{FF2B5EF4-FFF2-40B4-BE49-F238E27FC236}">
              <a16:creationId xmlns:a16="http://schemas.microsoft.com/office/drawing/2014/main" id="{00000000-0008-0000-1300-000032000000}"/>
            </a:ext>
          </a:extLst>
        </xdr:cNvPr>
        <xdr:cNvCxnSpPr/>
      </xdr:nvCxnSpPr>
      <xdr:spPr>
        <a:xfrm>
          <a:off x="6091918" y="19682734"/>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8163</xdr:colOff>
      <xdr:row>193</xdr:row>
      <xdr:rowOff>77560</xdr:rowOff>
    </xdr:from>
    <xdr:to>
      <xdr:col>41</xdr:col>
      <xdr:colOff>8163</xdr:colOff>
      <xdr:row>193</xdr:row>
      <xdr:rowOff>77560</xdr:rowOff>
    </xdr:to>
    <xdr:cxnSp macro="">
      <xdr:nvCxnSpPr>
        <xdr:cNvPr id="2" name="Straight Arrow Connector 1">
          <a:extLst>
            <a:ext uri="{FF2B5EF4-FFF2-40B4-BE49-F238E27FC236}">
              <a16:creationId xmlns:a16="http://schemas.microsoft.com/office/drawing/2014/main" id="{7828EFD4-70B7-4567-9048-F6174376E200}"/>
            </a:ext>
          </a:extLst>
        </xdr:cNvPr>
        <xdr:cNvCxnSpPr/>
      </xdr:nvCxnSpPr>
      <xdr:spPr>
        <a:xfrm>
          <a:off x="6475638" y="22375585"/>
          <a:ext cx="2286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39</xdr:col>
      <xdr:colOff>7327</xdr:colOff>
      <xdr:row>8</xdr:row>
      <xdr:rowOff>65943</xdr:rowOff>
    </xdr:from>
    <xdr:to>
      <xdr:col>41</xdr:col>
      <xdr:colOff>10720</xdr:colOff>
      <xdr:row>8</xdr:row>
      <xdr:rowOff>65943</xdr:rowOff>
    </xdr:to>
    <xdr:cxnSp macro="">
      <xdr:nvCxnSpPr>
        <xdr:cNvPr id="2" name="Straight Arrow Connector 1">
          <a:extLst>
            <a:ext uri="{FF2B5EF4-FFF2-40B4-BE49-F238E27FC236}">
              <a16:creationId xmlns:a16="http://schemas.microsoft.com/office/drawing/2014/main" id="{00000000-0008-0000-1400-000002000000}"/>
            </a:ext>
          </a:extLst>
        </xdr:cNvPr>
        <xdr:cNvCxnSpPr/>
      </xdr:nvCxnSpPr>
      <xdr:spPr>
        <a:xfrm>
          <a:off x="6093802" y="646968"/>
          <a:ext cx="21294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14654</xdr:colOff>
      <xdr:row>218</xdr:row>
      <xdr:rowOff>73270</xdr:rowOff>
    </xdr:from>
    <xdr:to>
      <xdr:col>41</xdr:col>
      <xdr:colOff>18047</xdr:colOff>
      <xdr:row>218</xdr:row>
      <xdr:rowOff>73270</xdr:rowOff>
    </xdr:to>
    <xdr:cxnSp macro="">
      <xdr:nvCxnSpPr>
        <xdr:cNvPr id="7" name="Straight Arrow Connector 6">
          <a:extLst>
            <a:ext uri="{FF2B5EF4-FFF2-40B4-BE49-F238E27FC236}">
              <a16:creationId xmlns:a16="http://schemas.microsoft.com/office/drawing/2014/main" id="{00000000-0008-0000-1400-000007000000}"/>
            </a:ext>
          </a:extLst>
        </xdr:cNvPr>
        <xdr:cNvCxnSpPr/>
      </xdr:nvCxnSpPr>
      <xdr:spPr>
        <a:xfrm>
          <a:off x="6066692" y="23519424"/>
          <a:ext cx="208547"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8</xdr:row>
      <xdr:rowOff>65943</xdr:rowOff>
    </xdr:from>
    <xdr:to>
      <xdr:col>41</xdr:col>
      <xdr:colOff>10720</xdr:colOff>
      <xdr:row>8</xdr:row>
      <xdr:rowOff>65943</xdr:rowOff>
    </xdr:to>
    <xdr:cxnSp macro="">
      <xdr:nvCxnSpPr>
        <xdr:cNvPr id="83" name="Straight Arrow Connector 82">
          <a:extLst>
            <a:ext uri="{FF2B5EF4-FFF2-40B4-BE49-F238E27FC236}">
              <a16:creationId xmlns:a16="http://schemas.microsoft.com/office/drawing/2014/main" id="{00000000-0008-0000-1400-000053000000}"/>
            </a:ext>
          </a:extLst>
        </xdr:cNvPr>
        <xdr:cNvCxnSpPr/>
      </xdr:nvCxnSpPr>
      <xdr:spPr>
        <a:xfrm>
          <a:off x="6093802" y="646968"/>
          <a:ext cx="21294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83</xdr:row>
      <xdr:rowOff>65943</xdr:rowOff>
    </xdr:from>
    <xdr:to>
      <xdr:col>41</xdr:col>
      <xdr:colOff>10720</xdr:colOff>
      <xdr:row>83</xdr:row>
      <xdr:rowOff>65943</xdr:rowOff>
    </xdr:to>
    <xdr:cxnSp macro="">
      <xdr:nvCxnSpPr>
        <xdr:cNvPr id="84" name="Straight Arrow Connector 83">
          <a:extLst>
            <a:ext uri="{FF2B5EF4-FFF2-40B4-BE49-F238E27FC236}">
              <a16:creationId xmlns:a16="http://schemas.microsoft.com/office/drawing/2014/main" id="{00000000-0008-0000-1400-000054000000}"/>
            </a:ext>
          </a:extLst>
        </xdr:cNvPr>
        <xdr:cNvCxnSpPr/>
      </xdr:nvCxnSpPr>
      <xdr:spPr>
        <a:xfrm>
          <a:off x="6093802" y="8714643"/>
          <a:ext cx="21294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13138</xdr:colOff>
      <xdr:row>153</xdr:row>
      <xdr:rowOff>51289</xdr:rowOff>
    </xdr:from>
    <xdr:to>
      <xdr:col>41</xdr:col>
      <xdr:colOff>11149</xdr:colOff>
      <xdr:row>162</xdr:row>
      <xdr:rowOff>0</xdr:rowOff>
    </xdr:to>
    <xdr:grpSp>
      <xdr:nvGrpSpPr>
        <xdr:cNvPr id="90" name="Group 89">
          <a:extLst>
            <a:ext uri="{FF2B5EF4-FFF2-40B4-BE49-F238E27FC236}">
              <a16:creationId xmlns:a16="http://schemas.microsoft.com/office/drawing/2014/main" id="{00000000-0008-0000-1400-00005A000000}"/>
            </a:ext>
          </a:extLst>
        </xdr:cNvPr>
        <xdr:cNvGrpSpPr/>
      </xdr:nvGrpSpPr>
      <xdr:grpSpPr>
        <a:xfrm>
          <a:off x="6479252" y="18023603"/>
          <a:ext cx="226611" cy="1159747"/>
          <a:chOff x="6029326" y="2438400"/>
          <a:chExt cx="197784" cy="140494"/>
        </a:xfrm>
      </xdr:grpSpPr>
      <xdr:cxnSp macro="">
        <xdr:nvCxnSpPr>
          <xdr:cNvPr id="91" name="Straight Arrow Connector 90">
            <a:extLst>
              <a:ext uri="{FF2B5EF4-FFF2-40B4-BE49-F238E27FC236}">
                <a16:creationId xmlns:a16="http://schemas.microsoft.com/office/drawing/2014/main" id="{00000000-0008-0000-1400-00005B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92" name="Rectangle 37">
            <a:extLst>
              <a:ext uri="{FF2B5EF4-FFF2-40B4-BE49-F238E27FC236}">
                <a16:creationId xmlns:a16="http://schemas.microsoft.com/office/drawing/2014/main" id="{00000000-0008-0000-1400-00005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28</xdr:col>
      <xdr:colOff>35473</xdr:colOff>
      <xdr:row>73</xdr:row>
      <xdr:rowOff>84715</xdr:rowOff>
    </xdr:from>
    <xdr:to>
      <xdr:col>41</xdr:col>
      <xdr:colOff>0</xdr:colOff>
      <xdr:row>74</xdr:row>
      <xdr:rowOff>76064</xdr:rowOff>
    </xdr:to>
    <xdr:grpSp>
      <xdr:nvGrpSpPr>
        <xdr:cNvPr id="96" name="Group 95">
          <a:extLst>
            <a:ext uri="{FF2B5EF4-FFF2-40B4-BE49-F238E27FC236}">
              <a16:creationId xmlns:a16="http://schemas.microsoft.com/office/drawing/2014/main" id="{00000000-0008-0000-1400-000060000000}"/>
            </a:ext>
          </a:extLst>
        </xdr:cNvPr>
        <xdr:cNvGrpSpPr/>
      </xdr:nvGrpSpPr>
      <xdr:grpSpPr>
        <a:xfrm>
          <a:off x="4674148" y="8255804"/>
          <a:ext cx="2021927" cy="126060"/>
          <a:chOff x="3700220" y="8704881"/>
          <a:chExt cx="1916927" cy="142068"/>
        </a:xfrm>
      </xdr:grpSpPr>
      <xdr:sp macro="" textlink="">
        <xdr:nvSpPr>
          <xdr:cNvPr id="97" name="Rectangle 96">
            <a:extLst>
              <a:ext uri="{FF2B5EF4-FFF2-40B4-BE49-F238E27FC236}">
                <a16:creationId xmlns:a16="http://schemas.microsoft.com/office/drawing/2014/main" id="{00000000-0008-0000-1400-000061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8" name="Straight Arrow Connector 97">
            <a:extLst>
              <a:ext uri="{FF2B5EF4-FFF2-40B4-BE49-F238E27FC236}">
                <a16:creationId xmlns:a16="http://schemas.microsoft.com/office/drawing/2014/main" id="{00000000-0008-0000-1400-000062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45983</xdr:colOff>
      <xdr:row>73</xdr:row>
      <xdr:rowOff>72259</xdr:rowOff>
    </xdr:from>
    <xdr:to>
      <xdr:col>18</xdr:col>
      <xdr:colOff>43187</xdr:colOff>
      <xdr:row>75</xdr:row>
      <xdr:rowOff>123864</xdr:rowOff>
    </xdr:to>
    <xdr:grpSp>
      <xdr:nvGrpSpPr>
        <xdr:cNvPr id="99" name="Group 98">
          <a:extLst>
            <a:ext uri="{FF2B5EF4-FFF2-40B4-BE49-F238E27FC236}">
              <a16:creationId xmlns:a16="http://schemas.microsoft.com/office/drawing/2014/main" id="{00000000-0008-0000-1400-000063000000}"/>
            </a:ext>
          </a:extLst>
        </xdr:cNvPr>
        <xdr:cNvGrpSpPr/>
      </xdr:nvGrpSpPr>
      <xdr:grpSpPr>
        <a:xfrm>
          <a:off x="2917090" y="8240627"/>
          <a:ext cx="168654" cy="321026"/>
          <a:chOff x="3377338" y="8846950"/>
          <a:chExt cx="161441" cy="351940"/>
        </a:xfrm>
      </xdr:grpSpPr>
      <xdr:sp macro="" textlink="">
        <xdr:nvSpPr>
          <xdr:cNvPr id="100" name="Rectangle 99">
            <a:extLst>
              <a:ext uri="{FF2B5EF4-FFF2-40B4-BE49-F238E27FC236}">
                <a16:creationId xmlns:a16="http://schemas.microsoft.com/office/drawing/2014/main" id="{00000000-0008-0000-1400-000064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1" name="Straight Arrow Connector 100">
            <a:extLst>
              <a:ext uri="{FF2B5EF4-FFF2-40B4-BE49-F238E27FC236}">
                <a16:creationId xmlns:a16="http://schemas.microsoft.com/office/drawing/2014/main" id="{00000000-0008-0000-1400-000065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28904</xdr:colOff>
      <xdr:row>131</xdr:row>
      <xdr:rowOff>12456</xdr:rowOff>
    </xdr:from>
    <xdr:to>
      <xdr:col>40</xdr:col>
      <xdr:colOff>98535</xdr:colOff>
      <xdr:row>132</xdr:row>
      <xdr:rowOff>3805</xdr:rowOff>
    </xdr:to>
    <xdr:grpSp>
      <xdr:nvGrpSpPr>
        <xdr:cNvPr id="111" name="Group 110">
          <a:extLst>
            <a:ext uri="{FF2B5EF4-FFF2-40B4-BE49-F238E27FC236}">
              <a16:creationId xmlns:a16="http://schemas.microsoft.com/office/drawing/2014/main" id="{00000000-0008-0000-1400-00006F000000}"/>
            </a:ext>
          </a:extLst>
        </xdr:cNvPr>
        <xdr:cNvGrpSpPr/>
      </xdr:nvGrpSpPr>
      <xdr:grpSpPr>
        <a:xfrm>
          <a:off x="4668940" y="15651145"/>
          <a:ext cx="2008649" cy="130142"/>
          <a:chOff x="3700220" y="8704881"/>
          <a:chExt cx="1916927" cy="142068"/>
        </a:xfrm>
      </xdr:grpSpPr>
      <xdr:sp macro="" textlink="">
        <xdr:nvSpPr>
          <xdr:cNvPr id="112" name="Rectangle 111">
            <a:extLst>
              <a:ext uri="{FF2B5EF4-FFF2-40B4-BE49-F238E27FC236}">
                <a16:creationId xmlns:a16="http://schemas.microsoft.com/office/drawing/2014/main" id="{00000000-0008-0000-1400-000070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3" name="Straight Arrow Connector 112">
            <a:extLst>
              <a:ext uri="{FF2B5EF4-FFF2-40B4-BE49-F238E27FC236}">
                <a16:creationId xmlns:a16="http://schemas.microsoft.com/office/drawing/2014/main" id="{00000000-0008-0000-1400-000071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19707</xdr:colOff>
      <xdr:row>131</xdr:row>
      <xdr:rowOff>19706</xdr:rowOff>
    </xdr:from>
    <xdr:to>
      <xdr:col>18</xdr:col>
      <xdr:colOff>16911</xdr:colOff>
      <xdr:row>133</xdr:row>
      <xdr:rowOff>71310</xdr:rowOff>
    </xdr:to>
    <xdr:grpSp>
      <xdr:nvGrpSpPr>
        <xdr:cNvPr id="114" name="Group 113">
          <a:extLst>
            <a:ext uri="{FF2B5EF4-FFF2-40B4-BE49-F238E27FC236}">
              <a16:creationId xmlns:a16="http://schemas.microsoft.com/office/drawing/2014/main" id="{00000000-0008-0000-1400-000072000000}"/>
            </a:ext>
          </a:extLst>
        </xdr:cNvPr>
        <xdr:cNvGrpSpPr/>
      </xdr:nvGrpSpPr>
      <xdr:grpSpPr>
        <a:xfrm>
          <a:off x="2884011" y="15657035"/>
          <a:ext cx="174096" cy="316943"/>
          <a:chOff x="3377338" y="8846950"/>
          <a:chExt cx="161441" cy="351940"/>
        </a:xfrm>
      </xdr:grpSpPr>
      <xdr:sp macro="" textlink="">
        <xdr:nvSpPr>
          <xdr:cNvPr id="115" name="Rectangle 114">
            <a:extLst>
              <a:ext uri="{FF2B5EF4-FFF2-40B4-BE49-F238E27FC236}">
                <a16:creationId xmlns:a16="http://schemas.microsoft.com/office/drawing/2014/main" id="{00000000-0008-0000-1400-000073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6" name="Straight Arrow Connector 115">
            <a:extLst>
              <a:ext uri="{FF2B5EF4-FFF2-40B4-BE49-F238E27FC236}">
                <a16:creationId xmlns:a16="http://schemas.microsoft.com/office/drawing/2014/main" id="{00000000-0008-0000-1400-000074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35473</xdr:colOff>
      <xdr:row>325</xdr:row>
      <xdr:rowOff>12456</xdr:rowOff>
    </xdr:from>
    <xdr:to>
      <xdr:col>41</xdr:col>
      <xdr:colOff>0</xdr:colOff>
      <xdr:row>326</xdr:row>
      <xdr:rowOff>3805</xdr:rowOff>
    </xdr:to>
    <xdr:grpSp>
      <xdr:nvGrpSpPr>
        <xdr:cNvPr id="117" name="Group 116">
          <a:extLst>
            <a:ext uri="{FF2B5EF4-FFF2-40B4-BE49-F238E27FC236}">
              <a16:creationId xmlns:a16="http://schemas.microsoft.com/office/drawing/2014/main" id="{00000000-0008-0000-1400-000075000000}"/>
            </a:ext>
          </a:extLst>
        </xdr:cNvPr>
        <xdr:cNvGrpSpPr/>
      </xdr:nvGrpSpPr>
      <xdr:grpSpPr>
        <a:xfrm>
          <a:off x="4674148" y="39130270"/>
          <a:ext cx="2021927" cy="130142"/>
          <a:chOff x="3700220" y="8704881"/>
          <a:chExt cx="1916927" cy="142068"/>
        </a:xfrm>
      </xdr:grpSpPr>
      <xdr:sp macro="" textlink="">
        <xdr:nvSpPr>
          <xdr:cNvPr id="118" name="Rectangle 117">
            <a:extLst>
              <a:ext uri="{FF2B5EF4-FFF2-40B4-BE49-F238E27FC236}">
                <a16:creationId xmlns:a16="http://schemas.microsoft.com/office/drawing/2014/main" id="{00000000-0008-0000-1400-00007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9" name="Straight Arrow Connector 118">
            <a:extLst>
              <a:ext uri="{FF2B5EF4-FFF2-40B4-BE49-F238E27FC236}">
                <a16:creationId xmlns:a16="http://schemas.microsoft.com/office/drawing/2014/main" id="{00000000-0008-0000-1400-000077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45983</xdr:colOff>
      <xdr:row>325</xdr:row>
      <xdr:rowOff>0</xdr:rowOff>
    </xdr:from>
    <xdr:to>
      <xdr:col>18</xdr:col>
      <xdr:colOff>43187</xdr:colOff>
      <xdr:row>327</xdr:row>
      <xdr:rowOff>51605</xdr:rowOff>
    </xdr:to>
    <xdr:grpSp>
      <xdr:nvGrpSpPr>
        <xdr:cNvPr id="120" name="Group 119">
          <a:extLst>
            <a:ext uri="{FF2B5EF4-FFF2-40B4-BE49-F238E27FC236}">
              <a16:creationId xmlns:a16="http://schemas.microsoft.com/office/drawing/2014/main" id="{00000000-0008-0000-1400-000078000000}"/>
            </a:ext>
          </a:extLst>
        </xdr:cNvPr>
        <xdr:cNvGrpSpPr/>
      </xdr:nvGrpSpPr>
      <xdr:grpSpPr>
        <a:xfrm>
          <a:off x="2917090" y="39119175"/>
          <a:ext cx="168654" cy="316944"/>
          <a:chOff x="3377338" y="8846950"/>
          <a:chExt cx="161441" cy="351940"/>
        </a:xfrm>
      </xdr:grpSpPr>
      <xdr:sp macro="" textlink="">
        <xdr:nvSpPr>
          <xdr:cNvPr id="121" name="Rectangle 120">
            <a:extLst>
              <a:ext uri="{FF2B5EF4-FFF2-40B4-BE49-F238E27FC236}">
                <a16:creationId xmlns:a16="http://schemas.microsoft.com/office/drawing/2014/main" id="{00000000-0008-0000-1400-000079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2" name="Straight Arrow Connector 121">
            <a:extLst>
              <a:ext uri="{FF2B5EF4-FFF2-40B4-BE49-F238E27FC236}">
                <a16:creationId xmlns:a16="http://schemas.microsoft.com/office/drawing/2014/main" id="{00000000-0008-0000-1400-00007A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28904</xdr:colOff>
      <xdr:row>331</xdr:row>
      <xdr:rowOff>5887</xdr:rowOff>
    </xdr:from>
    <xdr:to>
      <xdr:col>40</xdr:col>
      <xdr:colOff>98535</xdr:colOff>
      <xdr:row>332</xdr:row>
      <xdr:rowOff>0</xdr:rowOff>
    </xdr:to>
    <xdr:grpSp>
      <xdr:nvGrpSpPr>
        <xdr:cNvPr id="123" name="Group 122">
          <a:extLst>
            <a:ext uri="{FF2B5EF4-FFF2-40B4-BE49-F238E27FC236}">
              <a16:creationId xmlns:a16="http://schemas.microsoft.com/office/drawing/2014/main" id="{00000000-0008-0000-1400-00007B000000}"/>
            </a:ext>
          </a:extLst>
        </xdr:cNvPr>
        <xdr:cNvGrpSpPr/>
      </xdr:nvGrpSpPr>
      <xdr:grpSpPr>
        <a:xfrm>
          <a:off x="4668940" y="39757794"/>
          <a:ext cx="2008649" cy="123381"/>
          <a:chOff x="3700220" y="8704881"/>
          <a:chExt cx="1916927" cy="142068"/>
        </a:xfrm>
      </xdr:grpSpPr>
      <xdr:sp macro="" textlink="">
        <xdr:nvSpPr>
          <xdr:cNvPr id="124" name="Rectangle 123">
            <a:extLst>
              <a:ext uri="{FF2B5EF4-FFF2-40B4-BE49-F238E27FC236}">
                <a16:creationId xmlns:a16="http://schemas.microsoft.com/office/drawing/2014/main" id="{00000000-0008-0000-1400-00007C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5" name="Straight Arrow Connector 124">
            <a:extLst>
              <a:ext uri="{FF2B5EF4-FFF2-40B4-BE49-F238E27FC236}">
                <a16:creationId xmlns:a16="http://schemas.microsoft.com/office/drawing/2014/main" id="{00000000-0008-0000-1400-00007D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39414</xdr:colOff>
      <xdr:row>330</xdr:row>
      <xdr:rowOff>72259</xdr:rowOff>
    </xdr:from>
    <xdr:to>
      <xdr:col>18</xdr:col>
      <xdr:colOff>36618</xdr:colOff>
      <xdr:row>333</xdr:row>
      <xdr:rowOff>45035</xdr:rowOff>
    </xdr:to>
    <xdr:grpSp>
      <xdr:nvGrpSpPr>
        <xdr:cNvPr id="126" name="Group 125">
          <a:extLst>
            <a:ext uri="{FF2B5EF4-FFF2-40B4-BE49-F238E27FC236}">
              <a16:creationId xmlns:a16="http://schemas.microsoft.com/office/drawing/2014/main" id="{00000000-0008-0000-1400-00007E000000}"/>
            </a:ext>
          </a:extLst>
        </xdr:cNvPr>
        <xdr:cNvGrpSpPr/>
      </xdr:nvGrpSpPr>
      <xdr:grpSpPr>
        <a:xfrm>
          <a:off x="2906439" y="39739802"/>
          <a:ext cx="168654" cy="323840"/>
          <a:chOff x="3377338" y="8846950"/>
          <a:chExt cx="161441" cy="351940"/>
        </a:xfrm>
      </xdr:grpSpPr>
      <xdr:sp macro="" textlink="">
        <xdr:nvSpPr>
          <xdr:cNvPr id="127" name="Rectangle 126">
            <a:extLst>
              <a:ext uri="{FF2B5EF4-FFF2-40B4-BE49-F238E27FC236}">
                <a16:creationId xmlns:a16="http://schemas.microsoft.com/office/drawing/2014/main" id="{00000000-0008-0000-1400-00007F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8" name="Straight Arrow Connector 127">
            <a:extLst>
              <a:ext uri="{FF2B5EF4-FFF2-40B4-BE49-F238E27FC236}">
                <a16:creationId xmlns:a16="http://schemas.microsoft.com/office/drawing/2014/main" id="{00000000-0008-0000-1400-000080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35473</xdr:colOff>
      <xdr:row>364</xdr:row>
      <xdr:rowOff>19025</xdr:rowOff>
    </xdr:from>
    <xdr:to>
      <xdr:col>41</xdr:col>
      <xdr:colOff>0</xdr:colOff>
      <xdr:row>365</xdr:row>
      <xdr:rowOff>10374</xdr:rowOff>
    </xdr:to>
    <xdr:grpSp>
      <xdr:nvGrpSpPr>
        <xdr:cNvPr id="135" name="Group 134">
          <a:extLst>
            <a:ext uri="{FF2B5EF4-FFF2-40B4-BE49-F238E27FC236}">
              <a16:creationId xmlns:a16="http://schemas.microsoft.com/office/drawing/2014/main" id="{00000000-0008-0000-1400-000087000000}"/>
            </a:ext>
          </a:extLst>
        </xdr:cNvPr>
        <xdr:cNvGrpSpPr/>
      </xdr:nvGrpSpPr>
      <xdr:grpSpPr>
        <a:xfrm>
          <a:off x="4674148" y="43484321"/>
          <a:ext cx="2021927" cy="120617"/>
          <a:chOff x="3700220" y="8704881"/>
          <a:chExt cx="1916927" cy="142068"/>
        </a:xfrm>
      </xdr:grpSpPr>
      <xdr:sp macro="" textlink="">
        <xdr:nvSpPr>
          <xdr:cNvPr id="136" name="Rectangle 135">
            <a:extLst>
              <a:ext uri="{FF2B5EF4-FFF2-40B4-BE49-F238E27FC236}">
                <a16:creationId xmlns:a16="http://schemas.microsoft.com/office/drawing/2014/main" id="{00000000-0008-0000-1400-000088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7" name="Straight Arrow Connector 136">
            <a:extLst>
              <a:ext uri="{FF2B5EF4-FFF2-40B4-BE49-F238E27FC236}">
                <a16:creationId xmlns:a16="http://schemas.microsoft.com/office/drawing/2014/main" id="{00000000-0008-0000-1400-000089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45983</xdr:colOff>
      <xdr:row>364</xdr:row>
      <xdr:rowOff>6569</xdr:rowOff>
    </xdr:from>
    <xdr:to>
      <xdr:col>18</xdr:col>
      <xdr:colOff>43187</xdr:colOff>
      <xdr:row>366</xdr:row>
      <xdr:rowOff>58174</xdr:rowOff>
    </xdr:to>
    <xdr:grpSp>
      <xdr:nvGrpSpPr>
        <xdr:cNvPr id="138" name="Group 137">
          <a:extLst>
            <a:ext uri="{FF2B5EF4-FFF2-40B4-BE49-F238E27FC236}">
              <a16:creationId xmlns:a16="http://schemas.microsoft.com/office/drawing/2014/main" id="{00000000-0008-0000-1400-00008A000000}"/>
            </a:ext>
          </a:extLst>
        </xdr:cNvPr>
        <xdr:cNvGrpSpPr/>
      </xdr:nvGrpSpPr>
      <xdr:grpSpPr>
        <a:xfrm>
          <a:off x="2917090" y="43473226"/>
          <a:ext cx="168654" cy="311502"/>
          <a:chOff x="3377338" y="8846950"/>
          <a:chExt cx="161441" cy="351940"/>
        </a:xfrm>
      </xdr:grpSpPr>
      <xdr:sp macro="" textlink="">
        <xdr:nvSpPr>
          <xdr:cNvPr id="139" name="Rectangle 138">
            <a:extLst>
              <a:ext uri="{FF2B5EF4-FFF2-40B4-BE49-F238E27FC236}">
                <a16:creationId xmlns:a16="http://schemas.microsoft.com/office/drawing/2014/main" id="{00000000-0008-0000-1400-00008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0" name="Straight Arrow Connector 139">
            <a:extLst>
              <a:ext uri="{FF2B5EF4-FFF2-40B4-BE49-F238E27FC236}">
                <a16:creationId xmlns:a16="http://schemas.microsoft.com/office/drawing/2014/main" id="{00000000-0008-0000-1400-00008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28575</xdr:colOff>
      <xdr:row>313</xdr:row>
      <xdr:rowOff>19050</xdr:rowOff>
    </xdr:from>
    <xdr:to>
      <xdr:col>11</xdr:col>
      <xdr:colOff>25779</xdr:colOff>
      <xdr:row>315</xdr:row>
      <xdr:rowOff>70655</xdr:rowOff>
    </xdr:to>
    <xdr:grpSp>
      <xdr:nvGrpSpPr>
        <xdr:cNvPr id="141" name="Group 140">
          <a:extLst>
            <a:ext uri="{FF2B5EF4-FFF2-40B4-BE49-F238E27FC236}">
              <a16:creationId xmlns:a16="http://schemas.microsoft.com/office/drawing/2014/main" id="{00000000-0008-0000-1400-00008D000000}"/>
            </a:ext>
          </a:extLst>
        </xdr:cNvPr>
        <xdr:cNvGrpSpPr/>
      </xdr:nvGrpSpPr>
      <xdr:grpSpPr>
        <a:xfrm>
          <a:off x="1696811" y="37754379"/>
          <a:ext cx="168654" cy="316944"/>
          <a:chOff x="3377338" y="8846950"/>
          <a:chExt cx="161441" cy="351940"/>
        </a:xfrm>
      </xdr:grpSpPr>
      <xdr:sp macro="" textlink="">
        <xdr:nvSpPr>
          <xdr:cNvPr id="142" name="Rectangle 141">
            <a:extLst>
              <a:ext uri="{FF2B5EF4-FFF2-40B4-BE49-F238E27FC236}">
                <a16:creationId xmlns:a16="http://schemas.microsoft.com/office/drawing/2014/main" id="{00000000-0008-0000-1400-00008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3" name="Straight Arrow Connector 142">
            <a:extLst>
              <a:ext uri="{FF2B5EF4-FFF2-40B4-BE49-F238E27FC236}">
                <a16:creationId xmlns:a16="http://schemas.microsoft.com/office/drawing/2014/main" id="{00000000-0008-0000-1400-00008F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38100</xdr:colOff>
      <xdr:row>313</xdr:row>
      <xdr:rowOff>19050</xdr:rowOff>
    </xdr:from>
    <xdr:to>
      <xdr:col>20</xdr:col>
      <xdr:colOff>35304</xdr:colOff>
      <xdr:row>315</xdr:row>
      <xdr:rowOff>70655</xdr:rowOff>
    </xdr:to>
    <xdr:grpSp>
      <xdr:nvGrpSpPr>
        <xdr:cNvPr id="144" name="Group 143">
          <a:extLst>
            <a:ext uri="{FF2B5EF4-FFF2-40B4-BE49-F238E27FC236}">
              <a16:creationId xmlns:a16="http://schemas.microsoft.com/office/drawing/2014/main" id="{00000000-0008-0000-1400-000090000000}"/>
            </a:ext>
          </a:extLst>
        </xdr:cNvPr>
        <xdr:cNvGrpSpPr/>
      </xdr:nvGrpSpPr>
      <xdr:grpSpPr>
        <a:xfrm>
          <a:off x="3248025" y="37754379"/>
          <a:ext cx="164572" cy="316944"/>
          <a:chOff x="3377338" y="8846950"/>
          <a:chExt cx="161441" cy="351940"/>
        </a:xfrm>
      </xdr:grpSpPr>
      <xdr:sp macro="" textlink="">
        <xdr:nvSpPr>
          <xdr:cNvPr id="145" name="Rectangle 144">
            <a:extLst>
              <a:ext uri="{FF2B5EF4-FFF2-40B4-BE49-F238E27FC236}">
                <a16:creationId xmlns:a16="http://schemas.microsoft.com/office/drawing/2014/main" id="{00000000-0008-0000-1400-00009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6" name="Straight Arrow Connector 145">
            <a:extLst>
              <a:ext uri="{FF2B5EF4-FFF2-40B4-BE49-F238E27FC236}">
                <a16:creationId xmlns:a16="http://schemas.microsoft.com/office/drawing/2014/main" id="{00000000-0008-0000-1400-00009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7327</xdr:colOff>
      <xdr:row>136</xdr:row>
      <xdr:rowOff>73270</xdr:rowOff>
    </xdr:from>
    <xdr:to>
      <xdr:col>41</xdr:col>
      <xdr:colOff>10720</xdr:colOff>
      <xdr:row>136</xdr:row>
      <xdr:rowOff>73270</xdr:rowOff>
    </xdr:to>
    <xdr:cxnSp macro="">
      <xdr:nvCxnSpPr>
        <xdr:cNvPr id="147" name="Straight Arrow Connector 146">
          <a:extLst>
            <a:ext uri="{FF2B5EF4-FFF2-40B4-BE49-F238E27FC236}">
              <a16:creationId xmlns:a16="http://schemas.microsoft.com/office/drawing/2014/main" id="{00000000-0008-0000-1400-000093000000}"/>
            </a:ext>
          </a:extLst>
        </xdr:cNvPr>
        <xdr:cNvCxnSpPr/>
      </xdr:nvCxnSpPr>
      <xdr:spPr>
        <a:xfrm>
          <a:off x="6093802" y="15284695"/>
          <a:ext cx="21294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28904</xdr:colOff>
      <xdr:row>145</xdr:row>
      <xdr:rowOff>12456</xdr:rowOff>
    </xdr:from>
    <xdr:to>
      <xdr:col>40</xdr:col>
      <xdr:colOff>98535</xdr:colOff>
      <xdr:row>146</xdr:row>
      <xdr:rowOff>3805</xdr:rowOff>
    </xdr:to>
    <xdr:grpSp>
      <xdr:nvGrpSpPr>
        <xdr:cNvPr id="148" name="Group 147">
          <a:extLst>
            <a:ext uri="{FF2B5EF4-FFF2-40B4-BE49-F238E27FC236}">
              <a16:creationId xmlns:a16="http://schemas.microsoft.com/office/drawing/2014/main" id="{00000000-0008-0000-1400-000094000000}"/>
            </a:ext>
          </a:extLst>
        </xdr:cNvPr>
        <xdr:cNvGrpSpPr/>
      </xdr:nvGrpSpPr>
      <xdr:grpSpPr>
        <a:xfrm>
          <a:off x="4668940" y="17137045"/>
          <a:ext cx="2008649" cy="130142"/>
          <a:chOff x="3700220" y="8704881"/>
          <a:chExt cx="1916927" cy="142068"/>
        </a:xfrm>
      </xdr:grpSpPr>
      <xdr:sp macro="" textlink="">
        <xdr:nvSpPr>
          <xdr:cNvPr id="149" name="Rectangle 148">
            <a:extLst>
              <a:ext uri="{FF2B5EF4-FFF2-40B4-BE49-F238E27FC236}">
                <a16:creationId xmlns:a16="http://schemas.microsoft.com/office/drawing/2014/main" id="{00000000-0008-0000-1400-000095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0" name="Straight Arrow Connector 149">
            <a:extLst>
              <a:ext uri="{FF2B5EF4-FFF2-40B4-BE49-F238E27FC236}">
                <a16:creationId xmlns:a16="http://schemas.microsoft.com/office/drawing/2014/main" id="{00000000-0008-0000-1400-000096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19707</xdr:colOff>
      <xdr:row>145</xdr:row>
      <xdr:rowOff>19706</xdr:rowOff>
    </xdr:from>
    <xdr:to>
      <xdr:col>18</xdr:col>
      <xdr:colOff>16911</xdr:colOff>
      <xdr:row>147</xdr:row>
      <xdr:rowOff>71310</xdr:rowOff>
    </xdr:to>
    <xdr:grpSp>
      <xdr:nvGrpSpPr>
        <xdr:cNvPr id="151" name="Group 150">
          <a:extLst>
            <a:ext uri="{FF2B5EF4-FFF2-40B4-BE49-F238E27FC236}">
              <a16:creationId xmlns:a16="http://schemas.microsoft.com/office/drawing/2014/main" id="{00000000-0008-0000-1400-000097000000}"/>
            </a:ext>
          </a:extLst>
        </xdr:cNvPr>
        <xdr:cNvGrpSpPr/>
      </xdr:nvGrpSpPr>
      <xdr:grpSpPr>
        <a:xfrm>
          <a:off x="2884011" y="17142935"/>
          <a:ext cx="174096" cy="316943"/>
          <a:chOff x="3377338" y="8846950"/>
          <a:chExt cx="161441" cy="351940"/>
        </a:xfrm>
      </xdr:grpSpPr>
      <xdr:sp macro="" textlink="">
        <xdr:nvSpPr>
          <xdr:cNvPr id="152" name="Rectangle 151">
            <a:extLst>
              <a:ext uri="{FF2B5EF4-FFF2-40B4-BE49-F238E27FC236}">
                <a16:creationId xmlns:a16="http://schemas.microsoft.com/office/drawing/2014/main" id="{00000000-0008-0000-1400-00009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3" name="Straight Arrow Connector 152">
            <a:extLst>
              <a:ext uri="{FF2B5EF4-FFF2-40B4-BE49-F238E27FC236}">
                <a16:creationId xmlns:a16="http://schemas.microsoft.com/office/drawing/2014/main" id="{00000000-0008-0000-1400-00009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8283</xdr:colOff>
      <xdr:row>139</xdr:row>
      <xdr:rowOff>66264</xdr:rowOff>
    </xdr:from>
    <xdr:to>
      <xdr:col>41</xdr:col>
      <xdr:colOff>3395</xdr:colOff>
      <xdr:row>140</xdr:row>
      <xdr:rowOff>73301</xdr:rowOff>
    </xdr:to>
    <xdr:grpSp>
      <xdr:nvGrpSpPr>
        <xdr:cNvPr id="154" name="Group 153">
          <a:extLst>
            <a:ext uri="{FF2B5EF4-FFF2-40B4-BE49-F238E27FC236}">
              <a16:creationId xmlns:a16="http://schemas.microsoft.com/office/drawing/2014/main" id="{00000000-0008-0000-1400-00009A000000}"/>
            </a:ext>
          </a:extLst>
        </xdr:cNvPr>
        <xdr:cNvGrpSpPr/>
      </xdr:nvGrpSpPr>
      <xdr:grpSpPr>
        <a:xfrm>
          <a:off x="6474397" y="16555400"/>
          <a:ext cx="229155" cy="144469"/>
          <a:chOff x="6029326" y="2438400"/>
          <a:chExt cx="197784" cy="140494"/>
        </a:xfrm>
      </xdr:grpSpPr>
      <xdr:cxnSp macro="">
        <xdr:nvCxnSpPr>
          <xdr:cNvPr id="155" name="Straight Arrow Connector 154">
            <a:extLst>
              <a:ext uri="{FF2B5EF4-FFF2-40B4-BE49-F238E27FC236}">
                <a16:creationId xmlns:a16="http://schemas.microsoft.com/office/drawing/2014/main" id="{00000000-0008-0000-1400-00009B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56" name="Rectangle 37">
            <a:extLst>
              <a:ext uri="{FF2B5EF4-FFF2-40B4-BE49-F238E27FC236}">
                <a16:creationId xmlns:a16="http://schemas.microsoft.com/office/drawing/2014/main" id="{00000000-0008-0000-1400-00009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11772</xdr:colOff>
      <xdr:row>53</xdr:row>
      <xdr:rowOff>65357</xdr:rowOff>
    </xdr:from>
    <xdr:to>
      <xdr:col>41</xdr:col>
      <xdr:colOff>9722</xdr:colOff>
      <xdr:row>53</xdr:row>
      <xdr:rowOff>65357</xdr:rowOff>
    </xdr:to>
    <xdr:cxnSp macro="">
      <xdr:nvCxnSpPr>
        <xdr:cNvPr id="158" name="Straight Arrow Connector 157">
          <a:extLst>
            <a:ext uri="{FF2B5EF4-FFF2-40B4-BE49-F238E27FC236}">
              <a16:creationId xmlns:a16="http://schemas.microsoft.com/office/drawing/2014/main" id="{00000000-0008-0000-1400-00009E000000}"/>
            </a:ext>
          </a:extLst>
        </xdr:cNvPr>
        <xdr:cNvCxnSpPr/>
      </xdr:nvCxnSpPr>
      <xdr:spPr>
        <a:xfrm>
          <a:off x="6479247" y="5980382"/>
          <a:ext cx="226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149</xdr:row>
      <xdr:rowOff>80597</xdr:rowOff>
    </xdr:from>
    <xdr:to>
      <xdr:col>41</xdr:col>
      <xdr:colOff>10720</xdr:colOff>
      <xdr:row>149</xdr:row>
      <xdr:rowOff>80597</xdr:rowOff>
    </xdr:to>
    <xdr:cxnSp macro="">
      <xdr:nvCxnSpPr>
        <xdr:cNvPr id="159" name="Straight Arrow Connector 158">
          <a:extLst>
            <a:ext uri="{FF2B5EF4-FFF2-40B4-BE49-F238E27FC236}">
              <a16:creationId xmlns:a16="http://schemas.microsoft.com/office/drawing/2014/main" id="{00000000-0008-0000-1400-00009F000000}"/>
            </a:ext>
          </a:extLst>
        </xdr:cNvPr>
        <xdr:cNvCxnSpPr/>
      </xdr:nvCxnSpPr>
      <xdr:spPr>
        <a:xfrm>
          <a:off x="6059365" y="15467135"/>
          <a:ext cx="208547"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165</xdr:row>
      <xdr:rowOff>80596</xdr:rowOff>
    </xdr:from>
    <xdr:to>
      <xdr:col>41</xdr:col>
      <xdr:colOff>10720</xdr:colOff>
      <xdr:row>165</xdr:row>
      <xdr:rowOff>80596</xdr:rowOff>
    </xdr:to>
    <xdr:cxnSp macro="">
      <xdr:nvCxnSpPr>
        <xdr:cNvPr id="160" name="Straight Arrow Connector 159">
          <a:extLst>
            <a:ext uri="{FF2B5EF4-FFF2-40B4-BE49-F238E27FC236}">
              <a16:creationId xmlns:a16="http://schemas.microsoft.com/office/drawing/2014/main" id="{00000000-0008-0000-1400-0000A0000000}"/>
            </a:ext>
          </a:extLst>
        </xdr:cNvPr>
        <xdr:cNvCxnSpPr/>
      </xdr:nvCxnSpPr>
      <xdr:spPr>
        <a:xfrm>
          <a:off x="6059365" y="17518673"/>
          <a:ext cx="208547"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256</xdr:row>
      <xdr:rowOff>73270</xdr:rowOff>
    </xdr:from>
    <xdr:to>
      <xdr:col>41</xdr:col>
      <xdr:colOff>10720</xdr:colOff>
      <xdr:row>256</xdr:row>
      <xdr:rowOff>73270</xdr:rowOff>
    </xdr:to>
    <xdr:cxnSp macro="">
      <xdr:nvCxnSpPr>
        <xdr:cNvPr id="164" name="Straight Arrow Connector 163">
          <a:extLst>
            <a:ext uri="{FF2B5EF4-FFF2-40B4-BE49-F238E27FC236}">
              <a16:creationId xmlns:a16="http://schemas.microsoft.com/office/drawing/2014/main" id="{00000000-0008-0000-1400-0000A4000000}"/>
            </a:ext>
          </a:extLst>
        </xdr:cNvPr>
        <xdr:cNvCxnSpPr/>
      </xdr:nvCxnSpPr>
      <xdr:spPr>
        <a:xfrm>
          <a:off x="6120136" y="32928917"/>
          <a:ext cx="21630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28904</xdr:colOff>
      <xdr:row>275</xdr:row>
      <xdr:rowOff>12456</xdr:rowOff>
    </xdr:from>
    <xdr:to>
      <xdr:col>40</xdr:col>
      <xdr:colOff>98535</xdr:colOff>
      <xdr:row>276</xdr:row>
      <xdr:rowOff>3805</xdr:rowOff>
    </xdr:to>
    <xdr:grpSp>
      <xdr:nvGrpSpPr>
        <xdr:cNvPr id="165" name="Group 164">
          <a:extLst>
            <a:ext uri="{FF2B5EF4-FFF2-40B4-BE49-F238E27FC236}">
              <a16:creationId xmlns:a16="http://schemas.microsoft.com/office/drawing/2014/main" id="{00000000-0008-0000-1400-0000A5000000}"/>
            </a:ext>
          </a:extLst>
        </xdr:cNvPr>
        <xdr:cNvGrpSpPr/>
      </xdr:nvGrpSpPr>
      <xdr:grpSpPr>
        <a:xfrm>
          <a:off x="4668940" y="33291445"/>
          <a:ext cx="2008649" cy="130142"/>
          <a:chOff x="3700220" y="8704881"/>
          <a:chExt cx="1916927" cy="142068"/>
        </a:xfrm>
      </xdr:grpSpPr>
      <xdr:sp macro="" textlink="">
        <xdr:nvSpPr>
          <xdr:cNvPr id="166" name="Rectangle 165">
            <a:extLst>
              <a:ext uri="{FF2B5EF4-FFF2-40B4-BE49-F238E27FC236}">
                <a16:creationId xmlns:a16="http://schemas.microsoft.com/office/drawing/2014/main" id="{00000000-0008-0000-1400-0000A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7" name="Straight Arrow Connector 166">
            <a:extLst>
              <a:ext uri="{FF2B5EF4-FFF2-40B4-BE49-F238E27FC236}">
                <a16:creationId xmlns:a16="http://schemas.microsoft.com/office/drawing/2014/main" id="{00000000-0008-0000-1400-0000A7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19707</xdr:colOff>
      <xdr:row>275</xdr:row>
      <xdr:rowOff>19706</xdr:rowOff>
    </xdr:from>
    <xdr:to>
      <xdr:col>18</xdr:col>
      <xdr:colOff>16911</xdr:colOff>
      <xdr:row>277</xdr:row>
      <xdr:rowOff>71310</xdr:rowOff>
    </xdr:to>
    <xdr:grpSp>
      <xdr:nvGrpSpPr>
        <xdr:cNvPr id="168" name="Group 167">
          <a:extLst>
            <a:ext uri="{FF2B5EF4-FFF2-40B4-BE49-F238E27FC236}">
              <a16:creationId xmlns:a16="http://schemas.microsoft.com/office/drawing/2014/main" id="{00000000-0008-0000-1400-0000A8000000}"/>
            </a:ext>
          </a:extLst>
        </xdr:cNvPr>
        <xdr:cNvGrpSpPr/>
      </xdr:nvGrpSpPr>
      <xdr:grpSpPr>
        <a:xfrm>
          <a:off x="2884011" y="33297335"/>
          <a:ext cx="174096" cy="316943"/>
          <a:chOff x="3377338" y="8846950"/>
          <a:chExt cx="161441" cy="351940"/>
        </a:xfrm>
      </xdr:grpSpPr>
      <xdr:sp macro="" textlink="">
        <xdr:nvSpPr>
          <xdr:cNvPr id="169" name="Rectangle 168">
            <a:extLst>
              <a:ext uri="{FF2B5EF4-FFF2-40B4-BE49-F238E27FC236}">
                <a16:creationId xmlns:a16="http://schemas.microsoft.com/office/drawing/2014/main" id="{00000000-0008-0000-1400-0000A9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0" name="Straight Arrow Connector 169">
            <a:extLst>
              <a:ext uri="{FF2B5EF4-FFF2-40B4-BE49-F238E27FC236}">
                <a16:creationId xmlns:a16="http://schemas.microsoft.com/office/drawing/2014/main" id="{00000000-0008-0000-1400-0000AA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52552</xdr:colOff>
      <xdr:row>66</xdr:row>
      <xdr:rowOff>24634</xdr:rowOff>
    </xdr:from>
    <xdr:to>
      <xdr:col>18</xdr:col>
      <xdr:colOff>49757</xdr:colOff>
      <xdr:row>68</xdr:row>
      <xdr:rowOff>73307</xdr:rowOff>
    </xdr:to>
    <xdr:grpSp>
      <xdr:nvGrpSpPr>
        <xdr:cNvPr id="157" name="Group 156">
          <a:extLst>
            <a:ext uri="{FF2B5EF4-FFF2-40B4-BE49-F238E27FC236}">
              <a16:creationId xmlns:a16="http://schemas.microsoft.com/office/drawing/2014/main" id="{00000000-0008-0000-1400-00009D000000}"/>
            </a:ext>
          </a:extLst>
        </xdr:cNvPr>
        <xdr:cNvGrpSpPr/>
      </xdr:nvGrpSpPr>
      <xdr:grpSpPr>
        <a:xfrm>
          <a:off x="2922298" y="7417395"/>
          <a:ext cx="164573" cy="328980"/>
          <a:chOff x="3377338" y="8846950"/>
          <a:chExt cx="161441" cy="351940"/>
        </a:xfrm>
      </xdr:grpSpPr>
      <xdr:sp macro="" textlink="">
        <xdr:nvSpPr>
          <xdr:cNvPr id="161" name="Rectangle 160">
            <a:extLst>
              <a:ext uri="{FF2B5EF4-FFF2-40B4-BE49-F238E27FC236}">
                <a16:creationId xmlns:a16="http://schemas.microsoft.com/office/drawing/2014/main" id="{00000000-0008-0000-1400-0000A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2" name="Straight Arrow Connector 161">
            <a:extLst>
              <a:ext uri="{FF2B5EF4-FFF2-40B4-BE49-F238E27FC236}">
                <a16:creationId xmlns:a16="http://schemas.microsoft.com/office/drawing/2014/main" id="{00000000-0008-0000-1400-0000A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23903</xdr:colOff>
      <xdr:row>67</xdr:row>
      <xdr:rowOff>53014</xdr:rowOff>
    </xdr:from>
    <xdr:to>
      <xdr:col>40</xdr:col>
      <xdr:colOff>98537</xdr:colOff>
      <xdr:row>68</xdr:row>
      <xdr:rowOff>72391</xdr:rowOff>
    </xdr:to>
    <xdr:grpSp>
      <xdr:nvGrpSpPr>
        <xdr:cNvPr id="163" name="Group 162">
          <a:extLst>
            <a:ext uri="{FF2B5EF4-FFF2-40B4-BE49-F238E27FC236}">
              <a16:creationId xmlns:a16="http://schemas.microsoft.com/office/drawing/2014/main" id="{00000000-0008-0000-1400-0000A3000000}"/>
            </a:ext>
          </a:extLst>
        </xdr:cNvPr>
        <xdr:cNvGrpSpPr/>
      </xdr:nvGrpSpPr>
      <xdr:grpSpPr>
        <a:xfrm>
          <a:off x="4659857" y="7590010"/>
          <a:ext cx="2017734" cy="155449"/>
          <a:chOff x="3700220" y="8704881"/>
          <a:chExt cx="1922556" cy="142068"/>
        </a:xfrm>
      </xdr:grpSpPr>
      <xdr:sp macro="" textlink="">
        <xdr:nvSpPr>
          <xdr:cNvPr id="171" name="Rectangle 170">
            <a:extLst>
              <a:ext uri="{FF2B5EF4-FFF2-40B4-BE49-F238E27FC236}">
                <a16:creationId xmlns:a16="http://schemas.microsoft.com/office/drawing/2014/main" id="{00000000-0008-0000-1400-0000AB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2" name="Straight Arrow Connector 171">
            <a:extLst>
              <a:ext uri="{FF2B5EF4-FFF2-40B4-BE49-F238E27FC236}">
                <a16:creationId xmlns:a16="http://schemas.microsoft.com/office/drawing/2014/main" id="{00000000-0008-0000-1400-0000AC000000}"/>
              </a:ext>
            </a:extLst>
          </xdr:cNvPr>
          <xdr:cNvCxnSpPr/>
        </xdr:nvCxnSpPr>
        <xdr:spPr>
          <a:xfrm>
            <a:off x="3851975" y="8846949"/>
            <a:ext cx="177080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28353</xdr:colOff>
      <xdr:row>62</xdr:row>
      <xdr:rowOff>77554</xdr:rowOff>
    </xdr:from>
    <xdr:to>
      <xdr:col>41</xdr:col>
      <xdr:colOff>8735</xdr:colOff>
      <xdr:row>63</xdr:row>
      <xdr:rowOff>94210</xdr:rowOff>
    </xdr:to>
    <xdr:grpSp>
      <xdr:nvGrpSpPr>
        <xdr:cNvPr id="173" name="Group 172">
          <a:extLst>
            <a:ext uri="{FF2B5EF4-FFF2-40B4-BE49-F238E27FC236}">
              <a16:creationId xmlns:a16="http://schemas.microsoft.com/office/drawing/2014/main" id="{00000000-0008-0000-1400-0000AD000000}"/>
            </a:ext>
          </a:extLst>
        </xdr:cNvPr>
        <xdr:cNvGrpSpPr/>
      </xdr:nvGrpSpPr>
      <xdr:grpSpPr>
        <a:xfrm>
          <a:off x="5011289" y="6983179"/>
          <a:ext cx="1692160" cy="152727"/>
          <a:chOff x="3700220" y="8704881"/>
          <a:chExt cx="1592373" cy="142068"/>
        </a:xfrm>
      </xdr:grpSpPr>
      <xdr:sp macro="" textlink="">
        <xdr:nvSpPr>
          <xdr:cNvPr id="174" name="Rectangle 173">
            <a:extLst>
              <a:ext uri="{FF2B5EF4-FFF2-40B4-BE49-F238E27FC236}">
                <a16:creationId xmlns:a16="http://schemas.microsoft.com/office/drawing/2014/main" id="{00000000-0008-0000-1400-0000AE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5" name="Straight Arrow Connector 174">
            <a:extLst>
              <a:ext uri="{FF2B5EF4-FFF2-40B4-BE49-F238E27FC236}">
                <a16:creationId xmlns:a16="http://schemas.microsoft.com/office/drawing/2014/main" id="{00000000-0008-0000-1400-0000AF000000}"/>
              </a:ext>
            </a:extLst>
          </xdr:cNvPr>
          <xdr:cNvCxnSpPr/>
        </xdr:nvCxnSpPr>
        <xdr:spPr>
          <a:xfrm>
            <a:off x="3851975" y="8846949"/>
            <a:ext cx="1440618"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7620</xdr:colOff>
      <xdr:row>222</xdr:row>
      <xdr:rowOff>53341</xdr:rowOff>
    </xdr:from>
    <xdr:to>
      <xdr:col>41</xdr:col>
      <xdr:colOff>5631</xdr:colOff>
      <xdr:row>225</xdr:row>
      <xdr:rowOff>83821</xdr:rowOff>
    </xdr:to>
    <xdr:grpSp>
      <xdr:nvGrpSpPr>
        <xdr:cNvPr id="74" name="Group 73">
          <a:extLst>
            <a:ext uri="{FF2B5EF4-FFF2-40B4-BE49-F238E27FC236}">
              <a16:creationId xmlns:a16="http://schemas.microsoft.com/office/drawing/2014/main" id="{00000000-0008-0000-1400-00004A000000}"/>
            </a:ext>
          </a:extLst>
        </xdr:cNvPr>
        <xdr:cNvGrpSpPr/>
      </xdr:nvGrpSpPr>
      <xdr:grpSpPr>
        <a:xfrm>
          <a:off x="6479177" y="27049912"/>
          <a:ext cx="226611" cy="460466"/>
          <a:chOff x="6029326" y="2438400"/>
          <a:chExt cx="197784" cy="140494"/>
        </a:xfrm>
      </xdr:grpSpPr>
      <xdr:cxnSp macro="">
        <xdr:nvCxnSpPr>
          <xdr:cNvPr id="75" name="Straight Arrow Connector 74">
            <a:extLst>
              <a:ext uri="{FF2B5EF4-FFF2-40B4-BE49-F238E27FC236}">
                <a16:creationId xmlns:a16="http://schemas.microsoft.com/office/drawing/2014/main" id="{00000000-0008-0000-1400-00004B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6" name="Rectangle 37">
            <a:extLst>
              <a:ext uri="{FF2B5EF4-FFF2-40B4-BE49-F238E27FC236}">
                <a16:creationId xmlns:a16="http://schemas.microsoft.com/office/drawing/2014/main" id="{00000000-0008-0000-1400-00004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27</xdr:col>
      <xdr:colOff>129541</xdr:colOff>
      <xdr:row>13</xdr:row>
      <xdr:rowOff>53341</xdr:rowOff>
    </xdr:from>
    <xdr:to>
      <xdr:col>41</xdr:col>
      <xdr:colOff>1</xdr:colOff>
      <xdr:row>14</xdr:row>
      <xdr:rowOff>76065</xdr:rowOff>
    </xdr:to>
    <xdr:grpSp>
      <xdr:nvGrpSpPr>
        <xdr:cNvPr id="77" name="Group 76">
          <a:extLst>
            <a:ext uri="{FF2B5EF4-FFF2-40B4-BE49-F238E27FC236}">
              <a16:creationId xmlns:a16="http://schemas.microsoft.com/office/drawing/2014/main" id="{00000000-0008-0000-1400-00004D000000}"/>
            </a:ext>
          </a:extLst>
        </xdr:cNvPr>
        <xdr:cNvGrpSpPr/>
      </xdr:nvGrpSpPr>
      <xdr:grpSpPr>
        <a:xfrm>
          <a:off x="4599487" y="1475287"/>
          <a:ext cx="2096589" cy="153353"/>
          <a:chOff x="3700220" y="8704881"/>
          <a:chExt cx="1916927" cy="142068"/>
        </a:xfrm>
      </xdr:grpSpPr>
      <xdr:sp macro="" textlink="">
        <xdr:nvSpPr>
          <xdr:cNvPr id="78" name="Rectangle 77">
            <a:extLst>
              <a:ext uri="{FF2B5EF4-FFF2-40B4-BE49-F238E27FC236}">
                <a16:creationId xmlns:a16="http://schemas.microsoft.com/office/drawing/2014/main" id="{00000000-0008-0000-1400-00004E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9" name="Straight Arrow Connector 78">
            <a:extLst>
              <a:ext uri="{FF2B5EF4-FFF2-40B4-BE49-F238E27FC236}">
                <a16:creationId xmlns:a16="http://schemas.microsoft.com/office/drawing/2014/main" id="{00000000-0008-0000-1400-00004F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48987</xdr:colOff>
      <xdr:row>12</xdr:row>
      <xdr:rowOff>84637</xdr:rowOff>
    </xdr:from>
    <xdr:to>
      <xdr:col>18</xdr:col>
      <xdr:colOff>48987</xdr:colOff>
      <xdr:row>15</xdr:row>
      <xdr:rowOff>45994</xdr:rowOff>
    </xdr:to>
    <xdr:grpSp>
      <xdr:nvGrpSpPr>
        <xdr:cNvPr id="80" name="Group 79">
          <a:extLst>
            <a:ext uri="{FF2B5EF4-FFF2-40B4-BE49-F238E27FC236}">
              <a16:creationId xmlns:a16="http://schemas.microsoft.com/office/drawing/2014/main" id="{00000000-0008-0000-1400-000050000000}"/>
            </a:ext>
          </a:extLst>
        </xdr:cNvPr>
        <xdr:cNvGrpSpPr/>
      </xdr:nvGrpSpPr>
      <xdr:grpSpPr>
        <a:xfrm>
          <a:off x="2914651" y="1369151"/>
          <a:ext cx="171450" cy="366850"/>
          <a:chOff x="3377338" y="8846950"/>
          <a:chExt cx="161441" cy="351940"/>
        </a:xfrm>
      </xdr:grpSpPr>
      <xdr:sp macro="" textlink="">
        <xdr:nvSpPr>
          <xdr:cNvPr id="81" name="Rectangle 80">
            <a:extLst>
              <a:ext uri="{FF2B5EF4-FFF2-40B4-BE49-F238E27FC236}">
                <a16:creationId xmlns:a16="http://schemas.microsoft.com/office/drawing/2014/main" id="{00000000-0008-0000-1400-00005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2" name="Straight Arrow Connector 81">
            <a:extLst>
              <a:ext uri="{FF2B5EF4-FFF2-40B4-BE49-F238E27FC236}">
                <a16:creationId xmlns:a16="http://schemas.microsoft.com/office/drawing/2014/main" id="{00000000-0008-0000-1400-00005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39</xdr:col>
      <xdr:colOff>9525</xdr:colOff>
      <xdr:row>115</xdr:row>
      <xdr:rowOff>76200</xdr:rowOff>
    </xdr:from>
    <xdr:to>
      <xdr:col>41</xdr:col>
      <xdr:colOff>9525</xdr:colOff>
      <xdr:row>115</xdr:row>
      <xdr:rowOff>76200</xdr:rowOff>
    </xdr:to>
    <xdr:cxnSp macro="">
      <xdr:nvCxnSpPr>
        <xdr:cNvPr id="9" name="Straight Arrow Connector 8">
          <a:extLst>
            <a:ext uri="{FF2B5EF4-FFF2-40B4-BE49-F238E27FC236}">
              <a16:creationId xmlns:a16="http://schemas.microsoft.com/office/drawing/2014/main" id="{00000000-0008-0000-1500-000009000000}"/>
            </a:ext>
          </a:extLst>
        </xdr:cNvPr>
        <xdr:cNvCxnSpPr/>
      </xdr:nvCxnSpPr>
      <xdr:spPr>
        <a:xfrm>
          <a:off x="6038850" y="104965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55</xdr:row>
      <xdr:rowOff>66675</xdr:rowOff>
    </xdr:from>
    <xdr:to>
      <xdr:col>41</xdr:col>
      <xdr:colOff>9525</xdr:colOff>
      <xdr:row>55</xdr:row>
      <xdr:rowOff>66675</xdr:rowOff>
    </xdr:to>
    <xdr:cxnSp macro="">
      <xdr:nvCxnSpPr>
        <xdr:cNvPr id="21" name="Straight Arrow Connector 20">
          <a:extLst>
            <a:ext uri="{FF2B5EF4-FFF2-40B4-BE49-F238E27FC236}">
              <a16:creationId xmlns:a16="http://schemas.microsoft.com/office/drawing/2014/main" id="{00000000-0008-0000-1500-000015000000}"/>
            </a:ext>
          </a:extLst>
        </xdr:cNvPr>
        <xdr:cNvCxnSpPr/>
      </xdr:nvCxnSpPr>
      <xdr:spPr>
        <a:xfrm>
          <a:off x="6096000" y="42481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45</xdr:row>
      <xdr:rowOff>74295</xdr:rowOff>
    </xdr:from>
    <xdr:to>
      <xdr:col>41</xdr:col>
      <xdr:colOff>4637</xdr:colOff>
      <xdr:row>46</xdr:row>
      <xdr:rowOff>81332</xdr:rowOff>
    </xdr:to>
    <xdr:grpSp>
      <xdr:nvGrpSpPr>
        <xdr:cNvPr id="11" name="Group 10">
          <a:extLst>
            <a:ext uri="{FF2B5EF4-FFF2-40B4-BE49-F238E27FC236}">
              <a16:creationId xmlns:a16="http://schemas.microsoft.com/office/drawing/2014/main" id="{00000000-0008-0000-1500-00000B000000}"/>
            </a:ext>
          </a:extLst>
        </xdr:cNvPr>
        <xdr:cNvGrpSpPr/>
      </xdr:nvGrpSpPr>
      <xdr:grpSpPr>
        <a:xfrm>
          <a:off x="6475639" y="5674995"/>
          <a:ext cx="229155" cy="153994"/>
          <a:chOff x="6029326" y="2438400"/>
          <a:chExt cx="197784" cy="140494"/>
        </a:xfrm>
      </xdr:grpSpPr>
      <xdr:cxnSp macro="">
        <xdr:nvCxnSpPr>
          <xdr:cNvPr id="12" name="Straight Arrow Connector 11">
            <a:extLst>
              <a:ext uri="{FF2B5EF4-FFF2-40B4-BE49-F238E27FC236}">
                <a16:creationId xmlns:a16="http://schemas.microsoft.com/office/drawing/2014/main" id="{00000000-0008-0000-1500-00000C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3" name="Rectangle 37">
            <a:extLst>
              <a:ext uri="{FF2B5EF4-FFF2-40B4-BE49-F238E27FC236}">
                <a16:creationId xmlns:a16="http://schemas.microsoft.com/office/drawing/2014/main" id="{00000000-0008-0000-1500-00000D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72</xdr:row>
      <xdr:rowOff>76200</xdr:rowOff>
    </xdr:from>
    <xdr:to>
      <xdr:col>41</xdr:col>
      <xdr:colOff>9525</xdr:colOff>
      <xdr:row>72</xdr:row>
      <xdr:rowOff>76200</xdr:rowOff>
    </xdr:to>
    <xdr:cxnSp macro="">
      <xdr:nvCxnSpPr>
        <xdr:cNvPr id="7" name="Straight Arrow Connector 6">
          <a:extLst>
            <a:ext uri="{FF2B5EF4-FFF2-40B4-BE49-F238E27FC236}">
              <a16:creationId xmlns:a16="http://schemas.microsoft.com/office/drawing/2014/main" id="{00000000-0008-0000-1500-000007000000}"/>
            </a:ext>
          </a:extLst>
        </xdr:cNvPr>
        <xdr:cNvCxnSpPr/>
      </xdr:nvCxnSpPr>
      <xdr:spPr>
        <a:xfrm>
          <a:off x="6096000" y="967740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79</xdr:row>
      <xdr:rowOff>76200</xdr:rowOff>
    </xdr:from>
    <xdr:to>
      <xdr:col>41</xdr:col>
      <xdr:colOff>9525</xdr:colOff>
      <xdr:row>79</xdr:row>
      <xdr:rowOff>76200</xdr:rowOff>
    </xdr:to>
    <xdr:cxnSp macro="">
      <xdr:nvCxnSpPr>
        <xdr:cNvPr id="8" name="Straight Arrow Connector 7">
          <a:extLst>
            <a:ext uri="{FF2B5EF4-FFF2-40B4-BE49-F238E27FC236}">
              <a16:creationId xmlns:a16="http://schemas.microsoft.com/office/drawing/2014/main" id="{00000000-0008-0000-1500-000008000000}"/>
            </a:ext>
          </a:extLst>
        </xdr:cNvPr>
        <xdr:cNvCxnSpPr/>
      </xdr:nvCxnSpPr>
      <xdr:spPr>
        <a:xfrm>
          <a:off x="6096000" y="39814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38100</xdr:colOff>
      <xdr:row>80</xdr:row>
      <xdr:rowOff>19050</xdr:rowOff>
    </xdr:from>
    <xdr:to>
      <xdr:col>15</xdr:col>
      <xdr:colOff>37604</xdr:colOff>
      <xdr:row>82</xdr:row>
      <xdr:rowOff>140614</xdr:rowOff>
    </xdr:to>
    <xdr:grpSp>
      <xdr:nvGrpSpPr>
        <xdr:cNvPr id="10" name="Group 9">
          <a:extLst>
            <a:ext uri="{FF2B5EF4-FFF2-40B4-BE49-F238E27FC236}">
              <a16:creationId xmlns:a16="http://schemas.microsoft.com/office/drawing/2014/main" id="{00000000-0008-0000-0200-00000A000000}"/>
            </a:ext>
          </a:extLst>
        </xdr:cNvPr>
        <xdr:cNvGrpSpPr/>
      </xdr:nvGrpSpPr>
      <xdr:grpSpPr>
        <a:xfrm>
          <a:off x="2390775" y="9446079"/>
          <a:ext cx="170954" cy="325671"/>
          <a:chOff x="3377338" y="8846950"/>
          <a:chExt cx="161441" cy="351940"/>
        </a:xfrm>
      </xdr:grpSpPr>
      <xdr:sp macro="" textlink="">
        <xdr:nvSpPr>
          <xdr:cNvPr id="11" name="Rectangle 10">
            <a:extLst>
              <a:ext uri="{FF2B5EF4-FFF2-40B4-BE49-F238E27FC236}">
                <a16:creationId xmlns:a16="http://schemas.microsoft.com/office/drawing/2014/main" id="{00000000-0008-0000-0200-00000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11648</xdr:colOff>
      <xdr:row>80</xdr:row>
      <xdr:rowOff>19050</xdr:rowOff>
    </xdr:from>
    <xdr:to>
      <xdr:col>41</xdr:col>
      <xdr:colOff>3204</xdr:colOff>
      <xdr:row>81</xdr:row>
      <xdr:rowOff>85725</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3963162" y="9446079"/>
          <a:ext cx="2740199" cy="144235"/>
          <a:chOff x="3700220" y="8704881"/>
          <a:chExt cx="2560450" cy="142068"/>
        </a:xfrm>
      </xdr:grpSpPr>
      <xdr:sp macro="" textlink="">
        <xdr:nvSpPr>
          <xdr:cNvPr id="14" name="Rectangle 13">
            <a:extLst>
              <a:ext uri="{FF2B5EF4-FFF2-40B4-BE49-F238E27FC236}">
                <a16:creationId xmlns:a16="http://schemas.microsoft.com/office/drawing/2014/main" id="{00000000-0008-0000-0200-00000E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a:off x="3851975"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133350</xdr:colOff>
      <xdr:row>58</xdr:row>
      <xdr:rowOff>47625</xdr:rowOff>
    </xdr:from>
    <xdr:to>
      <xdr:col>13</xdr:col>
      <xdr:colOff>132854</xdr:colOff>
      <xdr:row>60</xdr:row>
      <xdr:rowOff>102514</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2140404" y="6932839"/>
          <a:ext cx="176396" cy="324311"/>
          <a:chOff x="3377338" y="8846950"/>
          <a:chExt cx="161441" cy="351940"/>
        </a:xfrm>
      </xdr:grpSpPr>
      <xdr:sp macro="" textlink="">
        <xdr:nvSpPr>
          <xdr:cNvPr id="17" name="Rectangle 16">
            <a:extLst>
              <a:ext uri="{FF2B5EF4-FFF2-40B4-BE49-F238E27FC236}">
                <a16:creationId xmlns:a16="http://schemas.microsoft.com/office/drawing/2014/main" id="{00000000-0008-0000-0200-00001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 name="Straight Arrow Connector 17">
            <a:extLst>
              <a:ext uri="{FF2B5EF4-FFF2-40B4-BE49-F238E27FC236}">
                <a16:creationId xmlns:a16="http://schemas.microsoft.com/office/drawing/2014/main" id="{00000000-0008-0000-0200-00001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0</xdr:colOff>
      <xdr:row>57</xdr:row>
      <xdr:rowOff>38100</xdr:rowOff>
    </xdr:from>
    <xdr:to>
      <xdr:col>27</xdr:col>
      <xdr:colOff>38347</xdr:colOff>
      <xdr:row>60</xdr:row>
      <xdr:rowOff>29311</xdr:rowOff>
    </xdr:to>
    <xdr:grpSp>
      <xdr:nvGrpSpPr>
        <xdr:cNvPr id="19" name="Group 18">
          <a:extLst>
            <a:ext uri="{FF2B5EF4-FFF2-40B4-BE49-F238E27FC236}">
              <a16:creationId xmlns:a16="http://schemas.microsoft.com/office/drawing/2014/main" id="{00000000-0008-0000-0200-000013000000}"/>
            </a:ext>
          </a:extLst>
        </xdr:cNvPr>
        <xdr:cNvGrpSpPr/>
      </xdr:nvGrpSpPr>
      <xdr:grpSpPr>
        <a:xfrm>
          <a:off x="4295775" y="6791325"/>
          <a:ext cx="209797" cy="392622"/>
          <a:chOff x="4255698" y="27025840"/>
          <a:chExt cx="201283" cy="423995"/>
        </a:xfrm>
      </xdr:grpSpPr>
      <xdr:sp macro="" textlink="">
        <xdr:nvSpPr>
          <xdr:cNvPr id="20" name="Rectangle 19">
            <a:extLst>
              <a:ext uri="{FF2B5EF4-FFF2-40B4-BE49-F238E27FC236}">
                <a16:creationId xmlns:a16="http://schemas.microsoft.com/office/drawing/2014/main" id="{00000000-0008-0000-0200-000014000000}"/>
              </a:ext>
            </a:extLst>
          </xdr:cNvPr>
          <xdr:cNvSpPr/>
        </xdr:nvSpPr>
        <xdr:spPr>
          <a:xfrm flipH="1">
            <a:off x="4298830" y="27025840"/>
            <a:ext cx="156957" cy="145087"/>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flipH="1">
            <a:off x="4255698" y="27449835"/>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a:xfrm>
            <a:off x="4456981" y="27155236"/>
            <a:ext cx="0" cy="293823"/>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9525</xdr:colOff>
      <xdr:row>9</xdr:row>
      <xdr:rowOff>76200</xdr:rowOff>
    </xdr:from>
    <xdr:to>
      <xdr:col>41</xdr:col>
      <xdr:colOff>9525</xdr:colOff>
      <xdr:row>9</xdr:row>
      <xdr:rowOff>76200</xdr:rowOff>
    </xdr:to>
    <xdr:cxnSp macro="">
      <xdr:nvCxnSpPr>
        <xdr:cNvPr id="24" name="Straight Arrow Connector 23">
          <a:extLst>
            <a:ext uri="{FF2B5EF4-FFF2-40B4-BE49-F238E27FC236}">
              <a16:creationId xmlns:a16="http://schemas.microsoft.com/office/drawing/2014/main" id="{00000000-0008-0000-0200-000018000000}"/>
            </a:ext>
          </a:extLst>
        </xdr:cNvPr>
        <xdr:cNvCxnSpPr/>
      </xdr:nvCxnSpPr>
      <xdr:spPr>
        <a:xfrm>
          <a:off x="6096000" y="109537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21</xdr:row>
      <xdr:rowOff>76200</xdr:rowOff>
    </xdr:from>
    <xdr:to>
      <xdr:col>41</xdr:col>
      <xdr:colOff>9525</xdr:colOff>
      <xdr:row>21</xdr:row>
      <xdr:rowOff>76200</xdr:rowOff>
    </xdr:to>
    <xdr:cxnSp macro="">
      <xdr:nvCxnSpPr>
        <xdr:cNvPr id="25" name="Straight Arrow Connector 24">
          <a:extLst>
            <a:ext uri="{FF2B5EF4-FFF2-40B4-BE49-F238E27FC236}">
              <a16:creationId xmlns:a16="http://schemas.microsoft.com/office/drawing/2014/main" id="{00000000-0008-0000-0200-000019000000}"/>
            </a:ext>
          </a:extLst>
        </xdr:cNvPr>
        <xdr:cNvCxnSpPr/>
      </xdr:nvCxnSpPr>
      <xdr:spPr>
        <a:xfrm>
          <a:off x="6096000" y="240030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36</xdr:row>
      <xdr:rowOff>76200</xdr:rowOff>
    </xdr:from>
    <xdr:to>
      <xdr:col>41</xdr:col>
      <xdr:colOff>9525</xdr:colOff>
      <xdr:row>36</xdr:row>
      <xdr:rowOff>76200</xdr:rowOff>
    </xdr:to>
    <xdr:cxnSp macro="">
      <xdr:nvCxnSpPr>
        <xdr:cNvPr id="26" name="Straight Arrow Connector 25">
          <a:extLst>
            <a:ext uri="{FF2B5EF4-FFF2-40B4-BE49-F238E27FC236}">
              <a16:creationId xmlns:a16="http://schemas.microsoft.com/office/drawing/2014/main" id="{00000000-0008-0000-0200-00001A000000}"/>
            </a:ext>
          </a:extLst>
        </xdr:cNvPr>
        <xdr:cNvCxnSpPr/>
      </xdr:nvCxnSpPr>
      <xdr:spPr>
        <a:xfrm>
          <a:off x="6096000" y="399097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67</xdr:row>
      <xdr:rowOff>76200</xdr:rowOff>
    </xdr:from>
    <xdr:to>
      <xdr:col>41</xdr:col>
      <xdr:colOff>9525</xdr:colOff>
      <xdr:row>67</xdr:row>
      <xdr:rowOff>76200</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6057900" y="782002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xdr:colOff>
      <xdr:row>80</xdr:row>
      <xdr:rowOff>19050</xdr:rowOff>
    </xdr:from>
    <xdr:to>
      <xdr:col>15</xdr:col>
      <xdr:colOff>37604</xdr:colOff>
      <xdr:row>82</xdr:row>
      <xdr:rowOff>140614</xdr:rowOff>
    </xdr:to>
    <xdr:grpSp>
      <xdr:nvGrpSpPr>
        <xdr:cNvPr id="28" name="Group 27">
          <a:extLst>
            <a:ext uri="{FF2B5EF4-FFF2-40B4-BE49-F238E27FC236}">
              <a16:creationId xmlns:a16="http://schemas.microsoft.com/office/drawing/2014/main" id="{00000000-0008-0000-0200-00001C000000}"/>
            </a:ext>
          </a:extLst>
        </xdr:cNvPr>
        <xdr:cNvGrpSpPr/>
      </xdr:nvGrpSpPr>
      <xdr:grpSpPr>
        <a:xfrm>
          <a:off x="2390775" y="9446079"/>
          <a:ext cx="170954" cy="325671"/>
          <a:chOff x="3377338" y="8846950"/>
          <a:chExt cx="161441" cy="351940"/>
        </a:xfrm>
      </xdr:grpSpPr>
      <xdr:sp macro="" textlink="">
        <xdr:nvSpPr>
          <xdr:cNvPr id="29" name="Rectangle 28">
            <a:extLst>
              <a:ext uri="{FF2B5EF4-FFF2-40B4-BE49-F238E27FC236}">
                <a16:creationId xmlns:a16="http://schemas.microsoft.com/office/drawing/2014/main" id="{00000000-0008-0000-0200-00001D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Arrow Connector 29">
            <a:extLst>
              <a:ext uri="{FF2B5EF4-FFF2-40B4-BE49-F238E27FC236}">
                <a16:creationId xmlns:a16="http://schemas.microsoft.com/office/drawing/2014/main" id="{00000000-0008-0000-0200-00001E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12246</xdr:colOff>
      <xdr:row>5</xdr:row>
      <xdr:rowOff>63954</xdr:rowOff>
    </xdr:from>
    <xdr:to>
      <xdr:col>41</xdr:col>
      <xdr:colOff>9525</xdr:colOff>
      <xdr:row>5</xdr:row>
      <xdr:rowOff>63954</xdr:rowOff>
    </xdr:to>
    <xdr:cxnSp macro="">
      <xdr:nvCxnSpPr>
        <xdr:cNvPr id="2" name="Straight Arrow Connector 1">
          <a:extLst>
            <a:ext uri="{FF2B5EF4-FFF2-40B4-BE49-F238E27FC236}">
              <a16:creationId xmlns:a16="http://schemas.microsoft.com/office/drawing/2014/main" id="{32B7319A-7D15-4EE4-A14F-EFE7230CB00E}"/>
            </a:ext>
          </a:extLst>
        </xdr:cNvPr>
        <xdr:cNvCxnSpPr/>
      </xdr:nvCxnSpPr>
      <xdr:spPr>
        <a:xfrm>
          <a:off x="6479721" y="635454"/>
          <a:ext cx="225879"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98</xdr:col>
      <xdr:colOff>50345</xdr:colOff>
      <xdr:row>43</xdr:row>
      <xdr:rowOff>19050</xdr:rowOff>
    </xdr:from>
    <xdr:to>
      <xdr:col>98</xdr:col>
      <xdr:colOff>50345</xdr:colOff>
      <xdr:row>45</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a:off x="9946820" y="5324475"/>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121</xdr:col>
      <xdr:colOff>2</xdr:colOff>
      <xdr:row>44</xdr:row>
      <xdr:rowOff>9525</xdr:rowOff>
    </xdr:from>
    <xdr:to>
      <xdr:col>121</xdr:col>
      <xdr:colOff>2</xdr:colOff>
      <xdr:row>45</xdr:row>
      <xdr:rowOff>123825</xdr:rowOff>
    </xdr:to>
    <xdr:cxnSp macro="">
      <xdr:nvCxnSpPr>
        <xdr:cNvPr id="3" name="Straight Arrow Connector 2">
          <a:extLst>
            <a:ext uri="{FF2B5EF4-FFF2-40B4-BE49-F238E27FC236}">
              <a16:creationId xmlns:a16="http://schemas.microsoft.com/office/drawing/2014/main" id="{00000000-0008-0000-0300-000003000000}"/>
            </a:ext>
          </a:extLst>
        </xdr:cNvPr>
        <xdr:cNvCxnSpPr/>
      </xdr:nvCxnSpPr>
      <xdr:spPr>
        <a:xfrm>
          <a:off x="12182477" y="5448300"/>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121</xdr:col>
      <xdr:colOff>0</xdr:colOff>
      <xdr:row>56</xdr:row>
      <xdr:rowOff>5443</xdr:rowOff>
    </xdr:from>
    <xdr:to>
      <xdr:col>121</xdr:col>
      <xdr:colOff>0</xdr:colOff>
      <xdr:row>57</xdr:row>
      <xdr:rowOff>119743</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a:off x="10067925" y="7092043"/>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36477</xdr:colOff>
      <xdr:row>52</xdr:row>
      <xdr:rowOff>29733</xdr:rowOff>
    </xdr:from>
    <xdr:to>
      <xdr:col>73</xdr:col>
      <xdr:colOff>55410</xdr:colOff>
      <xdr:row>53</xdr:row>
      <xdr:rowOff>8135</xdr:rowOff>
    </xdr:to>
    <xdr:grpSp>
      <xdr:nvGrpSpPr>
        <xdr:cNvPr id="5" name="Group 4">
          <a:extLst>
            <a:ext uri="{FF2B5EF4-FFF2-40B4-BE49-F238E27FC236}">
              <a16:creationId xmlns:a16="http://schemas.microsoft.com/office/drawing/2014/main" id="{00000000-0008-0000-0300-000005000000}"/>
            </a:ext>
          </a:extLst>
        </xdr:cNvPr>
        <xdr:cNvGrpSpPr/>
      </xdr:nvGrpSpPr>
      <xdr:grpSpPr>
        <a:xfrm>
          <a:off x="7304052" y="6393794"/>
          <a:ext cx="135954" cy="123998"/>
          <a:chOff x="6930957" y="4535521"/>
          <a:chExt cx="178340" cy="141862"/>
        </a:xfrm>
      </xdr:grpSpPr>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72</xdr:col>
      <xdr:colOff>28343</xdr:colOff>
      <xdr:row>58</xdr:row>
      <xdr:rowOff>17546</xdr:rowOff>
    </xdr:from>
    <xdr:to>
      <xdr:col>73</xdr:col>
      <xdr:colOff>47276</xdr:colOff>
      <xdr:row>59</xdr:row>
      <xdr:rowOff>1739</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7297279" y="7087817"/>
          <a:ext cx="130511" cy="124347"/>
          <a:chOff x="6930957" y="4535521"/>
          <a:chExt cx="178340" cy="141862"/>
        </a:xfrm>
      </xdr:grpSpPr>
      <xdr:cxnSp macro="">
        <xdr:nvCxnSpPr>
          <xdr:cNvPr id="9" name="Straight Arrow Connector 8">
            <a:extLst>
              <a:ext uri="{FF2B5EF4-FFF2-40B4-BE49-F238E27FC236}">
                <a16:creationId xmlns:a16="http://schemas.microsoft.com/office/drawing/2014/main" id="{00000000-0008-0000-0300-000009000000}"/>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94161</xdr:colOff>
      <xdr:row>40</xdr:row>
      <xdr:rowOff>0</xdr:rowOff>
    </xdr:from>
    <xdr:to>
      <xdr:col>19</xdr:col>
      <xdr:colOff>107108</xdr:colOff>
      <xdr:row>40</xdr:row>
      <xdr:rowOff>87902</xdr:rowOff>
    </xdr:to>
    <xdr:grpSp>
      <xdr:nvGrpSpPr>
        <xdr:cNvPr id="11" name="Group 10">
          <a:extLst>
            <a:ext uri="{FF2B5EF4-FFF2-40B4-BE49-F238E27FC236}">
              <a16:creationId xmlns:a16="http://schemas.microsoft.com/office/drawing/2014/main" id="{00000000-0008-0000-0300-00000B000000}"/>
            </a:ext>
          </a:extLst>
        </xdr:cNvPr>
        <xdr:cNvGrpSpPr/>
      </xdr:nvGrpSpPr>
      <xdr:grpSpPr>
        <a:xfrm>
          <a:off x="1878057" y="4972050"/>
          <a:ext cx="120444" cy="86541"/>
          <a:chOff x="6930957" y="4535521"/>
          <a:chExt cx="178340" cy="141862"/>
        </a:xfrm>
      </xdr:grpSpPr>
      <xdr:cxnSp macro="">
        <xdr:nvCxnSpPr>
          <xdr:cNvPr id="12" name="Straight Arrow Connector 11">
            <a:extLst>
              <a:ext uri="{FF2B5EF4-FFF2-40B4-BE49-F238E27FC236}">
                <a16:creationId xmlns:a16="http://schemas.microsoft.com/office/drawing/2014/main" id="{00000000-0008-0000-0300-00000C000000}"/>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300-00000D000000}"/>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121</xdr:col>
      <xdr:colOff>0</xdr:colOff>
      <xdr:row>68</xdr:row>
      <xdr:rowOff>5443</xdr:rowOff>
    </xdr:from>
    <xdr:to>
      <xdr:col>121</xdr:col>
      <xdr:colOff>0</xdr:colOff>
      <xdr:row>69</xdr:row>
      <xdr:rowOff>119743</xdr:rowOff>
    </xdr:to>
    <xdr:cxnSp macro="">
      <xdr:nvCxnSpPr>
        <xdr:cNvPr id="14" name="Straight Arrow Connector 13">
          <a:extLst>
            <a:ext uri="{FF2B5EF4-FFF2-40B4-BE49-F238E27FC236}">
              <a16:creationId xmlns:a16="http://schemas.microsoft.com/office/drawing/2014/main" id="{00000000-0008-0000-0300-00000E000000}"/>
            </a:ext>
          </a:extLst>
        </xdr:cNvPr>
        <xdr:cNvCxnSpPr/>
      </xdr:nvCxnSpPr>
      <xdr:spPr>
        <a:xfrm>
          <a:off x="10067925" y="8539843"/>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36477</xdr:colOff>
      <xdr:row>64</xdr:row>
      <xdr:rowOff>29733</xdr:rowOff>
    </xdr:from>
    <xdr:to>
      <xdr:col>73</xdr:col>
      <xdr:colOff>55410</xdr:colOff>
      <xdr:row>65</xdr:row>
      <xdr:rowOff>8135</xdr:rowOff>
    </xdr:to>
    <xdr:grpSp>
      <xdr:nvGrpSpPr>
        <xdr:cNvPr id="15" name="Group 14">
          <a:extLst>
            <a:ext uri="{FF2B5EF4-FFF2-40B4-BE49-F238E27FC236}">
              <a16:creationId xmlns:a16="http://schemas.microsoft.com/office/drawing/2014/main" id="{00000000-0008-0000-0300-00000F000000}"/>
            </a:ext>
          </a:extLst>
        </xdr:cNvPr>
        <xdr:cNvGrpSpPr/>
      </xdr:nvGrpSpPr>
      <xdr:grpSpPr>
        <a:xfrm>
          <a:off x="7304052" y="7822544"/>
          <a:ext cx="135954" cy="123998"/>
          <a:chOff x="6930957" y="4535521"/>
          <a:chExt cx="178340" cy="141862"/>
        </a:xfrm>
      </xdr:grpSpPr>
      <xdr:cxnSp macro="">
        <xdr:nvCxnSpPr>
          <xdr:cNvPr id="16" name="Straight Arrow Connector 15">
            <a:extLst>
              <a:ext uri="{FF2B5EF4-FFF2-40B4-BE49-F238E27FC236}">
                <a16:creationId xmlns:a16="http://schemas.microsoft.com/office/drawing/2014/main" id="{00000000-0008-0000-0300-000010000000}"/>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72</xdr:col>
      <xdr:colOff>28343</xdr:colOff>
      <xdr:row>70</xdr:row>
      <xdr:rowOff>17546</xdr:rowOff>
    </xdr:from>
    <xdr:to>
      <xdr:col>73</xdr:col>
      <xdr:colOff>47276</xdr:colOff>
      <xdr:row>71</xdr:row>
      <xdr:rowOff>1738</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7297279" y="8535617"/>
          <a:ext cx="130511" cy="124346"/>
          <a:chOff x="6930957" y="4535521"/>
          <a:chExt cx="178340" cy="141862"/>
        </a:xfrm>
      </xdr:grpSpPr>
      <xdr:cxnSp macro="">
        <xdr:nvCxnSpPr>
          <xdr:cNvPr id="19" name="Straight Arrow Connector 18">
            <a:extLst>
              <a:ext uri="{FF2B5EF4-FFF2-40B4-BE49-F238E27FC236}">
                <a16:creationId xmlns:a16="http://schemas.microsoft.com/office/drawing/2014/main" id="{00000000-0008-0000-0300-000013000000}"/>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121</xdr:col>
      <xdr:colOff>2</xdr:colOff>
      <xdr:row>68</xdr:row>
      <xdr:rowOff>5443</xdr:rowOff>
    </xdr:from>
    <xdr:to>
      <xdr:col>121</xdr:col>
      <xdr:colOff>2</xdr:colOff>
      <xdr:row>69</xdr:row>
      <xdr:rowOff>119743</xdr:rowOff>
    </xdr:to>
    <xdr:cxnSp macro="">
      <xdr:nvCxnSpPr>
        <xdr:cNvPr id="21" name="Straight Arrow Connector 20">
          <a:extLst>
            <a:ext uri="{FF2B5EF4-FFF2-40B4-BE49-F238E27FC236}">
              <a16:creationId xmlns:a16="http://schemas.microsoft.com/office/drawing/2014/main" id="{00000000-0008-0000-0300-000015000000}"/>
            </a:ext>
          </a:extLst>
        </xdr:cNvPr>
        <xdr:cNvCxnSpPr/>
      </xdr:nvCxnSpPr>
      <xdr:spPr>
        <a:xfrm>
          <a:off x="10067927" y="8539843"/>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121</xdr:col>
      <xdr:colOff>0</xdr:colOff>
      <xdr:row>68</xdr:row>
      <xdr:rowOff>5443</xdr:rowOff>
    </xdr:from>
    <xdr:to>
      <xdr:col>121</xdr:col>
      <xdr:colOff>0</xdr:colOff>
      <xdr:row>69</xdr:row>
      <xdr:rowOff>119743</xdr:rowOff>
    </xdr:to>
    <xdr:cxnSp macro="">
      <xdr:nvCxnSpPr>
        <xdr:cNvPr id="30" name="Straight Arrow Connector 29">
          <a:extLst>
            <a:ext uri="{FF2B5EF4-FFF2-40B4-BE49-F238E27FC236}">
              <a16:creationId xmlns:a16="http://schemas.microsoft.com/office/drawing/2014/main" id="{00000000-0008-0000-0300-00001E000000}"/>
            </a:ext>
          </a:extLst>
        </xdr:cNvPr>
        <xdr:cNvCxnSpPr/>
      </xdr:nvCxnSpPr>
      <xdr:spPr>
        <a:xfrm>
          <a:off x="10067925" y="8539843"/>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51706</xdr:colOff>
      <xdr:row>44</xdr:row>
      <xdr:rowOff>16329</xdr:rowOff>
    </xdr:from>
    <xdr:to>
      <xdr:col>26</xdr:col>
      <xdr:colOff>51706</xdr:colOff>
      <xdr:row>45</xdr:row>
      <xdr:rowOff>130629</xdr:rowOff>
    </xdr:to>
    <xdr:cxnSp macro="">
      <xdr:nvCxnSpPr>
        <xdr:cNvPr id="32" name="Straight Arrow Connector 31">
          <a:extLst>
            <a:ext uri="{FF2B5EF4-FFF2-40B4-BE49-F238E27FC236}">
              <a16:creationId xmlns:a16="http://schemas.microsoft.com/office/drawing/2014/main" id="{00000000-0008-0000-0300-000020000000}"/>
            </a:ext>
          </a:extLst>
        </xdr:cNvPr>
        <xdr:cNvCxnSpPr/>
      </xdr:nvCxnSpPr>
      <xdr:spPr>
        <a:xfrm>
          <a:off x="2128156" y="5674179"/>
          <a:ext cx="0" cy="18097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51706</xdr:colOff>
      <xdr:row>55</xdr:row>
      <xdr:rowOff>16329</xdr:rowOff>
    </xdr:from>
    <xdr:to>
      <xdr:col>26</xdr:col>
      <xdr:colOff>51706</xdr:colOff>
      <xdr:row>56</xdr:row>
      <xdr:rowOff>130629</xdr:rowOff>
    </xdr:to>
    <xdr:cxnSp macro="">
      <xdr:nvCxnSpPr>
        <xdr:cNvPr id="33" name="Straight Arrow Connector 32">
          <a:extLst>
            <a:ext uri="{FF2B5EF4-FFF2-40B4-BE49-F238E27FC236}">
              <a16:creationId xmlns:a16="http://schemas.microsoft.com/office/drawing/2014/main" id="{00000000-0008-0000-0300-000021000000}"/>
            </a:ext>
          </a:extLst>
        </xdr:cNvPr>
        <xdr:cNvCxnSpPr/>
      </xdr:nvCxnSpPr>
      <xdr:spPr>
        <a:xfrm>
          <a:off x="2128156" y="6960054"/>
          <a:ext cx="0" cy="20002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51706</xdr:colOff>
      <xdr:row>67</xdr:row>
      <xdr:rowOff>16329</xdr:rowOff>
    </xdr:from>
    <xdr:to>
      <xdr:col>26</xdr:col>
      <xdr:colOff>51706</xdr:colOff>
      <xdr:row>68</xdr:row>
      <xdr:rowOff>130629</xdr:rowOff>
    </xdr:to>
    <xdr:cxnSp macro="">
      <xdr:nvCxnSpPr>
        <xdr:cNvPr id="34" name="Straight Arrow Connector 33">
          <a:extLst>
            <a:ext uri="{FF2B5EF4-FFF2-40B4-BE49-F238E27FC236}">
              <a16:creationId xmlns:a16="http://schemas.microsoft.com/office/drawing/2014/main" id="{00000000-0008-0000-0300-000022000000}"/>
            </a:ext>
          </a:extLst>
        </xdr:cNvPr>
        <xdr:cNvCxnSpPr/>
      </xdr:nvCxnSpPr>
      <xdr:spPr>
        <a:xfrm>
          <a:off x="2128156" y="8407854"/>
          <a:ext cx="0" cy="20002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98</xdr:col>
      <xdr:colOff>51706</xdr:colOff>
      <xdr:row>55</xdr:row>
      <xdr:rowOff>16329</xdr:rowOff>
    </xdr:from>
    <xdr:to>
      <xdr:col>98</xdr:col>
      <xdr:colOff>51706</xdr:colOff>
      <xdr:row>56</xdr:row>
      <xdr:rowOff>130629</xdr:rowOff>
    </xdr:to>
    <xdr:cxnSp macro="">
      <xdr:nvCxnSpPr>
        <xdr:cNvPr id="36" name="Straight Arrow Connector 35">
          <a:extLst>
            <a:ext uri="{FF2B5EF4-FFF2-40B4-BE49-F238E27FC236}">
              <a16:creationId xmlns:a16="http://schemas.microsoft.com/office/drawing/2014/main" id="{00000000-0008-0000-0300-000024000000}"/>
            </a:ext>
          </a:extLst>
        </xdr:cNvPr>
        <xdr:cNvCxnSpPr/>
      </xdr:nvCxnSpPr>
      <xdr:spPr>
        <a:xfrm>
          <a:off x="8347981" y="6960054"/>
          <a:ext cx="0" cy="20002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98</xdr:col>
      <xdr:colOff>51706</xdr:colOff>
      <xdr:row>67</xdr:row>
      <xdr:rowOff>16329</xdr:rowOff>
    </xdr:from>
    <xdr:to>
      <xdr:col>98</xdr:col>
      <xdr:colOff>51706</xdr:colOff>
      <xdr:row>68</xdr:row>
      <xdr:rowOff>130629</xdr:rowOff>
    </xdr:to>
    <xdr:cxnSp macro="">
      <xdr:nvCxnSpPr>
        <xdr:cNvPr id="37" name="Straight Arrow Connector 36">
          <a:extLst>
            <a:ext uri="{FF2B5EF4-FFF2-40B4-BE49-F238E27FC236}">
              <a16:creationId xmlns:a16="http://schemas.microsoft.com/office/drawing/2014/main" id="{00000000-0008-0000-0300-000025000000}"/>
            </a:ext>
          </a:extLst>
        </xdr:cNvPr>
        <xdr:cNvCxnSpPr/>
      </xdr:nvCxnSpPr>
      <xdr:spPr>
        <a:xfrm>
          <a:off x="8347981" y="8407854"/>
          <a:ext cx="0" cy="20002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99645</xdr:colOff>
      <xdr:row>45</xdr:row>
      <xdr:rowOff>93784</xdr:rowOff>
    </xdr:from>
    <xdr:to>
      <xdr:col>20</xdr:col>
      <xdr:colOff>23445</xdr:colOff>
      <xdr:row>47</xdr:row>
      <xdr:rowOff>72097</xdr:rowOff>
    </xdr:to>
    <xdr:grpSp>
      <xdr:nvGrpSpPr>
        <xdr:cNvPr id="39" name="Group 38">
          <a:extLst>
            <a:ext uri="{FF2B5EF4-FFF2-40B4-BE49-F238E27FC236}">
              <a16:creationId xmlns:a16="http://schemas.microsoft.com/office/drawing/2014/main" id="{00000000-0008-0000-0300-000027000000}"/>
            </a:ext>
          </a:extLst>
        </xdr:cNvPr>
        <xdr:cNvGrpSpPr/>
      </xdr:nvGrpSpPr>
      <xdr:grpSpPr>
        <a:xfrm>
          <a:off x="1878099" y="5611480"/>
          <a:ext cx="152400" cy="247735"/>
          <a:chOff x="3501050" y="9745123"/>
          <a:chExt cx="373928" cy="299809"/>
        </a:xfrm>
      </xdr:grpSpPr>
      <xdr:cxnSp macro="">
        <xdr:nvCxnSpPr>
          <xdr:cNvPr id="40" name="Straight Arrow Connector 39">
            <a:extLst>
              <a:ext uri="{FF2B5EF4-FFF2-40B4-BE49-F238E27FC236}">
                <a16:creationId xmlns:a16="http://schemas.microsoft.com/office/drawing/2014/main" id="{00000000-0008-0000-0300-000028000000}"/>
              </a:ext>
            </a:extLst>
          </xdr:cNvPr>
          <xdr:cNvCxnSpPr/>
        </xdr:nvCxnSpPr>
        <xdr:spPr>
          <a:xfrm flipH="1">
            <a:off x="3501050" y="9891317"/>
            <a:ext cx="372561" cy="0"/>
          </a:xfrm>
          <a:prstGeom prst="straightConnector1">
            <a:avLst/>
          </a:prstGeom>
          <a:ln w="12700" cap="sq">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1" name="Rectangle 37">
            <a:extLst>
              <a:ext uri="{FF2B5EF4-FFF2-40B4-BE49-F238E27FC236}">
                <a16:creationId xmlns:a16="http://schemas.microsoft.com/office/drawing/2014/main" id="{00000000-0008-0000-0300-000029000000}"/>
              </a:ext>
            </a:extLst>
          </xdr:cNvPr>
          <xdr:cNvSpPr/>
        </xdr:nvSpPr>
        <xdr:spPr>
          <a:xfrm>
            <a:off x="3813204" y="9745123"/>
            <a:ext cx="61774" cy="29980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90</xdr:col>
      <xdr:colOff>40638</xdr:colOff>
      <xdr:row>43</xdr:row>
      <xdr:rowOff>67883</xdr:rowOff>
    </xdr:from>
    <xdr:to>
      <xdr:col>90</xdr:col>
      <xdr:colOff>96277</xdr:colOff>
      <xdr:row>49</xdr:row>
      <xdr:rowOff>38100</xdr:rowOff>
    </xdr:to>
    <xdr:grpSp>
      <xdr:nvGrpSpPr>
        <xdr:cNvPr id="42" name="Group 41">
          <a:extLst>
            <a:ext uri="{FF2B5EF4-FFF2-40B4-BE49-F238E27FC236}">
              <a16:creationId xmlns:a16="http://schemas.microsoft.com/office/drawing/2014/main" id="{00000000-0008-0000-0300-00002A000000}"/>
            </a:ext>
          </a:extLst>
        </xdr:cNvPr>
        <xdr:cNvGrpSpPr/>
      </xdr:nvGrpSpPr>
      <xdr:grpSpPr>
        <a:xfrm>
          <a:off x="9022713" y="5374669"/>
          <a:ext cx="52918" cy="740381"/>
          <a:chOff x="7328799" y="5329765"/>
          <a:chExt cx="52918" cy="715845"/>
        </a:xfrm>
      </xdr:grpSpPr>
      <xdr:cxnSp macro="">
        <xdr:nvCxnSpPr>
          <xdr:cNvPr id="43" name="Straight Connector 42">
            <a:extLst>
              <a:ext uri="{FF2B5EF4-FFF2-40B4-BE49-F238E27FC236}">
                <a16:creationId xmlns:a16="http://schemas.microsoft.com/office/drawing/2014/main" id="{00000000-0008-0000-0300-00002B000000}"/>
              </a:ext>
            </a:extLst>
          </xdr:cNvPr>
          <xdr:cNvCxnSpPr/>
        </xdr:nvCxnSpPr>
        <xdr:spPr>
          <a:xfrm flipV="1">
            <a:off x="7329646" y="5786882"/>
            <a:ext cx="40126" cy="739"/>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flipV="1">
            <a:off x="7328799" y="5530185"/>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45" name="Straight Arrow Connector 44">
            <a:extLst>
              <a:ext uri="{FF2B5EF4-FFF2-40B4-BE49-F238E27FC236}">
                <a16:creationId xmlns:a16="http://schemas.microsoft.com/office/drawing/2014/main" id="{00000000-0008-0000-0300-00002D000000}"/>
              </a:ext>
            </a:extLst>
          </xdr:cNvPr>
          <xdr:cNvCxnSpPr/>
        </xdr:nvCxnSpPr>
        <xdr:spPr>
          <a:xfrm>
            <a:off x="7381717" y="5329766"/>
            <a:ext cx="0" cy="715844"/>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flipV="1">
            <a:off x="7330490" y="5329765"/>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91440</xdr:colOff>
      <xdr:row>52</xdr:row>
      <xdr:rowOff>0</xdr:rowOff>
    </xdr:from>
    <xdr:to>
      <xdr:col>19</xdr:col>
      <xdr:colOff>105747</xdr:colOff>
      <xdr:row>52</xdr:row>
      <xdr:rowOff>83820</xdr:rowOff>
    </xdr:to>
    <xdr:grpSp>
      <xdr:nvGrpSpPr>
        <xdr:cNvPr id="47" name="Group 46">
          <a:extLst>
            <a:ext uri="{FF2B5EF4-FFF2-40B4-BE49-F238E27FC236}">
              <a16:creationId xmlns:a16="http://schemas.microsoft.com/office/drawing/2014/main" id="{00000000-0008-0000-0300-00002F000000}"/>
            </a:ext>
          </a:extLst>
        </xdr:cNvPr>
        <xdr:cNvGrpSpPr/>
      </xdr:nvGrpSpPr>
      <xdr:grpSpPr>
        <a:xfrm>
          <a:off x="1875336" y="6362700"/>
          <a:ext cx="127247" cy="87902"/>
          <a:chOff x="6930957" y="4535521"/>
          <a:chExt cx="178340" cy="141862"/>
        </a:xfrm>
      </xdr:grpSpPr>
      <xdr:cxnSp macro="">
        <xdr:nvCxnSpPr>
          <xdr:cNvPr id="48" name="Straight Arrow Connector 47">
            <a:extLst>
              <a:ext uri="{FF2B5EF4-FFF2-40B4-BE49-F238E27FC236}">
                <a16:creationId xmlns:a16="http://schemas.microsoft.com/office/drawing/2014/main" id="{00000000-0008-0000-0300-000030000000}"/>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300-000031000000}"/>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585</xdr:colOff>
      <xdr:row>57</xdr:row>
      <xdr:rowOff>93784</xdr:rowOff>
    </xdr:from>
    <xdr:to>
      <xdr:col>20</xdr:col>
      <xdr:colOff>23445</xdr:colOff>
      <xdr:row>59</xdr:row>
      <xdr:rowOff>72097</xdr:rowOff>
    </xdr:to>
    <xdr:grpSp>
      <xdr:nvGrpSpPr>
        <xdr:cNvPr id="50" name="Group 49">
          <a:extLst>
            <a:ext uri="{FF2B5EF4-FFF2-40B4-BE49-F238E27FC236}">
              <a16:creationId xmlns:a16="http://schemas.microsoft.com/office/drawing/2014/main" id="{00000000-0008-0000-0300-000032000000}"/>
            </a:ext>
          </a:extLst>
        </xdr:cNvPr>
        <xdr:cNvGrpSpPr/>
      </xdr:nvGrpSpPr>
      <xdr:grpSpPr>
        <a:xfrm>
          <a:off x="1896060" y="7021180"/>
          <a:ext cx="134439" cy="257260"/>
          <a:chOff x="3501050" y="9745123"/>
          <a:chExt cx="373928" cy="299809"/>
        </a:xfrm>
      </xdr:grpSpPr>
      <xdr:cxnSp macro="">
        <xdr:nvCxnSpPr>
          <xdr:cNvPr id="51" name="Straight Arrow Connector 50">
            <a:extLst>
              <a:ext uri="{FF2B5EF4-FFF2-40B4-BE49-F238E27FC236}">
                <a16:creationId xmlns:a16="http://schemas.microsoft.com/office/drawing/2014/main" id="{00000000-0008-0000-0300-000033000000}"/>
              </a:ext>
            </a:extLst>
          </xdr:cNvPr>
          <xdr:cNvCxnSpPr/>
        </xdr:nvCxnSpPr>
        <xdr:spPr>
          <a:xfrm flipH="1">
            <a:off x="3501050" y="9891317"/>
            <a:ext cx="372561" cy="0"/>
          </a:xfrm>
          <a:prstGeom prst="straightConnector1">
            <a:avLst/>
          </a:prstGeom>
          <a:ln w="12700" cap="sq">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2" name="Rectangle 37">
            <a:extLst>
              <a:ext uri="{FF2B5EF4-FFF2-40B4-BE49-F238E27FC236}">
                <a16:creationId xmlns:a16="http://schemas.microsoft.com/office/drawing/2014/main" id="{00000000-0008-0000-0300-000034000000}"/>
              </a:ext>
            </a:extLst>
          </xdr:cNvPr>
          <xdr:cNvSpPr/>
        </xdr:nvSpPr>
        <xdr:spPr>
          <a:xfrm>
            <a:off x="3813204" y="9745123"/>
            <a:ext cx="61774" cy="29980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18</xdr:col>
      <xdr:colOff>91440</xdr:colOff>
      <xdr:row>64</xdr:row>
      <xdr:rowOff>0</xdr:rowOff>
    </xdr:from>
    <xdr:to>
      <xdr:col>19</xdr:col>
      <xdr:colOff>105747</xdr:colOff>
      <xdr:row>64</xdr:row>
      <xdr:rowOff>83820</xdr:rowOff>
    </xdr:to>
    <xdr:grpSp>
      <xdr:nvGrpSpPr>
        <xdr:cNvPr id="53" name="Group 52">
          <a:extLst>
            <a:ext uri="{FF2B5EF4-FFF2-40B4-BE49-F238E27FC236}">
              <a16:creationId xmlns:a16="http://schemas.microsoft.com/office/drawing/2014/main" id="{00000000-0008-0000-0300-000035000000}"/>
            </a:ext>
          </a:extLst>
        </xdr:cNvPr>
        <xdr:cNvGrpSpPr/>
      </xdr:nvGrpSpPr>
      <xdr:grpSpPr>
        <a:xfrm>
          <a:off x="1875336" y="7791450"/>
          <a:ext cx="127247" cy="87902"/>
          <a:chOff x="6930957" y="4535521"/>
          <a:chExt cx="178340" cy="141862"/>
        </a:xfrm>
      </xdr:grpSpPr>
      <xdr:cxnSp macro="">
        <xdr:nvCxnSpPr>
          <xdr:cNvPr id="54" name="Straight Arrow Connector 53">
            <a:extLst>
              <a:ext uri="{FF2B5EF4-FFF2-40B4-BE49-F238E27FC236}">
                <a16:creationId xmlns:a16="http://schemas.microsoft.com/office/drawing/2014/main" id="{00000000-0008-0000-0300-000036000000}"/>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300-000037000000}"/>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585</xdr:colOff>
      <xdr:row>69</xdr:row>
      <xdr:rowOff>93784</xdr:rowOff>
    </xdr:from>
    <xdr:to>
      <xdr:col>20</xdr:col>
      <xdr:colOff>23445</xdr:colOff>
      <xdr:row>71</xdr:row>
      <xdr:rowOff>72097</xdr:rowOff>
    </xdr:to>
    <xdr:grpSp>
      <xdr:nvGrpSpPr>
        <xdr:cNvPr id="56" name="Group 55">
          <a:extLst>
            <a:ext uri="{FF2B5EF4-FFF2-40B4-BE49-F238E27FC236}">
              <a16:creationId xmlns:a16="http://schemas.microsoft.com/office/drawing/2014/main" id="{00000000-0008-0000-0300-000038000000}"/>
            </a:ext>
          </a:extLst>
        </xdr:cNvPr>
        <xdr:cNvGrpSpPr/>
      </xdr:nvGrpSpPr>
      <xdr:grpSpPr>
        <a:xfrm>
          <a:off x="1896060" y="8468980"/>
          <a:ext cx="134439" cy="257260"/>
          <a:chOff x="3501050" y="9745123"/>
          <a:chExt cx="373928" cy="299809"/>
        </a:xfrm>
      </xdr:grpSpPr>
      <xdr:cxnSp macro="">
        <xdr:nvCxnSpPr>
          <xdr:cNvPr id="57" name="Straight Arrow Connector 56">
            <a:extLst>
              <a:ext uri="{FF2B5EF4-FFF2-40B4-BE49-F238E27FC236}">
                <a16:creationId xmlns:a16="http://schemas.microsoft.com/office/drawing/2014/main" id="{00000000-0008-0000-0300-000039000000}"/>
              </a:ext>
            </a:extLst>
          </xdr:cNvPr>
          <xdr:cNvCxnSpPr/>
        </xdr:nvCxnSpPr>
        <xdr:spPr>
          <a:xfrm flipH="1">
            <a:off x="3501050" y="9891317"/>
            <a:ext cx="372561" cy="0"/>
          </a:xfrm>
          <a:prstGeom prst="straightConnector1">
            <a:avLst/>
          </a:prstGeom>
          <a:ln w="12700" cap="sq">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8" name="Rectangle 37">
            <a:extLst>
              <a:ext uri="{FF2B5EF4-FFF2-40B4-BE49-F238E27FC236}">
                <a16:creationId xmlns:a16="http://schemas.microsoft.com/office/drawing/2014/main" id="{00000000-0008-0000-0300-00003A000000}"/>
              </a:ext>
            </a:extLst>
          </xdr:cNvPr>
          <xdr:cNvSpPr/>
        </xdr:nvSpPr>
        <xdr:spPr>
          <a:xfrm>
            <a:off x="3813204" y="9745123"/>
            <a:ext cx="61774" cy="29980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90</xdr:col>
      <xdr:colOff>40638</xdr:colOff>
      <xdr:row>55</xdr:row>
      <xdr:rowOff>71965</xdr:rowOff>
    </xdr:from>
    <xdr:to>
      <xdr:col>90</xdr:col>
      <xdr:colOff>93556</xdr:colOff>
      <xdr:row>61</xdr:row>
      <xdr:rowOff>38100</xdr:rowOff>
    </xdr:to>
    <xdr:grpSp>
      <xdr:nvGrpSpPr>
        <xdr:cNvPr id="65" name="Group 64">
          <a:extLst>
            <a:ext uri="{FF2B5EF4-FFF2-40B4-BE49-F238E27FC236}">
              <a16:creationId xmlns:a16="http://schemas.microsoft.com/office/drawing/2014/main" id="{00000000-0008-0000-0300-000041000000}"/>
            </a:ext>
          </a:extLst>
        </xdr:cNvPr>
        <xdr:cNvGrpSpPr/>
      </xdr:nvGrpSpPr>
      <xdr:grpSpPr>
        <a:xfrm>
          <a:off x="9022713" y="6783008"/>
          <a:ext cx="55639" cy="751267"/>
          <a:chOff x="7328799" y="5329765"/>
          <a:chExt cx="52918" cy="715845"/>
        </a:xfrm>
      </xdr:grpSpPr>
      <xdr:cxnSp macro="">
        <xdr:nvCxnSpPr>
          <xdr:cNvPr id="66" name="Straight Connector 65">
            <a:extLst>
              <a:ext uri="{FF2B5EF4-FFF2-40B4-BE49-F238E27FC236}">
                <a16:creationId xmlns:a16="http://schemas.microsoft.com/office/drawing/2014/main" id="{00000000-0008-0000-0300-000042000000}"/>
              </a:ext>
            </a:extLst>
          </xdr:cNvPr>
          <xdr:cNvCxnSpPr/>
        </xdr:nvCxnSpPr>
        <xdr:spPr>
          <a:xfrm flipV="1">
            <a:off x="7329646" y="5786882"/>
            <a:ext cx="40126" cy="739"/>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67" name="Straight Connector 66">
            <a:extLst>
              <a:ext uri="{FF2B5EF4-FFF2-40B4-BE49-F238E27FC236}">
                <a16:creationId xmlns:a16="http://schemas.microsoft.com/office/drawing/2014/main" id="{00000000-0008-0000-0300-000043000000}"/>
              </a:ext>
            </a:extLst>
          </xdr:cNvPr>
          <xdr:cNvCxnSpPr/>
        </xdr:nvCxnSpPr>
        <xdr:spPr>
          <a:xfrm flipV="1">
            <a:off x="7328799" y="5530185"/>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68" name="Straight Arrow Connector 67">
            <a:extLst>
              <a:ext uri="{FF2B5EF4-FFF2-40B4-BE49-F238E27FC236}">
                <a16:creationId xmlns:a16="http://schemas.microsoft.com/office/drawing/2014/main" id="{00000000-0008-0000-0300-000044000000}"/>
              </a:ext>
            </a:extLst>
          </xdr:cNvPr>
          <xdr:cNvCxnSpPr/>
        </xdr:nvCxnSpPr>
        <xdr:spPr>
          <a:xfrm>
            <a:off x="7381717" y="5329766"/>
            <a:ext cx="0" cy="715844"/>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69" name="Straight Connector 68">
            <a:extLst>
              <a:ext uri="{FF2B5EF4-FFF2-40B4-BE49-F238E27FC236}">
                <a16:creationId xmlns:a16="http://schemas.microsoft.com/office/drawing/2014/main" id="{00000000-0008-0000-0300-000045000000}"/>
              </a:ext>
            </a:extLst>
          </xdr:cNvPr>
          <xdr:cNvCxnSpPr/>
        </xdr:nvCxnSpPr>
        <xdr:spPr>
          <a:xfrm flipV="1">
            <a:off x="7330490" y="5329765"/>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90</xdr:col>
      <xdr:colOff>40638</xdr:colOff>
      <xdr:row>67</xdr:row>
      <xdr:rowOff>71965</xdr:rowOff>
    </xdr:from>
    <xdr:to>
      <xdr:col>90</xdr:col>
      <xdr:colOff>93556</xdr:colOff>
      <xdr:row>73</xdr:row>
      <xdr:rowOff>38100</xdr:rowOff>
    </xdr:to>
    <xdr:grpSp>
      <xdr:nvGrpSpPr>
        <xdr:cNvPr id="70" name="Group 69">
          <a:extLst>
            <a:ext uri="{FF2B5EF4-FFF2-40B4-BE49-F238E27FC236}">
              <a16:creationId xmlns:a16="http://schemas.microsoft.com/office/drawing/2014/main" id="{00000000-0008-0000-0300-000046000000}"/>
            </a:ext>
          </a:extLst>
        </xdr:cNvPr>
        <xdr:cNvGrpSpPr/>
      </xdr:nvGrpSpPr>
      <xdr:grpSpPr>
        <a:xfrm>
          <a:off x="9022713" y="8221283"/>
          <a:ext cx="55639" cy="760792"/>
          <a:chOff x="7328799" y="5329765"/>
          <a:chExt cx="52918" cy="715845"/>
        </a:xfrm>
      </xdr:grpSpPr>
      <xdr:cxnSp macro="">
        <xdr:nvCxnSpPr>
          <xdr:cNvPr id="71" name="Straight Connector 70">
            <a:extLst>
              <a:ext uri="{FF2B5EF4-FFF2-40B4-BE49-F238E27FC236}">
                <a16:creationId xmlns:a16="http://schemas.microsoft.com/office/drawing/2014/main" id="{00000000-0008-0000-0300-000047000000}"/>
              </a:ext>
            </a:extLst>
          </xdr:cNvPr>
          <xdr:cNvCxnSpPr/>
        </xdr:nvCxnSpPr>
        <xdr:spPr>
          <a:xfrm flipV="1">
            <a:off x="7329646" y="5786882"/>
            <a:ext cx="40126" cy="739"/>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72" name="Straight Connector 71">
            <a:extLst>
              <a:ext uri="{FF2B5EF4-FFF2-40B4-BE49-F238E27FC236}">
                <a16:creationId xmlns:a16="http://schemas.microsoft.com/office/drawing/2014/main" id="{00000000-0008-0000-0300-000048000000}"/>
              </a:ext>
            </a:extLst>
          </xdr:cNvPr>
          <xdr:cNvCxnSpPr/>
        </xdr:nvCxnSpPr>
        <xdr:spPr>
          <a:xfrm flipV="1">
            <a:off x="7328799" y="5530185"/>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73" name="Straight Arrow Connector 72">
            <a:extLst>
              <a:ext uri="{FF2B5EF4-FFF2-40B4-BE49-F238E27FC236}">
                <a16:creationId xmlns:a16="http://schemas.microsoft.com/office/drawing/2014/main" id="{00000000-0008-0000-0300-000049000000}"/>
              </a:ext>
            </a:extLst>
          </xdr:cNvPr>
          <xdr:cNvCxnSpPr/>
        </xdr:nvCxnSpPr>
        <xdr:spPr>
          <a:xfrm>
            <a:off x="7381717" y="5329766"/>
            <a:ext cx="0" cy="715844"/>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74" name="Straight Connector 73">
            <a:extLst>
              <a:ext uri="{FF2B5EF4-FFF2-40B4-BE49-F238E27FC236}">
                <a16:creationId xmlns:a16="http://schemas.microsoft.com/office/drawing/2014/main" id="{00000000-0008-0000-0300-00004A000000}"/>
              </a:ext>
            </a:extLst>
          </xdr:cNvPr>
          <xdr:cNvCxnSpPr/>
        </xdr:nvCxnSpPr>
        <xdr:spPr>
          <a:xfrm flipV="1">
            <a:off x="7330490" y="5329765"/>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72</xdr:col>
      <xdr:colOff>36477</xdr:colOff>
      <xdr:row>40</xdr:row>
      <xdr:rowOff>29733</xdr:rowOff>
    </xdr:from>
    <xdr:to>
      <xdr:col>73</xdr:col>
      <xdr:colOff>55410</xdr:colOff>
      <xdr:row>41</xdr:row>
      <xdr:rowOff>8135</xdr:rowOff>
    </xdr:to>
    <xdr:grpSp>
      <xdr:nvGrpSpPr>
        <xdr:cNvPr id="80" name="Group 79">
          <a:extLst>
            <a:ext uri="{FF2B5EF4-FFF2-40B4-BE49-F238E27FC236}">
              <a16:creationId xmlns:a16="http://schemas.microsoft.com/office/drawing/2014/main" id="{E817971E-405D-401B-8F22-83B46563F6C0}"/>
            </a:ext>
          </a:extLst>
        </xdr:cNvPr>
        <xdr:cNvGrpSpPr/>
      </xdr:nvGrpSpPr>
      <xdr:grpSpPr>
        <a:xfrm>
          <a:off x="7304052" y="5003144"/>
          <a:ext cx="135954" cy="104948"/>
          <a:chOff x="6930957" y="4535521"/>
          <a:chExt cx="178340" cy="141862"/>
        </a:xfrm>
      </xdr:grpSpPr>
      <xdr:cxnSp macro="">
        <xdr:nvCxnSpPr>
          <xdr:cNvPr id="81" name="Straight Arrow Connector 80">
            <a:extLst>
              <a:ext uri="{FF2B5EF4-FFF2-40B4-BE49-F238E27FC236}">
                <a16:creationId xmlns:a16="http://schemas.microsoft.com/office/drawing/2014/main" id="{E3139860-440D-4D48-B736-FBECA6F22D22}"/>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575C407C-C2AA-4B78-8A65-7523421CC8C4}"/>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72</xdr:col>
      <xdr:colOff>28343</xdr:colOff>
      <xdr:row>46</xdr:row>
      <xdr:rowOff>17546</xdr:rowOff>
    </xdr:from>
    <xdr:to>
      <xdr:col>73</xdr:col>
      <xdr:colOff>47276</xdr:colOff>
      <xdr:row>47</xdr:row>
      <xdr:rowOff>1739</xdr:rowOff>
    </xdr:to>
    <xdr:grpSp>
      <xdr:nvGrpSpPr>
        <xdr:cNvPr id="83" name="Group 82">
          <a:extLst>
            <a:ext uri="{FF2B5EF4-FFF2-40B4-BE49-F238E27FC236}">
              <a16:creationId xmlns:a16="http://schemas.microsoft.com/office/drawing/2014/main" id="{F7FF6210-24B3-4E25-95A0-9430A39D731A}"/>
            </a:ext>
          </a:extLst>
        </xdr:cNvPr>
        <xdr:cNvGrpSpPr/>
      </xdr:nvGrpSpPr>
      <xdr:grpSpPr>
        <a:xfrm>
          <a:off x="7297279" y="5668592"/>
          <a:ext cx="130511" cy="124347"/>
          <a:chOff x="6930957" y="4535521"/>
          <a:chExt cx="178340" cy="141862"/>
        </a:xfrm>
      </xdr:grpSpPr>
      <xdr:cxnSp macro="">
        <xdr:nvCxnSpPr>
          <xdr:cNvPr id="84" name="Straight Arrow Connector 83">
            <a:extLst>
              <a:ext uri="{FF2B5EF4-FFF2-40B4-BE49-F238E27FC236}">
                <a16:creationId xmlns:a16="http://schemas.microsoft.com/office/drawing/2014/main" id="{FDC5E1AD-D1C7-49ED-A1C0-DF34A20BC971}"/>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85" name="Straight Connector 84">
            <a:extLst>
              <a:ext uri="{FF2B5EF4-FFF2-40B4-BE49-F238E27FC236}">
                <a16:creationId xmlns:a16="http://schemas.microsoft.com/office/drawing/2014/main" id="{7D473F00-5616-4C03-961E-2DF5221C247B}"/>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42</xdr:col>
      <xdr:colOff>25400</xdr:colOff>
      <xdr:row>75</xdr:row>
      <xdr:rowOff>69850</xdr:rowOff>
    </xdr:from>
    <xdr:to>
      <xdr:col>44</xdr:col>
      <xdr:colOff>25400</xdr:colOff>
      <xdr:row>75</xdr:row>
      <xdr:rowOff>69850</xdr:rowOff>
    </xdr:to>
    <xdr:cxnSp macro="">
      <xdr:nvCxnSpPr>
        <xdr:cNvPr id="110" name="Straight Arrow Connector 109">
          <a:extLst>
            <a:ext uri="{FF2B5EF4-FFF2-40B4-BE49-F238E27FC236}">
              <a16:creationId xmlns:a16="http://schemas.microsoft.com/office/drawing/2014/main" id="{3A72B331-D5EF-45DC-9FDC-CE0C5D3C7D76}"/>
            </a:ext>
          </a:extLst>
        </xdr:cNvPr>
        <xdr:cNvCxnSpPr/>
      </xdr:nvCxnSpPr>
      <xdr:spPr>
        <a:xfrm>
          <a:off x="3727450" y="9061450"/>
          <a:ext cx="1651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94161</xdr:colOff>
      <xdr:row>52</xdr:row>
      <xdr:rowOff>0</xdr:rowOff>
    </xdr:from>
    <xdr:to>
      <xdr:col>19</xdr:col>
      <xdr:colOff>107108</xdr:colOff>
      <xdr:row>52</xdr:row>
      <xdr:rowOff>87902</xdr:rowOff>
    </xdr:to>
    <xdr:grpSp>
      <xdr:nvGrpSpPr>
        <xdr:cNvPr id="86" name="Group 85">
          <a:extLst>
            <a:ext uri="{FF2B5EF4-FFF2-40B4-BE49-F238E27FC236}">
              <a16:creationId xmlns:a16="http://schemas.microsoft.com/office/drawing/2014/main" id="{4672C69C-E066-4C9A-B92C-C16F8009C711}"/>
            </a:ext>
          </a:extLst>
        </xdr:cNvPr>
        <xdr:cNvGrpSpPr/>
      </xdr:nvGrpSpPr>
      <xdr:grpSpPr>
        <a:xfrm>
          <a:off x="1878057" y="6362700"/>
          <a:ext cx="120444" cy="86541"/>
          <a:chOff x="6930957" y="4535521"/>
          <a:chExt cx="178340" cy="141862"/>
        </a:xfrm>
      </xdr:grpSpPr>
      <xdr:cxnSp macro="">
        <xdr:nvCxnSpPr>
          <xdr:cNvPr id="87" name="Straight Arrow Connector 86">
            <a:extLst>
              <a:ext uri="{FF2B5EF4-FFF2-40B4-BE49-F238E27FC236}">
                <a16:creationId xmlns:a16="http://schemas.microsoft.com/office/drawing/2014/main" id="{2C06FA0B-5539-44C5-8E18-EF24ED333F3D}"/>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7945CF8C-9B9A-4210-B9E2-409822B1F1DA}"/>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94161</xdr:colOff>
      <xdr:row>64</xdr:row>
      <xdr:rowOff>0</xdr:rowOff>
    </xdr:from>
    <xdr:to>
      <xdr:col>19</xdr:col>
      <xdr:colOff>107108</xdr:colOff>
      <xdr:row>64</xdr:row>
      <xdr:rowOff>87902</xdr:rowOff>
    </xdr:to>
    <xdr:grpSp>
      <xdr:nvGrpSpPr>
        <xdr:cNvPr id="89" name="Group 88">
          <a:extLst>
            <a:ext uri="{FF2B5EF4-FFF2-40B4-BE49-F238E27FC236}">
              <a16:creationId xmlns:a16="http://schemas.microsoft.com/office/drawing/2014/main" id="{1E856608-EBB9-4A7E-B95D-F002C831E2B2}"/>
            </a:ext>
          </a:extLst>
        </xdr:cNvPr>
        <xdr:cNvGrpSpPr/>
      </xdr:nvGrpSpPr>
      <xdr:grpSpPr>
        <a:xfrm>
          <a:off x="1878057" y="7791450"/>
          <a:ext cx="120444" cy="86541"/>
          <a:chOff x="6930957" y="4535521"/>
          <a:chExt cx="178340" cy="141862"/>
        </a:xfrm>
      </xdr:grpSpPr>
      <xdr:cxnSp macro="">
        <xdr:nvCxnSpPr>
          <xdr:cNvPr id="90" name="Straight Arrow Connector 89">
            <a:extLst>
              <a:ext uri="{FF2B5EF4-FFF2-40B4-BE49-F238E27FC236}">
                <a16:creationId xmlns:a16="http://schemas.microsoft.com/office/drawing/2014/main" id="{833D2880-3446-4AAA-8E59-095D48D6ACAF}"/>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E32B75D3-9A2F-4473-A3C9-A463B7914640}"/>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24246</xdr:colOff>
      <xdr:row>56</xdr:row>
      <xdr:rowOff>61452</xdr:rowOff>
    </xdr:from>
    <xdr:to>
      <xdr:col>17</xdr:col>
      <xdr:colOff>141144</xdr:colOff>
      <xdr:row>59</xdr:row>
      <xdr:rowOff>4309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88550" y="6964356"/>
          <a:ext cx="120980" cy="244935"/>
          <a:chOff x="2467841" y="10572741"/>
          <a:chExt cx="160193" cy="267253"/>
        </a:xfrm>
      </xdr:grpSpPr>
      <xdr:sp macro="" textlink="">
        <xdr:nvSpPr>
          <xdr:cNvPr id="3" name="Rectangle 2">
            <a:extLst>
              <a:ext uri="{FF2B5EF4-FFF2-40B4-BE49-F238E27FC236}">
                <a16:creationId xmlns:a16="http://schemas.microsoft.com/office/drawing/2014/main" id="{00000000-0008-0000-0400-000003000000}"/>
              </a:ext>
            </a:extLst>
          </xdr:cNvPr>
          <xdr:cNvSpPr/>
        </xdr:nvSpPr>
        <xdr:spPr>
          <a:xfrm>
            <a:off x="2467841" y="10572741"/>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a:off x="2467841" y="10711295"/>
            <a:ext cx="0" cy="128699"/>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9525</xdr:colOff>
      <xdr:row>51</xdr:row>
      <xdr:rowOff>66675</xdr:rowOff>
    </xdr:from>
    <xdr:to>
      <xdr:col>41</xdr:col>
      <xdr:colOff>9525</xdr:colOff>
      <xdr:row>51</xdr:row>
      <xdr:rowOff>66675</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a:off x="6115050" y="76009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115</xdr:row>
      <xdr:rowOff>85725</xdr:rowOff>
    </xdr:from>
    <xdr:to>
      <xdr:col>41</xdr:col>
      <xdr:colOff>6080</xdr:colOff>
      <xdr:row>116</xdr:row>
      <xdr:rowOff>83343</xdr:rowOff>
    </xdr:to>
    <xdr:grpSp>
      <xdr:nvGrpSpPr>
        <xdr:cNvPr id="6" name="Group 5">
          <a:extLst>
            <a:ext uri="{FF2B5EF4-FFF2-40B4-BE49-F238E27FC236}">
              <a16:creationId xmlns:a16="http://schemas.microsoft.com/office/drawing/2014/main" id="{00000000-0008-0000-0400-000006000000}"/>
            </a:ext>
          </a:extLst>
        </xdr:cNvPr>
        <xdr:cNvGrpSpPr/>
      </xdr:nvGrpSpPr>
      <xdr:grpSpPr>
        <a:xfrm>
          <a:off x="6485164" y="14152789"/>
          <a:ext cx="230598" cy="136411"/>
          <a:chOff x="6029326" y="2438400"/>
          <a:chExt cx="197784" cy="140494"/>
        </a:xfrm>
      </xdr:grpSpPr>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8" name="Rectangle 37">
            <a:extLst>
              <a:ext uri="{FF2B5EF4-FFF2-40B4-BE49-F238E27FC236}">
                <a16:creationId xmlns:a16="http://schemas.microsoft.com/office/drawing/2014/main" id="{00000000-0008-0000-0400-00000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29</xdr:row>
      <xdr:rowOff>57150</xdr:rowOff>
    </xdr:from>
    <xdr:to>
      <xdr:col>41</xdr:col>
      <xdr:colOff>19050</xdr:colOff>
      <xdr:row>30</xdr:row>
      <xdr:rowOff>92868</xdr:rowOff>
    </xdr:to>
    <xdr:grpSp>
      <xdr:nvGrpSpPr>
        <xdr:cNvPr id="9" name="Group 8">
          <a:extLst>
            <a:ext uri="{FF2B5EF4-FFF2-40B4-BE49-F238E27FC236}">
              <a16:creationId xmlns:a16="http://schemas.microsoft.com/office/drawing/2014/main" id="{00000000-0008-0000-0400-000009000000}"/>
            </a:ext>
          </a:extLst>
        </xdr:cNvPr>
        <xdr:cNvGrpSpPr/>
      </xdr:nvGrpSpPr>
      <xdr:grpSpPr>
        <a:xfrm>
          <a:off x="6485164" y="3559629"/>
          <a:ext cx="236765" cy="174510"/>
          <a:chOff x="6029326" y="2438400"/>
          <a:chExt cx="197784" cy="140494"/>
        </a:xfrm>
      </xdr:grpSpPr>
      <xdr:cxnSp macro="">
        <xdr:nvCxnSpPr>
          <xdr:cNvPr id="10" name="Straight Arrow Connector 9">
            <a:extLst>
              <a:ext uri="{FF2B5EF4-FFF2-40B4-BE49-F238E27FC236}">
                <a16:creationId xmlns:a16="http://schemas.microsoft.com/office/drawing/2014/main" id="{00000000-0008-0000-0400-00000A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1" name="Rectangle 37">
            <a:extLst>
              <a:ext uri="{FF2B5EF4-FFF2-40B4-BE49-F238E27FC236}">
                <a16:creationId xmlns:a16="http://schemas.microsoft.com/office/drawing/2014/main" id="{00000000-0008-0000-0400-00000B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10</xdr:col>
      <xdr:colOff>21650</xdr:colOff>
      <xdr:row>56</xdr:row>
      <xdr:rowOff>61452</xdr:rowOff>
    </xdr:from>
    <xdr:to>
      <xdr:col>10</xdr:col>
      <xdr:colOff>138548</xdr:colOff>
      <xdr:row>59</xdr:row>
      <xdr:rowOff>4309</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1685804" y="6964356"/>
          <a:ext cx="116898" cy="244935"/>
          <a:chOff x="2467841" y="10572741"/>
          <a:chExt cx="160193" cy="267253"/>
        </a:xfrm>
      </xdr:grpSpPr>
      <xdr:sp macro="" textlink="">
        <xdr:nvSpPr>
          <xdr:cNvPr id="13" name="Rectangle 12">
            <a:extLst>
              <a:ext uri="{FF2B5EF4-FFF2-40B4-BE49-F238E27FC236}">
                <a16:creationId xmlns:a16="http://schemas.microsoft.com/office/drawing/2014/main" id="{00000000-0008-0000-0400-00000D000000}"/>
              </a:ext>
            </a:extLst>
          </xdr:cNvPr>
          <xdr:cNvSpPr/>
        </xdr:nvSpPr>
        <xdr:spPr>
          <a:xfrm>
            <a:off x="2467841" y="10572741"/>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a:off x="2467841" y="10711295"/>
            <a:ext cx="0" cy="128699"/>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17</xdr:col>
      <xdr:colOff>70290</xdr:colOff>
      <xdr:row>7</xdr:row>
      <xdr:rowOff>34705</xdr:rowOff>
    </xdr:from>
    <xdr:to>
      <xdr:col>18</xdr:col>
      <xdr:colOff>55385</xdr:colOff>
      <xdr:row>10</xdr:row>
      <xdr:rowOff>54752</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2933233" y="821198"/>
          <a:ext cx="163348" cy="455475"/>
          <a:chOff x="2467841" y="10572749"/>
          <a:chExt cx="102498" cy="301602"/>
        </a:xfrm>
      </xdr:grpSpPr>
      <xdr:sp macro="" textlink="">
        <xdr:nvSpPr>
          <xdr:cNvPr id="16" name="Rectangle 15">
            <a:extLst>
              <a:ext uri="{FF2B5EF4-FFF2-40B4-BE49-F238E27FC236}">
                <a16:creationId xmlns:a16="http://schemas.microsoft.com/office/drawing/2014/main" id="{00000000-0008-0000-0400-000010000000}"/>
              </a:ext>
            </a:extLst>
          </xdr:cNvPr>
          <xdr:cNvSpPr/>
        </xdr:nvSpPr>
        <xdr:spPr>
          <a:xfrm>
            <a:off x="2467841" y="10572749"/>
            <a:ext cx="102498" cy="144297"/>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Arrow Connector 16">
            <a:extLst>
              <a:ext uri="{FF2B5EF4-FFF2-40B4-BE49-F238E27FC236}">
                <a16:creationId xmlns:a16="http://schemas.microsoft.com/office/drawing/2014/main" id="{00000000-0008-0000-0400-000011000000}"/>
              </a:ext>
            </a:extLst>
          </xdr:cNvPr>
          <xdr:cNvCxnSpPr/>
        </xdr:nvCxnSpPr>
        <xdr:spPr>
          <a:xfrm>
            <a:off x="2467841" y="10693980"/>
            <a:ext cx="0" cy="180371"/>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33</xdr:col>
      <xdr:colOff>43813</xdr:colOff>
      <xdr:row>6</xdr:row>
      <xdr:rowOff>57327</xdr:rowOff>
    </xdr:from>
    <xdr:to>
      <xdr:col>34</xdr:col>
      <xdr:colOff>80634</xdr:colOff>
      <xdr:row>10</xdr:row>
      <xdr:rowOff>75483</xdr:rowOff>
    </xdr:to>
    <xdr:grpSp>
      <xdr:nvGrpSpPr>
        <xdr:cNvPr id="18" name="Group 17">
          <a:extLst>
            <a:ext uri="{FF2B5EF4-FFF2-40B4-BE49-F238E27FC236}">
              <a16:creationId xmlns:a16="http://schemas.microsoft.com/office/drawing/2014/main" id="{00000000-0008-0000-0400-000012000000}"/>
            </a:ext>
          </a:extLst>
        </xdr:cNvPr>
        <xdr:cNvGrpSpPr/>
      </xdr:nvGrpSpPr>
      <xdr:grpSpPr>
        <a:xfrm>
          <a:off x="5543820" y="702306"/>
          <a:ext cx="208271" cy="592377"/>
          <a:chOff x="4255698" y="27169696"/>
          <a:chExt cx="199748" cy="449511"/>
        </a:xfrm>
      </xdr:grpSpPr>
      <xdr:sp macro="" textlink="">
        <xdr:nvSpPr>
          <xdr:cNvPr id="19" name="Rectangle 18">
            <a:extLst>
              <a:ext uri="{FF2B5EF4-FFF2-40B4-BE49-F238E27FC236}">
                <a16:creationId xmlns:a16="http://schemas.microsoft.com/office/drawing/2014/main" id="{00000000-0008-0000-0400-000013000000}"/>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Arrow Connector 19">
            <a:extLst>
              <a:ext uri="{FF2B5EF4-FFF2-40B4-BE49-F238E27FC236}">
                <a16:creationId xmlns:a16="http://schemas.microsoft.com/office/drawing/2014/main" id="{00000000-0008-0000-0400-000014000000}"/>
              </a:ext>
            </a:extLst>
          </xdr:cNvPr>
          <xdr:cNvCxnSpPr/>
        </xdr:nvCxnSpPr>
        <xdr:spPr>
          <a:xfrm flipH="1">
            <a:off x="4255698" y="27618777"/>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47625</xdr:colOff>
      <xdr:row>83</xdr:row>
      <xdr:rowOff>66675</xdr:rowOff>
    </xdr:from>
    <xdr:to>
      <xdr:col>15</xdr:col>
      <xdr:colOff>47129</xdr:colOff>
      <xdr:row>86</xdr:row>
      <xdr:rowOff>0</xdr:rowOff>
    </xdr:to>
    <xdr:grpSp>
      <xdr:nvGrpSpPr>
        <xdr:cNvPr id="26" name="Group 25">
          <a:extLst>
            <a:ext uri="{FF2B5EF4-FFF2-40B4-BE49-F238E27FC236}">
              <a16:creationId xmlns:a16="http://schemas.microsoft.com/office/drawing/2014/main" id="{00000000-0008-0000-0400-00001A000000}"/>
            </a:ext>
          </a:extLst>
        </xdr:cNvPr>
        <xdr:cNvGrpSpPr/>
      </xdr:nvGrpSpPr>
      <xdr:grpSpPr>
        <a:xfrm>
          <a:off x="2398939" y="10240736"/>
          <a:ext cx="170954" cy="360589"/>
          <a:chOff x="3377338" y="8846950"/>
          <a:chExt cx="161441" cy="351940"/>
        </a:xfrm>
      </xdr:grpSpPr>
      <xdr:sp macro="" textlink="">
        <xdr:nvSpPr>
          <xdr:cNvPr id="27" name="Rectangle 26">
            <a:extLst>
              <a:ext uri="{FF2B5EF4-FFF2-40B4-BE49-F238E27FC236}">
                <a16:creationId xmlns:a16="http://schemas.microsoft.com/office/drawing/2014/main" id="{00000000-0008-0000-0400-00001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 name="Straight Arrow Connector 27">
            <a:extLst>
              <a:ext uri="{FF2B5EF4-FFF2-40B4-BE49-F238E27FC236}">
                <a16:creationId xmlns:a16="http://schemas.microsoft.com/office/drawing/2014/main" id="{00000000-0008-0000-0400-00001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47625</xdr:colOff>
      <xdr:row>83</xdr:row>
      <xdr:rowOff>78105</xdr:rowOff>
    </xdr:from>
    <xdr:to>
      <xdr:col>40</xdr:col>
      <xdr:colOff>98692</xdr:colOff>
      <xdr:row>84</xdr:row>
      <xdr:rowOff>78716</xdr:rowOff>
    </xdr:to>
    <xdr:grpSp>
      <xdr:nvGrpSpPr>
        <xdr:cNvPr id="29" name="Group 28">
          <a:extLst>
            <a:ext uri="{FF2B5EF4-FFF2-40B4-BE49-F238E27FC236}">
              <a16:creationId xmlns:a16="http://schemas.microsoft.com/office/drawing/2014/main" id="{00000000-0008-0000-0400-00001D000000}"/>
            </a:ext>
          </a:extLst>
        </xdr:cNvPr>
        <xdr:cNvGrpSpPr/>
      </xdr:nvGrpSpPr>
      <xdr:grpSpPr>
        <a:xfrm>
          <a:off x="4342039" y="10250805"/>
          <a:ext cx="2345232" cy="143486"/>
          <a:chOff x="3700220" y="8704881"/>
          <a:chExt cx="2198016" cy="142068"/>
        </a:xfrm>
      </xdr:grpSpPr>
      <xdr:sp macro="" textlink="">
        <xdr:nvSpPr>
          <xdr:cNvPr id="30" name="Rectangle 29">
            <a:extLst>
              <a:ext uri="{FF2B5EF4-FFF2-40B4-BE49-F238E27FC236}">
                <a16:creationId xmlns:a16="http://schemas.microsoft.com/office/drawing/2014/main" id="{00000000-0008-0000-0400-00001E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 name="Straight Arrow Connector 30">
            <a:extLst>
              <a:ext uri="{FF2B5EF4-FFF2-40B4-BE49-F238E27FC236}">
                <a16:creationId xmlns:a16="http://schemas.microsoft.com/office/drawing/2014/main" id="{00000000-0008-0000-0400-00001F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15241</xdr:colOff>
      <xdr:row>74</xdr:row>
      <xdr:rowOff>68580</xdr:rowOff>
    </xdr:from>
    <xdr:to>
      <xdr:col>41</xdr:col>
      <xdr:colOff>15241</xdr:colOff>
      <xdr:row>76</xdr:row>
      <xdr:rowOff>76200</xdr:rowOff>
    </xdr:to>
    <xdr:grpSp>
      <xdr:nvGrpSpPr>
        <xdr:cNvPr id="32" name="Group 31">
          <a:extLst>
            <a:ext uri="{FF2B5EF4-FFF2-40B4-BE49-F238E27FC236}">
              <a16:creationId xmlns:a16="http://schemas.microsoft.com/office/drawing/2014/main" id="{00000000-0008-0000-0400-000020000000}"/>
            </a:ext>
          </a:extLst>
        </xdr:cNvPr>
        <xdr:cNvGrpSpPr/>
      </xdr:nvGrpSpPr>
      <xdr:grpSpPr>
        <a:xfrm>
          <a:off x="6494962" y="9198973"/>
          <a:ext cx="228600" cy="278402"/>
          <a:chOff x="6029326" y="2438400"/>
          <a:chExt cx="197784" cy="140494"/>
        </a:xfrm>
      </xdr:grpSpPr>
      <xdr:cxnSp macro="">
        <xdr:nvCxnSpPr>
          <xdr:cNvPr id="33" name="Straight Arrow Connector 32">
            <a:extLst>
              <a:ext uri="{FF2B5EF4-FFF2-40B4-BE49-F238E27FC236}">
                <a16:creationId xmlns:a16="http://schemas.microsoft.com/office/drawing/2014/main" id="{00000000-0008-0000-0400-000021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4" name="Rectangle 37">
            <a:extLst>
              <a:ext uri="{FF2B5EF4-FFF2-40B4-BE49-F238E27FC236}">
                <a16:creationId xmlns:a16="http://schemas.microsoft.com/office/drawing/2014/main" id="{00000000-0008-0000-0400-000022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7620</xdr:colOff>
      <xdr:row>78</xdr:row>
      <xdr:rowOff>68580</xdr:rowOff>
    </xdr:from>
    <xdr:to>
      <xdr:col>41</xdr:col>
      <xdr:colOff>7620</xdr:colOff>
      <xdr:row>78</xdr:row>
      <xdr:rowOff>68580</xdr:rowOff>
    </xdr:to>
    <xdr:cxnSp macro="">
      <xdr:nvCxnSpPr>
        <xdr:cNvPr id="35" name="Straight Arrow Connector 34">
          <a:extLst>
            <a:ext uri="{FF2B5EF4-FFF2-40B4-BE49-F238E27FC236}">
              <a16:creationId xmlns:a16="http://schemas.microsoft.com/office/drawing/2014/main" id="{00000000-0008-0000-0400-000023000000}"/>
            </a:ext>
          </a:extLst>
        </xdr:cNvPr>
        <xdr:cNvCxnSpPr/>
      </xdr:nvCxnSpPr>
      <xdr:spPr>
        <a:xfrm>
          <a:off x="6113145" y="1120330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38100</xdr:colOff>
      <xdr:row>6</xdr:row>
      <xdr:rowOff>28575</xdr:rowOff>
    </xdr:from>
    <xdr:to>
      <xdr:col>17</xdr:col>
      <xdr:colOff>8143</xdr:colOff>
      <xdr:row>8</xdr:row>
      <xdr:rowOff>4084</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2733675" y="658586"/>
          <a:ext cx="145575" cy="244930"/>
          <a:chOff x="2467841" y="10572750"/>
          <a:chExt cx="133445" cy="260359"/>
        </a:xfrm>
      </xdr:grpSpPr>
      <xdr:sp macro="" textlink="">
        <xdr:nvSpPr>
          <xdr:cNvPr id="3" name="Rectangle 2">
            <a:extLst>
              <a:ext uri="{FF2B5EF4-FFF2-40B4-BE49-F238E27FC236}">
                <a16:creationId xmlns:a16="http://schemas.microsoft.com/office/drawing/2014/main" id="{00000000-0008-0000-0600-000003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15004</xdr:colOff>
      <xdr:row>6</xdr:row>
      <xdr:rowOff>0</xdr:rowOff>
    </xdr:from>
    <xdr:to>
      <xdr:col>41</xdr:col>
      <xdr:colOff>966</xdr:colOff>
      <xdr:row>7</xdr:row>
      <xdr:rowOff>0</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4827850" y="628650"/>
          <a:ext cx="1869191" cy="133350"/>
          <a:chOff x="3700220" y="8704881"/>
          <a:chExt cx="1749526" cy="142068"/>
        </a:xfrm>
      </xdr:grpSpPr>
      <xdr:sp macro="" textlink="">
        <xdr:nvSpPr>
          <xdr:cNvPr id="6" name="Rectangle 5">
            <a:extLst>
              <a:ext uri="{FF2B5EF4-FFF2-40B4-BE49-F238E27FC236}">
                <a16:creationId xmlns:a16="http://schemas.microsoft.com/office/drawing/2014/main" id="{00000000-0008-0000-0600-00000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157974</xdr:colOff>
      <xdr:row>134</xdr:row>
      <xdr:rowOff>19638</xdr:rowOff>
    </xdr:from>
    <xdr:to>
      <xdr:col>8</xdr:col>
      <xdr:colOff>140467</xdr:colOff>
      <xdr:row>138</xdr:row>
      <xdr:rowOff>1160</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314581" y="16647567"/>
          <a:ext cx="151222" cy="527168"/>
          <a:chOff x="2467841" y="10572749"/>
          <a:chExt cx="102498" cy="537509"/>
        </a:xfrm>
      </xdr:grpSpPr>
      <xdr:sp macro="" textlink="">
        <xdr:nvSpPr>
          <xdr:cNvPr id="9" name="Rectangle 8">
            <a:extLst>
              <a:ext uri="{FF2B5EF4-FFF2-40B4-BE49-F238E27FC236}">
                <a16:creationId xmlns:a16="http://schemas.microsoft.com/office/drawing/2014/main" id="{00000000-0008-0000-0600-000009000000}"/>
              </a:ext>
            </a:extLst>
          </xdr:cNvPr>
          <xdr:cNvSpPr/>
        </xdr:nvSpPr>
        <xdr:spPr>
          <a:xfrm>
            <a:off x="2467841" y="10572749"/>
            <a:ext cx="102498" cy="144297"/>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a:off x="2467841" y="10693980"/>
            <a:ext cx="0" cy="41627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35</xdr:col>
      <xdr:colOff>14356</xdr:colOff>
      <xdr:row>133</xdr:row>
      <xdr:rowOff>24834</xdr:rowOff>
    </xdr:from>
    <xdr:to>
      <xdr:col>36</xdr:col>
      <xdr:colOff>47450</xdr:colOff>
      <xdr:row>136</xdr:row>
      <xdr:rowOff>53410</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5855902" y="16523495"/>
          <a:ext cx="200462" cy="439511"/>
          <a:chOff x="4255698" y="27169696"/>
          <a:chExt cx="199748" cy="453656"/>
        </a:xfrm>
      </xdr:grpSpPr>
      <xdr:sp macro="" textlink="">
        <xdr:nvSpPr>
          <xdr:cNvPr id="12" name="Rectangle 11">
            <a:extLst>
              <a:ext uri="{FF2B5EF4-FFF2-40B4-BE49-F238E27FC236}">
                <a16:creationId xmlns:a16="http://schemas.microsoft.com/office/drawing/2014/main" id="{00000000-0008-0000-0600-00000C000000}"/>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Arrow Connector 12">
            <a:extLst>
              <a:ext uri="{FF2B5EF4-FFF2-40B4-BE49-F238E27FC236}">
                <a16:creationId xmlns:a16="http://schemas.microsoft.com/office/drawing/2014/main" id="{00000000-0008-0000-0600-00000D000000}"/>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5443</xdr:colOff>
      <xdr:row>117</xdr:row>
      <xdr:rowOff>81643</xdr:rowOff>
    </xdr:from>
    <xdr:to>
      <xdr:col>41</xdr:col>
      <xdr:colOff>4111</xdr:colOff>
      <xdr:row>120</xdr:row>
      <xdr:rowOff>76200</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6477000" y="14678025"/>
          <a:ext cx="227268" cy="419100"/>
          <a:chOff x="6029326" y="2438400"/>
          <a:chExt cx="197784" cy="140494"/>
        </a:xfrm>
      </xdr:grpSpPr>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7" name="Rectangle 37">
            <a:extLst>
              <a:ext uri="{FF2B5EF4-FFF2-40B4-BE49-F238E27FC236}">
                <a16:creationId xmlns:a16="http://schemas.microsoft.com/office/drawing/2014/main" id="{00000000-0008-0000-0600-000011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5443</xdr:colOff>
      <xdr:row>75</xdr:row>
      <xdr:rowOff>54427</xdr:rowOff>
    </xdr:from>
    <xdr:to>
      <xdr:col>41</xdr:col>
      <xdr:colOff>4111</xdr:colOff>
      <xdr:row>81</xdr:row>
      <xdr:rowOff>81642</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6477000" y="8972548"/>
          <a:ext cx="227268" cy="838201"/>
          <a:chOff x="6029326" y="2438400"/>
          <a:chExt cx="197784" cy="140494"/>
        </a:xfrm>
      </xdr:grpSpPr>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0" name="Rectangle 37">
            <a:extLst>
              <a:ext uri="{FF2B5EF4-FFF2-40B4-BE49-F238E27FC236}">
                <a16:creationId xmlns:a16="http://schemas.microsoft.com/office/drawing/2014/main" id="{00000000-0008-0000-0600-000014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10886</xdr:colOff>
      <xdr:row>66</xdr:row>
      <xdr:rowOff>65316</xdr:rowOff>
    </xdr:from>
    <xdr:to>
      <xdr:col>41</xdr:col>
      <xdr:colOff>9554</xdr:colOff>
      <xdr:row>72</xdr:row>
      <xdr:rowOff>92531</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6477000" y="7886702"/>
          <a:ext cx="227268" cy="838200"/>
          <a:chOff x="6029326" y="2438400"/>
          <a:chExt cx="197784" cy="140494"/>
        </a:xfrm>
      </xdr:grpSpPr>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3" name="Rectangle 37">
            <a:extLst>
              <a:ext uri="{FF2B5EF4-FFF2-40B4-BE49-F238E27FC236}">
                <a16:creationId xmlns:a16="http://schemas.microsoft.com/office/drawing/2014/main" id="{00000000-0008-0000-0600-000017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10886</xdr:colOff>
      <xdr:row>43</xdr:row>
      <xdr:rowOff>76202</xdr:rowOff>
    </xdr:from>
    <xdr:to>
      <xdr:col>41</xdr:col>
      <xdr:colOff>9554</xdr:colOff>
      <xdr:row>50</xdr:row>
      <xdr:rowOff>87086</xdr:rowOff>
    </xdr:to>
    <xdr:grpSp>
      <xdr:nvGrpSpPr>
        <xdr:cNvPr id="24" name="Group 23">
          <a:extLst>
            <a:ext uri="{FF2B5EF4-FFF2-40B4-BE49-F238E27FC236}">
              <a16:creationId xmlns:a16="http://schemas.microsoft.com/office/drawing/2014/main" id="{00000000-0008-0000-0600-000018000000}"/>
            </a:ext>
          </a:extLst>
        </xdr:cNvPr>
        <xdr:cNvGrpSpPr/>
      </xdr:nvGrpSpPr>
      <xdr:grpSpPr>
        <a:xfrm>
          <a:off x="6477000" y="5086352"/>
          <a:ext cx="227268" cy="942973"/>
          <a:chOff x="6029326" y="2438400"/>
          <a:chExt cx="197784" cy="140494"/>
        </a:xfrm>
      </xdr:grpSpPr>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6" name="Rectangle 37">
            <a:extLst>
              <a:ext uri="{FF2B5EF4-FFF2-40B4-BE49-F238E27FC236}">
                <a16:creationId xmlns:a16="http://schemas.microsoft.com/office/drawing/2014/main" id="{00000000-0008-0000-0600-00001A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5443</xdr:colOff>
      <xdr:row>42</xdr:row>
      <xdr:rowOff>70759</xdr:rowOff>
    </xdr:from>
    <xdr:to>
      <xdr:col>41</xdr:col>
      <xdr:colOff>8164</xdr:colOff>
      <xdr:row>42</xdr:row>
      <xdr:rowOff>70759</xdr:rowOff>
    </xdr:to>
    <xdr:cxnSp macro="">
      <xdr:nvCxnSpPr>
        <xdr:cNvPr id="35" name="Straight Arrow Connector 34">
          <a:extLst>
            <a:ext uri="{FF2B5EF4-FFF2-40B4-BE49-F238E27FC236}">
              <a16:creationId xmlns:a16="http://schemas.microsoft.com/office/drawing/2014/main" id="{00000000-0008-0000-0600-000023000000}"/>
            </a:ext>
          </a:extLst>
        </xdr:cNvPr>
        <xdr:cNvCxnSpPr/>
      </xdr:nvCxnSpPr>
      <xdr:spPr>
        <a:xfrm>
          <a:off x="6091918" y="2471059"/>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10</xdr:row>
      <xdr:rowOff>77109</xdr:rowOff>
    </xdr:from>
    <xdr:to>
      <xdr:col>41</xdr:col>
      <xdr:colOff>8164</xdr:colOff>
      <xdr:row>10</xdr:row>
      <xdr:rowOff>77109</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a:off x="6215743" y="1194709"/>
          <a:ext cx="21862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13138</xdr:colOff>
      <xdr:row>36</xdr:row>
      <xdr:rowOff>72260</xdr:rowOff>
    </xdr:from>
    <xdr:to>
      <xdr:col>41</xdr:col>
      <xdr:colOff>11477</xdr:colOff>
      <xdr:row>37</xdr:row>
      <xdr:rowOff>85397</xdr:rowOff>
    </xdr:to>
    <xdr:grpSp>
      <xdr:nvGrpSpPr>
        <xdr:cNvPr id="44" name="Group 43">
          <a:extLst>
            <a:ext uri="{FF2B5EF4-FFF2-40B4-BE49-F238E27FC236}">
              <a16:creationId xmlns:a16="http://schemas.microsoft.com/office/drawing/2014/main" id="{00000000-0008-0000-0600-00002C000000}"/>
            </a:ext>
          </a:extLst>
        </xdr:cNvPr>
        <xdr:cNvGrpSpPr/>
      </xdr:nvGrpSpPr>
      <xdr:grpSpPr>
        <a:xfrm>
          <a:off x="6479252" y="4144878"/>
          <a:ext cx="226939" cy="158733"/>
          <a:chOff x="6029326" y="2438400"/>
          <a:chExt cx="197784" cy="140494"/>
        </a:xfrm>
      </xdr:grpSpPr>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6" name="Rectangle 37">
            <a:extLst>
              <a:ext uri="{FF2B5EF4-FFF2-40B4-BE49-F238E27FC236}">
                <a16:creationId xmlns:a16="http://schemas.microsoft.com/office/drawing/2014/main" id="{00000000-0008-0000-0600-00002E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15240</xdr:colOff>
      <xdr:row>31</xdr:row>
      <xdr:rowOff>60960</xdr:rowOff>
    </xdr:from>
    <xdr:to>
      <xdr:col>41</xdr:col>
      <xdr:colOff>17961</xdr:colOff>
      <xdr:row>31</xdr:row>
      <xdr:rowOff>60960</xdr:rowOff>
    </xdr:to>
    <xdr:cxnSp macro="">
      <xdr:nvCxnSpPr>
        <xdr:cNvPr id="40" name="Straight Arrow Connector 39">
          <a:extLst>
            <a:ext uri="{FF2B5EF4-FFF2-40B4-BE49-F238E27FC236}">
              <a16:creationId xmlns:a16="http://schemas.microsoft.com/office/drawing/2014/main" id="{00000000-0008-0000-0600-000028000000}"/>
            </a:ext>
          </a:extLst>
        </xdr:cNvPr>
        <xdr:cNvCxnSpPr/>
      </xdr:nvCxnSpPr>
      <xdr:spPr>
        <a:xfrm>
          <a:off x="5745480" y="305562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17</xdr:row>
      <xdr:rowOff>76200</xdr:rowOff>
    </xdr:from>
    <xdr:to>
      <xdr:col>41</xdr:col>
      <xdr:colOff>10341</xdr:colOff>
      <xdr:row>17</xdr:row>
      <xdr:rowOff>76200</xdr:rowOff>
    </xdr:to>
    <xdr:cxnSp macro="">
      <xdr:nvCxnSpPr>
        <xdr:cNvPr id="41" name="Straight Arrow Connector 40">
          <a:extLst>
            <a:ext uri="{FF2B5EF4-FFF2-40B4-BE49-F238E27FC236}">
              <a16:creationId xmlns:a16="http://schemas.microsoft.com/office/drawing/2014/main" id="{00000000-0008-0000-0600-000029000000}"/>
            </a:ext>
          </a:extLst>
        </xdr:cNvPr>
        <xdr:cNvCxnSpPr/>
      </xdr:nvCxnSpPr>
      <xdr:spPr>
        <a:xfrm>
          <a:off x="5737860" y="180594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29210</xdr:colOff>
      <xdr:row>22</xdr:row>
      <xdr:rowOff>15875</xdr:rowOff>
    </xdr:from>
    <xdr:to>
      <xdr:col>12</xdr:col>
      <xdr:colOff>164353</xdr:colOff>
      <xdr:row>23</xdr:row>
      <xdr:rowOff>113304</xdr:rowOff>
    </xdr:to>
    <xdr:grpSp>
      <xdr:nvGrpSpPr>
        <xdr:cNvPr id="42" name="Group 41">
          <a:extLst>
            <a:ext uri="{FF2B5EF4-FFF2-40B4-BE49-F238E27FC236}">
              <a16:creationId xmlns:a16="http://schemas.microsoft.com/office/drawing/2014/main" id="{00000000-0008-0000-0600-00002A000000}"/>
            </a:ext>
          </a:extLst>
        </xdr:cNvPr>
        <xdr:cNvGrpSpPr/>
      </xdr:nvGrpSpPr>
      <xdr:grpSpPr>
        <a:xfrm>
          <a:off x="2040346" y="2437946"/>
          <a:ext cx="132421" cy="237583"/>
          <a:chOff x="2467841" y="10572750"/>
          <a:chExt cx="133445" cy="260359"/>
        </a:xfrm>
      </xdr:grpSpPr>
      <xdr:sp macro="" textlink="">
        <xdr:nvSpPr>
          <xdr:cNvPr id="43" name="Rectangle 42">
            <a:extLst>
              <a:ext uri="{FF2B5EF4-FFF2-40B4-BE49-F238E27FC236}">
                <a16:creationId xmlns:a16="http://schemas.microsoft.com/office/drawing/2014/main" id="{00000000-0008-0000-0600-00002B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7" name="Straight Arrow Connector 46">
            <a:extLst>
              <a:ext uri="{FF2B5EF4-FFF2-40B4-BE49-F238E27FC236}">
                <a16:creationId xmlns:a16="http://schemas.microsoft.com/office/drawing/2014/main" id="{00000000-0008-0000-0600-00002F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23</xdr:col>
      <xdr:colOff>67310</xdr:colOff>
      <xdr:row>22</xdr:row>
      <xdr:rowOff>24130</xdr:rowOff>
    </xdr:from>
    <xdr:to>
      <xdr:col>24</xdr:col>
      <xdr:colOff>37353</xdr:colOff>
      <xdr:row>23</xdr:row>
      <xdr:rowOff>121559</xdr:rowOff>
    </xdr:to>
    <xdr:grpSp>
      <xdr:nvGrpSpPr>
        <xdr:cNvPr id="48" name="Group 47">
          <a:extLst>
            <a:ext uri="{FF2B5EF4-FFF2-40B4-BE49-F238E27FC236}">
              <a16:creationId xmlns:a16="http://schemas.microsoft.com/office/drawing/2014/main" id="{00000000-0008-0000-0600-000030000000}"/>
            </a:ext>
          </a:extLst>
        </xdr:cNvPr>
        <xdr:cNvGrpSpPr/>
      </xdr:nvGrpSpPr>
      <xdr:grpSpPr>
        <a:xfrm>
          <a:off x="3850096" y="2440759"/>
          <a:ext cx="140132" cy="247107"/>
          <a:chOff x="2467841" y="10572750"/>
          <a:chExt cx="133445" cy="260359"/>
        </a:xfrm>
      </xdr:grpSpPr>
      <xdr:sp macro="" textlink="">
        <xdr:nvSpPr>
          <xdr:cNvPr id="49" name="Rectangle 48">
            <a:extLst>
              <a:ext uri="{FF2B5EF4-FFF2-40B4-BE49-F238E27FC236}">
                <a16:creationId xmlns:a16="http://schemas.microsoft.com/office/drawing/2014/main" id="{00000000-0008-0000-0600-000031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15240</xdr:colOff>
      <xdr:row>54</xdr:row>
      <xdr:rowOff>68581</xdr:rowOff>
    </xdr:from>
    <xdr:to>
      <xdr:col>40</xdr:col>
      <xdr:colOff>83820</xdr:colOff>
      <xdr:row>55</xdr:row>
      <xdr:rowOff>76201</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6485436" y="6436724"/>
          <a:ext cx="184241" cy="154577"/>
          <a:chOff x="6029326" y="2438400"/>
          <a:chExt cx="197784" cy="140494"/>
        </a:xfrm>
      </xdr:grpSpPr>
      <xdr:cxnSp macro="">
        <xdr:nvCxnSpPr>
          <xdr:cNvPr id="55" name="Straight Arrow Connector 54">
            <a:extLst>
              <a:ext uri="{FF2B5EF4-FFF2-40B4-BE49-F238E27FC236}">
                <a16:creationId xmlns:a16="http://schemas.microsoft.com/office/drawing/2014/main" id="{00000000-0008-0000-0600-00003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6" name="Rectangle 37">
            <a:extLst>
              <a:ext uri="{FF2B5EF4-FFF2-40B4-BE49-F238E27FC236}">
                <a16:creationId xmlns:a16="http://schemas.microsoft.com/office/drawing/2014/main" id="{00000000-0008-0000-0600-00003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15240</xdr:colOff>
      <xdr:row>40</xdr:row>
      <xdr:rowOff>76200</xdr:rowOff>
    </xdr:from>
    <xdr:to>
      <xdr:col>41</xdr:col>
      <xdr:colOff>17961</xdr:colOff>
      <xdr:row>40</xdr:row>
      <xdr:rowOff>76200</xdr:rowOff>
    </xdr:to>
    <xdr:cxnSp macro="">
      <xdr:nvCxnSpPr>
        <xdr:cNvPr id="57" name="Straight Arrow Connector 56">
          <a:extLst>
            <a:ext uri="{FF2B5EF4-FFF2-40B4-BE49-F238E27FC236}">
              <a16:creationId xmlns:a16="http://schemas.microsoft.com/office/drawing/2014/main" id="{00000000-0008-0000-0600-000039000000}"/>
            </a:ext>
          </a:extLst>
        </xdr:cNvPr>
        <xdr:cNvCxnSpPr/>
      </xdr:nvCxnSpPr>
      <xdr:spPr>
        <a:xfrm>
          <a:off x="5745480" y="395478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41</xdr:row>
      <xdr:rowOff>76200</xdr:rowOff>
    </xdr:from>
    <xdr:to>
      <xdr:col>41</xdr:col>
      <xdr:colOff>10341</xdr:colOff>
      <xdr:row>41</xdr:row>
      <xdr:rowOff>76200</xdr:rowOff>
    </xdr:to>
    <xdr:cxnSp macro="">
      <xdr:nvCxnSpPr>
        <xdr:cNvPr id="58" name="Straight Arrow Connector 57">
          <a:extLst>
            <a:ext uri="{FF2B5EF4-FFF2-40B4-BE49-F238E27FC236}">
              <a16:creationId xmlns:a16="http://schemas.microsoft.com/office/drawing/2014/main" id="{00000000-0008-0000-0600-00003A000000}"/>
            </a:ext>
          </a:extLst>
        </xdr:cNvPr>
        <xdr:cNvCxnSpPr/>
      </xdr:nvCxnSpPr>
      <xdr:spPr>
        <a:xfrm>
          <a:off x="5737860" y="408432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38</xdr:row>
      <xdr:rowOff>76200</xdr:rowOff>
    </xdr:from>
    <xdr:to>
      <xdr:col>41</xdr:col>
      <xdr:colOff>10341</xdr:colOff>
      <xdr:row>38</xdr:row>
      <xdr:rowOff>76200</xdr:rowOff>
    </xdr:to>
    <xdr:cxnSp macro="">
      <xdr:nvCxnSpPr>
        <xdr:cNvPr id="59" name="Straight Arrow Connector 58">
          <a:extLst>
            <a:ext uri="{FF2B5EF4-FFF2-40B4-BE49-F238E27FC236}">
              <a16:creationId xmlns:a16="http://schemas.microsoft.com/office/drawing/2014/main" id="{00000000-0008-0000-0600-00003B000000}"/>
            </a:ext>
          </a:extLst>
        </xdr:cNvPr>
        <xdr:cNvCxnSpPr/>
      </xdr:nvCxnSpPr>
      <xdr:spPr>
        <a:xfrm>
          <a:off x="5737860" y="369570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15240</xdr:colOff>
      <xdr:row>61</xdr:row>
      <xdr:rowOff>53341</xdr:rowOff>
    </xdr:from>
    <xdr:to>
      <xdr:col>40</xdr:col>
      <xdr:colOff>83820</xdr:colOff>
      <xdr:row>63</xdr:row>
      <xdr:rowOff>91441</xdr:rowOff>
    </xdr:to>
    <xdr:grpSp>
      <xdr:nvGrpSpPr>
        <xdr:cNvPr id="60" name="Group 59">
          <a:extLst>
            <a:ext uri="{FF2B5EF4-FFF2-40B4-BE49-F238E27FC236}">
              <a16:creationId xmlns:a16="http://schemas.microsoft.com/office/drawing/2014/main" id="{00000000-0008-0000-0600-00003C000000}"/>
            </a:ext>
          </a:extLst>
        </xdr:cNvPr>
        <xdr:cNvGrpSpPr/>
      </xdr:nvGrpSpPr>
      <xdr:grpSpPr>
        <a:xfrm>
          <a:off x="6485436" y="7295062"/>
          <a:ext cx="184241" cy="323850"/>
          <a:chOff x="6029326" y="2438400"/>
          <a:chExt cx="197784" cy="140494"/>
        </a:xfrm>
      </xdr:grpSpPr>
      <xdr:cxnSp macro="">
        <xdr:nvCxnSpPr>
          <xdr:cNvPr id="61" name="Straight Arrow Connector 60">
            <a:extLst>
              <a:ext uri="{FF2B5EF4-FFF2-40B4-BE49-F238E27FC236}">
                <a16:creationId xmlns:a16="http://schemas.microsoft.com/office/drawing/2014/main" id="{00000000-0008-0000-0600-00003D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2" name="Rectangle 37">
            <a:extLst>
              <a:ext uri="{FF2B5EF4-FFF2-40B4-BE49-F238E27FC236}">
                <a16:creationId xmlns:a16="http://schemas.microsoft.com/office/drawing/2014/main" id="{00000000-0008-0000-0600-00003E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34</xdr:col>
      <xdr:colOff>83820</xdr:colOff>
      <xdr:row>22</xdr:row>
      <xdr:rowOff>38100</xdr:rowOff>
    </xdr:from>
    <xdr:to>
      <xdr:col>35</xdr:col>
      <xdr:colOff>53863</xdr:colOff>
      <xdr:row>23</xdr:row>
      <xdr:rowOff>135529</xdr:rowOff>
    </xdr:to>
    <xdr:grpSp>
      <xdr:nvGrpSpPr>
        <xdr:cNvPr id="51" name="Group 50">
          <a:extLst>
            <a:ext uri="{FF2B5EF4-FFF2-40B4-BE49-F238E27FC236}">
              <a16:creationId xmlns:a16="http://schemas.microsoft.com/office/drawing/2014/main" id="{00000000-0008-0000-0600-000033000000}"/>
            </a:ext>
          </a:extLst>
        </xdr:cNvPr>
        <xdr:cNvGrpSpPr/>
      </xdr:nvGrpSpPr>
      <xdr:grpSpPr>
        <a:xfrm>
          <a:off x="5755277" y="2457450"/>
          <a:ext cx="140132" cy="237583"/>
          <a:chOff x="2467841" y="10572750"/>
          <a:chExt cx="133445" cy="260359"/>
        </a:xfrm>
      </xdr:grpSpPr>
      <xdr:sp macro="" textlink="">
        <xdr:nvSpPr>
          <xdr:cNvPr id="52" name="Rectangle 51">
            <a:extLst>
              <a:ext uri="{FF2B5EF4-FFF2-40B4-BE49-F238E27FC236}">
                <a16:creationId xmlns:a16="http://schemas.microsoft.com/office/drawing/2014/main" id="{00000000-0008-0000-0600-000034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3" name="Straight Arrow Connector 52">
            <a:extLst>
              <a:ext uri="{FF2B5EF4-FFF2-40B4-BE49-F238E27FC236}">
                <a16:creationId xmlns:a16="http://schemas.microsoft.com/office/drawing/2014/main" id="{00000000-0008-0000-0600-000035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78290</xdr:colOff>
      <xdr:row>12</xdr:row>
      <xdr:rowOff>142411</xdr:rowOff>
    </xdr:from>
    <xdr:to>
      <xdr:col>14</xdr:col>
      <xdr:colOff>78290</xdr:colOff>
      <xdr:row>15</xdr:row>
      <xdr:rowOff>27645</xdr:rowOff>
    </xdr:to>
    <xdr:cxnSp macro="">
      <xdr:nvCxnSpPr>
        <xdr:cNvPr id="2" name="Straight Arrow Connector 1">
          <a:extLst>
            <a:ext uri="{FF2B5EF4-FFF2-40B4-BE49-F238E27FC236}">
              <a16:creationId xmlns:a16="http://schemas.microsoft.com/office/drawing/2014/main" id="{00000000-0008-0000-0700-000002000000}"/>
            </a:ext>
          </a:extLst>
        </xdr:cNvPr>
        <xdr:cNvCxnSpPr/>
      </xdr:nvCxnSpPr>
      <xdr:spPr>
        <a:xfrm>
          <a:off x="2278565" y="1380661"/>
          <a:ext cx="0" cy="313859"/>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38093</xdr:colOff>
      <xdr:row>4</xdr:row>
      <xdr:rowOff>5011</xdr:rowOff>
    </xdr:from>
    <xdr:to>
      <xdr:col>18</xdr:col>
      <xdr:colOff>20051</xdr:colOff>
      <xdr:row>6</xdr:row>
      <xdr:rowOff>60145</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2886068" y="428193"/>
          <a:ext cx="150687" cy="257881"/>
          <a:chOff x="2467839" y="10553453"/>
          <a:chExt cx="150036" cy="340816"/>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2467839" y="10553453"/>
            <a:ext cx="150036" cy="154934"/>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a:off x="2467841" y="10691474"/>
            <a:ext cx="0" cy="202795"/>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35</xdr:col>
      <xdr:colOff>13938</xdr:colOff>
      <xdr:row>12</xdr:row>
      <xdr:rowOff>78990</xdr:rowOff>
    </xdr:from>
    <xdr:to>
      <xdr:col>36</xdr:col>
      <xdr:colOff>151263</xdr:colOff>
      <xdr:row>14</xdr:row>
      <xdr:rowOff>74341</xdr:rowOff>
    </xdr:to>
    <xdr:grpSp>
      <xdr:nvGrpSpPr>
        <xdr:cNvPr id="17" name="Group 16">
          <a:extLst>
            <a:ext uri="{FF2B5EF4-FFF2-40B4-BE49-F238E27FC236}">
              <a16:creationId xmlns:a16="http://schemas.microsoft.com/office/drawing/2014/main" id="{00000000-0008-0000-0700-000011000000}"/>
            </a:ext>
          </a:extLst>
        </xdr:cNvPr>
        <xdr:cNvGrpSpPr/>
      </xdr:nvGrpSpPr>
      <xdr:grpSpPr>
        <a:xfrm>
          <a:off x="5836434" y="1426097"/>
          <a:ext cx="306054" cy="257969"/>
          <a:chOff x="3280059" y="3407432"/>
          <a:chExt cx="303498" cy="571681"/>
        </a:xfrm>
      </xdr:grpSpPr>
      <xdr:cxnSp macro="">
        <xdr:nvCxnSpPr>
          <xdr:cNvPr id="20" name="Straight Arrow Connector 19">
            <a:extLst>
              <a:ext uri="{FF2B5EF4-FFF2-40B4-BE49-F238E27FC236}">
                <a16:creationId xmlns:a16="http://schemas.microsoft.com/office/drawing/2014/main" id="{00000000-0008-0000-0700-000014000000}"/>
              </a:ext>
            </a:extLst>
          </xdr:cNvPr>
          <xdr:cNvCxnSpPr/>
        </xdr:nvCxnSpPr>
        <xdr:spPr>
          <a:xfrm flipH="1">
            <a:off x="3280059" y="3979113"/>
            <a:ext cx="189978"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1" name="Rectangle 37">
            <a:extLst>
              <a:ext uri="{FF2B5EF4-FFF2-40B4-BE49-F238E27FC236}">
                <a16:creationId xmlns:a16="http://schemas.microsoft.com/office/drawing/2014/main" id="{00000000-0008-0000-0700-000015000000}"/>
              </a:ext>
            </a:extLst>
          </xdr:cNvPr>
          <xdr:cNvSpPr/>
        </xdr:nvSpPr>
        <xdr:spPr>
          <a:xfrm>
            <a:off x="3472816" y="3407432"/>
            <a:ext cx="110741" cy="571502"/>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36</xdr:col>
      <xdr:colOff>45119</xdr:colOff>
      <xdr:row>4</xdr:row>
      <xdr:rowOff>10026</xdr:rowOff>
    </xdr:from>
    <xdr:to>
      <xdr:col>37</xdr:col>
      <xdr:colOff>27077</xdr:colOff>
      <xdr:row>6</xdr:row>
      <xdr:rowOff>65160</xdr:rowOff>
    </xdr:to>
    <xdr:grpSp>
      <xdr:nvGrpSpPr>
        <xdr:cNvPr id="13" name="Group 12">
          <a:extLst>
            <a:ext uri="{FF2B5EF4-FFF2-40B4-BE49-F238E27FC236}">
              <a16:creationId xmlns:a16="http://schemas.microsoft.com/office/drawing/2014/main" id="{00000000-0008-0000-0700-00000D000000}"/>
            </a:ext>
          </a:extLst>
        </xdr:cNvPr>
        <xdr:cNvGrpSpPr/>
      </xdr:nvGrpSpPr>
      <xdr:grpSpPr>
        <a:xfrm>
          <a:off x="6040426" y="427765"/>
          <a:ext cx="150687" cy="267406"/>
          <a:chOff x="2467839" y="10553453"/>
          <a:chExt cx="150036" cy="340816"/>
        </a:xfrm>
      </xdr:grpSpPr>
      <xdr:sp macro="" textlink="">
        <xdr:nvSpPr>
          <xdr:cNvPr id="14" name="Rectangle 13">
            <a:extLst>
              <a:ext uri="{FF2B5EF4-FFF2-40B4-BE49-F238E27FC236}">
                <a16:creationId xmlns:a16="http://schemas.microsoft.com/office/drawing/2014/main" id="{00000000-0008-0000-0700-00000E000000}"/>
              </a:ext>
            </a:extLst>
          </xdr:cNvPr>
          <xdr:cNvSpPr/>
        </xdr:nvSpPr>
        <xdr:spPr>
          <a:xfrm>
            <a:off x="2467839" y="10553453"/>
            <a:ext cx="150036" cy="154934"/>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 name="Straight Arrow Connector 14">
            <a:extLst>
              <a:ext uri="{FF2B5EF4-FFF2-40B4-BE49-F238E27FC236}">
                <a16:creationId xmlns:a16="http://schemas.microsoft.com/office/drawing/2014/main" id="{00000000-0008-0000-0700-00000F000000}"/>
              </a:ext>
            </a:extLst>
          </xdr:cNvPr>
          <xdr:cNvCxnSpPr/>
        </xdr:nvCxnSpPr>
        <xdr:spPr>
          <a:xfrm>
            <a:off x="2467841" y="10691474"/>
            <a:ext cx="0" cy="202795"/>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40190</xdr:colOff>
      <xdr:row>14</xdr:row>
      <xdr:rowOff>18586</xdr:rowOff>
    </xdr:from>
    <xdr:to>
      <xdr:col>16</xdr:col>
      <xdr:colOff>40190</xdr:colOff>
      <xdr:row>16</xdr:row>
      <xdr:rowOff>46695</xdr:rowOff>
    </xdr:to>
    <xdr:cxnSp macro="">
      <xdr:nvCxnSpPr>
        <xdr:cNvPr id="42" name="Straight Arrow Connector 41">
          <a:extLst>
            <a:ext uri="{FF2B5EF4-FFF2-40B4-BE49-F238E27FC236}">
              <a16:creationId xmlns:a16="http://schemas.microsoft.com/office/drawing/2014/main" id="{00000000-0008-0000-0800-00002A000000}"/>
            </a:ext>
          </a:extLst>
        </xdr:cNvPr>
        <xdr:cNvCxnSpPr/>
      </xdr:nvCxnSpPr>
      <xdr:spPr>
        <a:xfrm>
          <a:off x="2402390" y="1399711"/>
          <a:ext cx="0" cy="313859"/>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13939</xdr:colOff>
      <xdr:row>13</xdr:row>
      <xdr:rowOff>76200</xdr:rowOff>
    </xdr:from>
    <xdr:to>
      <xdr:col>38</xdr:col>
      <xdr:colOff>142876</xdr:colOff>
      <xdr:row>15</xdr:row>
      <xdr:rowOff>74341</xdr:rowOff>
    </xdr:to>
    <xdr:grpSp>
      <xdr:nvGrpSpPr>
        <xdr:cNvPr id="49" name="Group 48">
          <a:extLst>
            <a:ext uri="{FF2B5EF4-FFF2-40B4-BE49-F238E27FC236}">
              <a16:creationId xmlns:a16="http://schemas.microsoft.com/office/drawing/2014/main" id="{00000000-0008-0000-0800-000031000000}"/>
            </a:ext>
          </a:extLst>
        </xdr:cNvPr>
        <xdr:cNvGrpSpPr/>
      </xdr:nvGrpSpPr>
      <xdr:grpSpPr>
        <a:xfrm>
          <a:off x="6198385" y="1562100"/>
          <a:ext cx="270452" cy="264841"/>
          <a:chOff x="3280059" y="3407432"/>
          <a:chExt cx="303498" cy="571681"/>
        </a:xfrm>
      </xdr:grpSpPr>
      <xdr:cxnSp macro="">
        <xdr:nvCxnSpPr>
          <xdr:cNvPr id="50" name="Straight Arrow Connector 49">
            <a:extLst>
              <a:ext uri="{FF2B5EF4-FFF2-40B4-BE49-F238E27FC236}">
                <a16:creationId xmlns:a16="http://schemas.microsoft.com/office/drawing/2014/main" id="{00000000-0008-0000-0800-000032000000}"/>
              </a:ext>
            </a:extLst>
          </xdr:cNvPr>
          <xdr:cNvCxnSpPr/>
        </xdr:nvCxnSpPr>
        <xdr:spPr>
          <a:xfrm flipH="1">
            <a:off x="3280059" y="3979113"/>
            <a:ext cx="189978"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1" name="Rectangle 37">
            <a:extLst>
              <a:ext uri="{FF2B5EF4-FFF2-40B4-BE49-F238E27FC236}">
                <a16:creationId xmlns:a16="http://schemas.microsoft.com/office/drawing/2014/main" id="{00000000-0008-0000-0800-000033000000}"/>
              </a:ext>
            </a:extLst>
          </xdr:cNvPr>
          <xdr:cNvSpPr/>
        </xdr:nvSpPr>
        <xdr:spPr>
          <a:xfrm>
            <a:off x="3472816" y="3407432"/>
            <a:ext cx="110741" cy="571502"/>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18</xdr:col>
      <xdr:colOff>66675</xdr:colOff>
      <xdr:row>5</xdr:row>
      <xdr:rowOff>0</xdr:rowOff>
    </xdr:from>
    <xdr:to>
      <xdr:col>19</xdr:col>
      <xdr:colOff>48633</xdr:colOff>
      <xdr:row>7</xdr:row>
      <xdr:rowOff>55134</xdr:rowOff>
    </xdr:to>
    <xdr:grpSp>
      <xdr:nvGrpSpPr>
        <xdr:cNvPr id="52" name="Group 51">
          <a:extLst>
            <a:ext uri="{FF2B5EF4-FFF2-40B4-BE49-F238E27FC236}">
              <a16:creationId xmlns:a16="http://schemas.microsoft.com/office/drawing/2014/main" id="{00000000-0008-0000-0800-000034000000}"/>
            </a:ext>
          </a:extLst>
        </xdr:cNvPr>
        <xdr:cNvGrpSpPr/>
      </xdr:nvGrpSpPr>
      <xdr:grpSpPr>
        <a:xfrm>
          <a:off x="3106511" y="552450"/>
          <a:ext cx="150686" cy="267405"/>
          <a:chOff x="2467839" y="10553453"/>
          <a:chExt cx="150036" cy="340816"/>
        </a:xfrm>
      </xdr:grpSpPr>
      <xdr:sp macro="" textlink="">
        <xdr:nvSpPr>
          <xdr:cNvPr id="55" name="Rectangle 54">
            <a:extLst>
              <a:ext uri="{FF2B5EF4-FFF2-40B4-BE49-F238E27FC236}">
                <a16:creationId xmlns:a16="http://schemas.microsoft.com/office/drawing/2014/main" id="{00000000-0008-0000-0800-000037000000}"/>
              </a:ext>
            </a:extLst>
          </xdr:cNvPr>
          <xdr:cNvSpPr/>
        </xdr:nvSpPr>
        <xdr:spPr>
          <a:xfrm>
            <a:off x="2467839" y="10553453"/>
            <a:ext cx="150036" cy="154934"/>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 name="Straight Arrow Connector 55">
            <a:extLst>
              <a:ext uri="{FF2B5EF4-FFF2-40B4-BE49-F238E27FC236}">
                <a16:creationId xmlns:a16="http://schemas.microsoft.com/office/drawing/2014/main" id="{00000000-0008-0000-0800-000038000000}"/>
              </a:ext>
            </a:extLst>
          </xdr:cNvPr>
          <xdr:cNvCxnSpPr/>
        </xdr:nvCxnSpPr>
        <xdr:spPr>
          <a:xfrm>
            <a:off x="2467841" y="10691474"/>
            <a:ext cx="0" cy="202795"/>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7620</xdr:colOff>
      <xdr:row>33</xdr:row>
      <xdr:rowOff>68580</xdr:rowOff>
    </xdr:from>
    <xdr:to>
      <xdr:col>41</xdr:col>
      <xdr:colOff>10341</xdr:colOff>
      <xdr:row>33</xdr:row>
      <xdr:rowOff>68580</xdr:rowOff>
    </xdr:to>
    <xdr:cxnSp macro="">
      <xdr:nvCxnSpPr>
        <xdr:cNvPr id="48" name="Straight Arrow Connector 47">
          <a:extLst>
            <a:ext uri="{FF2B5EF4-FFF2-40B4-BE49-F238E27FC236}">
              <a16:creationId xmlns:a16="http://schemas.microsoft.com/office/drawing/2014/main" id="{00000000-0008-0000-0800-000030000000}"/>
            </a:ext>
          </a:extLst>
        </xdr:cNvPr>
        <xdr:cNvCxnSpPr/>
      </xdr:nvCxnSpPr>
      <xdr:spPr>
        <a:xfrm>
          <a:off x="5737860" y="401574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57</xdr:row>
      <xdr:rowOff>7620</xdr:rowOff>
    </xdr:from>
    <xdr:to>
      <xdr:col>41</xdr:col>
      <xdr:colOff>10341</xdr:colOff>
      <xdr:row>57</xdr:row>
      <xdr:rowOff>7620</xdr:rowOff>
    </xdr:to>
    <xdr:cxnSp macro="">
      <xdr:nvCxnSpPr>
        <xdr:cNvPr id="61" name="Straight Arrow Connector 60">
          <a:extLst>
            <a:ext uri="{FF2B5EF4-FFF2-40B4-BE49-F238E27FC236}">
              <a16:creationId xmlns:a16="http://schemas.microsoft.com/office/drawing/2014/main" id="{00000000-0008-0000-0800-00003D000000}"/>
            </a:ext>
          </a:extLst>
        </xdr:cNvPr>
        <xdr:cNvCxnSpPr/>
      </xdr:nvCxnSpPr>
      <xdr:spPr>
        <a:xfrm>
          <a:off x="5737860" y="726948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41</xdr:row>
      <xdr:rowOff>60960</xdr:rowOff>
    </xdr:from>
    <xdr:to>
      <xdr:col>41</xdr:col>
      <xdr:colOff>13579</xdr:colOff>
      <xdr:row>44</xdr:row>
      <xdr:rowOff>68580</xdr:rowOff>
    </xdr:to>
    <xdr:grpSp>
      <xdr:nvGrpSpPr>
        <xdr:cNvPr id="62" name="Group 61">
          <a:extLst>
            <a:ext uri="{FF2B5EF4-FFF2-40B4-BE49-F238E27FC236}">
              <a16:creationId xmlns:a16="http://schemas.microsoft.com/office/drawing/2014/main" id="{00000000-0008-0000-0800-00003E000000}"/>
            </a:ext>
          </a:extLst>
        </xdr:cNvPr>
        <xdr:cNvGrpSpPr/>
      </xdr:nvGrpSpPr>
      <xdr:grpSpPr>
        <a:xfrm>
          <a:off x="6479177" y="4649289"/>
          <a:ext cx="229116" cy="406309"/>
          <a:chOff x="6029326" y="2438400"/>
          <a:chExt cx="197784" cy="140494"/>
        </a:xfrm>
      </xdr:grpSpPr>
      <xdr:cxnSp macro="">
        <xdr:nvCxnSpPr>
          <xdr:cNvPr id="63" name="Straight Arrow Connector 62">
            <a:extLst>
              <a:ext uri="{FF2B5EF4-FFF2-40B4-BE49-F238E27FC236}">
                <a16:creationId xmlns:a16="http://schemas.microsoft.com/office/drawing/2014/main" id="{00000000-0008-0000-0800-00003F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4" name="Rectangle 37">
            <a:extLst>
              <a:ext uri="{FF2B5EF4-FFF2-40B4-BE49-F238E27FC236}">
                <a16:creationId xmlns:a16="http://schemas.microsoft.com/office/drawing/2014/main" id="{00000000-0008-0000-0800-000040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33</xdr:col>
      <xdr:colOff>142875</xdr:colOff>
      <xdr:row>4</xdr:row>
      <xdr:rowOff>121920</xdr:rowOff>
    </xdr:from>
    <xdr:to>
      <xdr:col>34</xdr:col>
      <xdr:colOff>124833</xdr:colOff>
      <xdr:row>7</xdr:row>
      <xdr:rowOff>47514</xdr:rowOff>
    </xdr:to>
    <xdr:grpSp>
      <xdr:nvGrpSpPr>
        <xdr:cNvPr id="65" name="Group 64">
          <a:extLst>
            <a:ext uri="{FF2B5EF4-FFF2-40B4-BE49-F238E27FC236}">
              <a16:creationId xmlns:a16="http://schemas.microsoft.com/office/drawing/2014/main" id="{00000000-0008-0000-0800-000041000000}"/>
            </a:ext>
          </a:extLst>
        </xdr:cNvPr>
        <xdr:cNvGrpSpPr/>
      </xdr:nvGrpSpPr>
      <xdr:grpSpPr>
        <a:xfrm>
          <a:off x="5640161" y="545102"/>
          <a:ext cx="150686" cy="263051"/>
          <a:chOff x="2467839" y="10553453"/>
          <a:chExt cx="150036" cy="340816"/>
        </a:xfrm>
      </xdr:grpSpPr>
      <xdr:sp macro="" textlink="">
        <xdr:nvSpPr>
          <xdr:cNvPr id="66" name="Rectangle 65">
            <a:extLst>
              <a:ext uri="{FF2B5EF4-FFF2-40B4-BE49-F238E27FC236}">
                <a16:creationId xmlns:a16="http://schemas.microsoft.com/office/drawing/2014/main" id="{00000000-0008-0000-0800-000042000000}"/>
              </a:ext>
            </a:extLst>
          </xdr:cNvPr>
          <xdr:cNvSpPr/>
        </xdr:nvSpPr>
        <xdr:spPr>
          <a:xfrm>
            <a:off x="2467839" y="10553453"/>
            <a:ext cx="150036" cy="154934"/>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7" name="Straight Arrow Connector 66">
            <a:extLst>
              <a:ext uri="{FF2B5EF4-FFF2-40B4-BE49-F238E27FC236}">
                <a16:creationId xmlns:a16="http://schemas.microsoft.com/office/drawing/2014/main" id="{00000000-0008-0000-0800-000043000000}"/>
              </a:ext>
            </a:extLst>
          </xdr:cNvPr>
          <xdr:cNvCxnSpPr/>
        </xdr:nvCxnSpPr>
        <xdr:spPr>
          <a:xfrm>
            <a:off x="2467841" y="10691474"/>
            <a:ext cx="0" cy="202795"/>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43962</xdr:colOff>
      <xdr:row>179</xdr:row>
      <xdr:rowOff>65942</xdr:rowOff>
    </xdr:from>
    <xdr:to>
      <xdr:col>9</xdr:col>
      <xdr:colOff>160860</xdr:colOff>
      <xdr:row>181</xdr:row>
      <xdr:rowOff>72003</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1543469" y="22746328"/>
          <a:ext cx="111455" cy="219693"/>
          <a:chOff x="2467841" y="10572750"/>
          <a:chExt cx="160193" cy="324716"/>
        </a:xfrm>
      </xdr:grpSpPr>
      <xdr:sp macro="" textlink="">
        <xdr:nvSpPr>
          <xdr:cNvPr id="27" name="Rectangle 26">
            <a:extLst>
              <a:ext uri="{FF2B5EF4-FFF2-40B4-BE49-F238E27FC236}">
                <a16:creationId xmlns:a16="http://schemas.microsoft.com/office/drawing/2014/main" id="{00000000-0008-0000-0900-00001B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 name="Straight Arrow Connector 27">
            <a:extLst>
              <a:ext uri="{FF2B5EF4-FFF2-40B4-BE49-F238E27FC236}">
                <a16:creationId xmlns:a16="http://schemas.microsoft.com/office/drawing/2014/main" id="{00000000-0008-0000-0900-00001C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17</xdr:col>
      <xdr:colOff>13189</xdr:colOff>
      <xdr:row>179</xdr:row>
      <xdr:rowOff>65942</xdr:rowOff>
    </xdr:from>
    <xdr:to>
      <xdr:col>17</xdr:col>
      <xdr:colOff>129354</xdr:colOff>
      <xdr:row>181</xdr:row>
      <xdr:rowOff>72003</xdr:rowOff>
    </xdr:to>
    <xdr:grpSp>
      <xdr:nvGrpSpPr>
        <xdr:cNvPr id="29" name="Group 28">
          <a:extLst>
            <a:ext uri="{FF2B5EF4-FFF2-40B4-BE49-F238E27FC236}">
              <a16:creationId xmlns:a16="http://schemas.microsoft.com/office/drawing/2014/main" id="{00000000-0008-0000-0900-00001D000000}"/>
            </a:ext>
          </a:extLst>
        </xdr:cNvPr>
        <xdr:cNvGrpSpPr/>
      </xdr:nvGrpSpPr>
      <xdr:grpSpPr>
        <a:xfrm>
          <a:off x="2878853" y="22746328"/>
          <a:ext cx="120247" cy="219693"/>
          <a:chOff x="2467841" y="10572750"/>
          <a:chExt cx="160193" cy="324716"/>
        </a:xfrm>
      </xdr:grpSpPr>
      <xdr:sp macro="" textlink="">
        <xdr:nvSpPr>
          <xdr:cNvPr id="30" name="Rectangle 29">
            <a:extLst>
              <a:ext uri="{FF2B5EF4-FFF2-40B4-BE49-F238E27FC236}">
                <a16:creationId xmlns:a16="http://schemas.microsoft.com/office/drawing/2014/main" id="{00000000-0008-0000-0900-00001E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 name="Straight Arrow Connector 30">
            <a:extLst>
              <a:ext uri="{FF2B5EF4-FFF2-40B4-BE49-F238E27FC236}">
                <a16:creationId xmlns:a16="http://schemas.microsoft.com/office/drawing/2014/main" id="{00000000-0008-0000-0900-00001F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19050</xdr:colOff>
      <xdr:row>11</xdr:row>
      <xdr:rowOff>66675</xdr:rowOff>
    </xdr:from>
    <xdr:to>
      <xdr:col>16</xdr:col>
      <xdr:colOff>151018</xdr:colOff>
      <xdr:row>13</xdr:row>
      <xdr:rowOff>108859</xdr:rowOff>
    </xdr:to>
    <xdr:grpSp>
      <xdr:nvGrpSpPr>
        <xdr:cNvPr id="32" name="Group 31">
          <a:extLst>
            <a:ext uri="{FF2B5EF4-FFF2-40B4-BE49-F238E27FC236}">
              <a16:creationId xmlns:a16="http://schemas.microsoft.com/office/drawing/2014/main" id="{00000000-0008-0000-0900-000020000000}"/>
            </a:ext>
          </a:extLst>
        </xdr:cNvPr>
        <xdr:cNvGrpSpPr/>
      </xdr:nvGrpSpPr>
      <xdr:grpSpPr>
        <a:xfrm>
          <a:off x="2711904" y="1344386"/>
          <a:ext cx="134689" cy="246291"/>
          <a:chOff x="2467841" y="10572750"/>
          <a:chExt cx="133445" cy="260359"/>
        </a:xfrm>
      </xdr:grpSpPr>
      <xdr:sp macro="" textlink="">
        <xdr:nvSpPr>
          <xdr:cNvPr id="33" name="Rectangle 32">
            <a:extLst>
              <a:ext uri="{FF2B5EF4-FFF2-40B4-BE49-F238E27FC236}">
                <a16:creationId xmlns:a16="http://schemas.microsoft.com/office/drawing/2014/main" id="{00000000-0008-0000-0900-000021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 name="Straight Arrow Connector 33">
            <a:extLst>
              <a:ext uri="{FF2B5EF4-FFF2-40B4-BE49-F238E27FC236}">
                <a16:creationId xmlns:a16="http://schemas.microsoft.com/office/drawing/2014/main" id="{00000000-0008-0000-0900-000022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11</xdr:row>
      <xdr:rowOff>71688</xdr:rowOff>
    </xdr:from>
    <xdr:to>
      <xdr:col>40</xdr:col>
      <xdr:colOff>100263</xdr:colOff>
      <xdr:row>12</xdr:row>
      <xdr:rowOff>138363</xdr:rowOff>
    </xdr:to>
    <xdr:grpSp>
      <xdr:nvGrpSpPr>
        <xdr:cNvPr id="35" name="Group 34">
          <a:extLst>
            <a:ext uri="{FF2B5EF4-FFF2-40B4-BE49-F238E27FC236}">
              <a16:creationId xmlns:a16="http://schemas.microsoft.com/office/drawing/2014/main" id="{00000000-0008-0000-0900-000023000000}"/>
            </a:ext>
          </a:extLst>
        </xdr:cNvPr>
        <xdr:cNvGrpSpPr/>
      </xdr:nvGrpSpPr>
      <xdr:grpSpPr>
        <a:xfrm>
          <a:off x="4865020" y="1343956"/>
          <a:ext cx="1814297" cy="144236"/>
          <a:chOff x="3700220" y="8704881"/>
          <a:chExt cx="1702781" cy="142068"/>
        </a:xfrm>
      </xdr:grpSpPr>
      <xdr:sp macro="" textlink="">
        <xdr:nvSpPr>
          <xdr:cNvPr id="36" name="Rectangle 35">
            <a:extLst>
              <a:ext uri="{FF2B5EF4-FFF2-40B4-BE49-F238E27FC236}">
                <a16:creationId xmlns:a16="http://schemas.microsoft.com/office/drawing/2014/main" id="{00000000-0008-0000-0900-000024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Arrow Connector 36">
            <a:extLst>
              <a:ext uri="{FF2B5EF4-FFF2-40B4-BE49-F238E27FC236}">
                <a16:creationId xmlns:a16="http://schemas.microsoft.com/office/drawing/2014/main" id="{00000000-0008-0000-0900-00002500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9293</xdr:colOff>
      <xdr:row>16</xdr:row>
      <xdr:rowOff>69696</xdr:rowOff>
    </xdr:from>
    <xdr:to>
      <xdr:col>41</xdr:col>
      <xdr:colOff>3780</xdr:colOff>
      <xdr:row>17</xdr:row>
      <xdr:rowOff>84861</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6475407" y="1837264"/>
          <a:ext cx="228530" cy="160761"/>
          <a:chOff x="6029326" y="2438400"/>
          <a:chExt cx="197784" cy="140494"/>
        </a:xfrm>
      </xdr:grpSpPr>
      <xdr:cxnSp macro="">
        <xdr:nvCxnSpPr>
          <xdr:cNvPr id="39" name="Straight Arrow Connector 38">
            <a:extLst>
              <a:ext uri="{FF2B5EF4-FFF2-40B4-BE49-F238E27FC236}">
                <a16:creationId xmlns:a16="http://schemas.microsoft.com/office/drawing/2014/main" id="{00000000-0008-0000-0900-00002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0" name="Rectangle 37">
            <a:extLst>
              <a:ext uri="{FF2B5EF4-FFF2-40B4-BE49-F238E27FC236}">
                <a16:creationId xmlns:a16="http://schemas.microsoft.com/office/drawing/2014/main" id="{00000000-0008-0000-0900-00002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4646</xdr:colOff>
      <xdr:row>20</xdr:row>
      <xdr:rowOff>69694</xdr:rowOff>
    </xdr:from>
    <xdr:to>
      <xdr:col>40</xdr:col>
      <xdr:colOff>106114</xdr:colOff>
      <xdr:row>20</xdr:row>
      <xdr:rowOff>69694</xdr:rowOff>
    </xdr:to>
    <xdr:cxnSp macro="">
      <xdr:nvCxnSpPr>
        <xdr:cNvPr id="47" name="Straight Arrow Connector 46">
          <a:extLst>
            <a:ext uri="{FF2B5EF4-FFF2-40B4-BE49-F238E27FC236}">
              <a16:creationId xmlns:a16="http://schemas.microsoft.com/office/drawing/2014/main" id="{00000000-0008-0000-0900-00002F000000}"/>
            </a:ext>
          </a:extLst>
        </xdr:cNvPr>
        <xdr:cNvCxnSpPr/>
      </xdr:nvCxnSpPr>
      <xdr:spPr>
        <a:xfrm>
          <a:off x="6123878" y="1607633"/>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4646</xdr:colOff>
      <xdr:row>21</xdr:row>
      <xdr:rowOff>69694</xdr:rowOff>
    </xdr:from>
    <xdr:to>
      <xdr:col>40</xdr:col>
      <xdr:colOff>106114</xdr:colOff>
      <xdr:row>21</xdr:row>
      <xdr:rowOff>69694</xdr:rowOff>
    </xdr:to>
    <xdr:cxnSp macro="">
      <xdr:nvCxnSpPr>
        <xdr:cNvPr id="48" name="Straight Arrow Connector 47">
          <a:extLst>
            <a:ext uri="{FF2B5EF4-FFF2-40B4-BE49-F238E27FC236}">
              <a16:creationId xmlns:a16="http://schemas.microsoft.com/office/drawing/2014/main" id="{00000000-0008-0000-0900-000030000000}"/>
            </a:ext>
          </a:extLst>
        </xdr:cNvPr>
        <xdr:cNvCxnSpPr/>
      </xdr:nvCxnSpPr>
      <xdr:spPr>
        <a:xfrm>
          <a:off x="6123878" y="1751670"/>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4646</xdr:colOff>
      <xdr:row>22</xdr:row>
      <xdr:rowOff>69694</xdr:rowOff>
    </xdr:from>
    <xdr:to>
      <xdr:col>40</xdr:col>
      <xdr:colOff>106114</xdr:colOff>
      <xdr:row>22</xdr:row>
      <xdr:rowOff>69694</xdr:rowOff>
    </xdr:to>
    <xdr:cxnSp macro="">
      <xdr:nvCxnSpPr>
        <xdr:cNvPr id="49" name="Straight Arrow Connector 48">
          <a:extLst>
            <a:ext uri="{FF2B5EF4-FFF2-40B4-BE49-F238E27FC236}">
              <a16:creationId xmlns:a16="http://schemas.microsoft.com/office/drawing/2014/main" id="{00000000-0008-0000-0900-000031000000}"/>
            </a:ext>
          </a:extLst>
        </xdr:cNvPr>
        <xdr:cNvCxnSpPr/>
      </xdr:nvCxnSpPr>
      <xdr:spPr>
        <a:xfrm>
          <a:off x="6123878" y="1895706"/>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9292</xdr:colOff>
      <xdr:row>128</xdr:row>
      <xdr:rowOff>38100</xdr:rowOff>
    </xdr:from>
    <xdr:to>
      <xdr:col>41</xdr:col>
      <xdr:colOff>19049</xdr:colOff>
      <xdr:row>162</xdr:row>
      <xdr:rowOff>76200</xdr:rowOff>
    </xdr:to>
    <xdr:grpSp>
      <xdr:nvGrpSpPr>
        <xdr:cNvPr id="67" name="Group 66">
          <a:extLst>
            <a:ext uri="{FF2B5EF4-FFF2-40B4-BE49-F238E27FC236}">
              <a16:creationId xmlns:a16="http://schemas.microsoft.com/office/drawing/2014/main" id="{00000000-0008-0000-0900-000043000000}"/>
            </a:ext>
          </a:extLst>
        </xdr:cNvPr>
        <xdr:cNvGrpSpPr/>
      </xdr:nvGrpSpPr>
      <xdr:grpSpPr>
        <a:xfrm>
          <a:off x="6475406" y="16021050"/>
          <a:ext cx="242439" cy="4876800"/>
          <a:chOff x="6029326" y="2438400"/>
          <a:chExt cx="197784" cy="140494"/>
        </a:xfrm>
      </xdr:grpSpPr>
      <xdr:cxnSp macro="">
        <xdr:nvCxnSpPr>
          <xdr:cNvPr id="68" name="Straight Arrow Connector 67">
            <a:extLst>
              <a:ext uri="{FF2B5EF4-FFF2-40B4-BE49-F238E27FC236}">
                <a16:creationId xmlns:a16="http://schemas.microsoft.com/office/drawing/2014/main" id="{00000000-0008-0000-0900-000044000000}"/>
              </a:ext>
            </a:extLst>
          </xdr:cNvPr>
          <xdr:cNvCxnSpPr/>
        </xdr:nvCxnSpPr>
        <xdr:spPr>
          <a:xfrm>
            <a:off x="6094548" y="2508624"/>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9" name="Rectangle 37">
            <a:extLst>
              <a:ext uri="{FF2B5EF4-FFF2-40B4-BE49-F238E27FC236}">
                <a16:creationId xmlns:a16="http://schemas.microsoft.com/office/drawing/2014/main" id="{00000000-0008-0000-0900-000045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7327</xdr:colOff>
      <xdr:row>183</xdr:row>
      <xdr:rowOff>73270</xdr:rowOff>
    </xdr:from>
    <xdr:to>
      <xdr:col>41</xdr:col>
      <xdr:colOff>6218</xdr:colOff>
      <xdr:row>183</xdr:row>
      <xdr:rowOff>73270</xdr:rowOff>
    </xdr:to>
    <xdr:cxnSp macro="">
      <xdr:nvCxnSpPr>
        <xdr:cNvPr id="71" name="Straight Arrow Connector 70">
          <a:extLst>
            <a:ext uri="{FF2B5EF4-FFF2-40B4-BE49-F238E27FC236}">
              <a16:creationId xmlns:a16="http://schemas.microsoft.com/office/drawing/2014/main" id="{00000000-0008-0000-0900-000047000000}"/>
            </a:ext>
          </a:extLst>
        </xdr:cNvPr>
        <xdr:cNvCxnSpPr/>
      </xdr:nvCxnSpPr>
      <xdr:spPr>
        <a:xfrm>
          <a:off x="6059365" y="26237712"/>
          <a:ext cx="204045"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171</xdr:row>
      <xdr:rowOff>73270</xdr:rowOff>
    </xdr:from>
    <xdr:to>
      <xdr:col>41</xdr:col>
      <xdr:colOff>6218</xdr:colOff>
      <xdr:row>171</xdr:row>
      <xdr:rowOff>73270</xdr:rowOff>
    </xdr:to>
    <xdr:cxnSp macro="">
      <xdr:nvCxnSpPr>
        <xdr:cNvPr id="72" name="Straight Arrow Connector 71">
          <a:extLst>
            <a:ext uri="{FF2B5EF4-FFF2-40B4-BE49-F238E27FC236}">
              <a16:creationId xmlns:a16="http://schemas.microsoft.com/office/drawing/2014/main" id="{00000000-0008-0000-0900-000048000000}"/>
            </a:ext>
          </a:extLst>
        </xdr:cNvPr>
        <xdr:cNvCxnSpPr/>
      </xdr:nvCxnSpPr>
      <xdr:spPr>
        <a:xfrm>
          <a:off x="6093802" y="20018620"/>
          <a:ext cx="208441"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31</xdr:row>
      <xdr:rowOff>85725</xdr:rowOff>
    </xdr:from>
    <xdr:to>
      <xdr:col>40</xdr:col>
      <xdr:colOff>104704</xdr:colOff>
      <xdr:row>33</xdr:row>
      <xdr:rowOff>77959</xdr:rowOff>
    </xdr:to>
    <xdr:grpSp>
      <xdr:nvGrpSpPr>
        <xdr:cNvPr id="73" name="Group 72">
          <a:extLst>
            <a:ext uri="{FF2B5EF4-FFF2-40B4-BE49-F238E27FC236}">
              <a16:creationId xmlns:a16="http://schemas.microsoft.com/office/drawing/2014/main" id="{00000000-0008-0000-0900-000049000000}"/>
            </a:ext>
          </a:extLst>
        </xdr:cNvPr>
        <xdr:cNvGrpSpPr/>
      </xdr:nvGrpSpPr>
      <xdr:grpSpPr>
        <a:xfrm>
          <a:off x="6467475" y="3751489"/>
          <a:ext cx="220365" cy="260295"/>
          <a:chOff x="6128657" y="1894114"/>
          <a:chExt cx="210939" cy="277586"/>
        </a:xfrm>
      </xdr:grpSpPr>
      <xdr:grpSp>
        <xdr:nvGrpSpPr>
          <xdr:cNvPr id="74" name="Group 73">
            <a:extLst>
              <a:ext uri="{FF2B5EF4-FFF2-40B4-BE49-F238E27FC236}">
                <a16:creationId xmlns:a16="http://schemas.microsoft.com/office/drawing/2014/main" id="{00000000-0008-0000-0900-00004A000000}"/>
              </a:ext>
            </a:extLst>
          </xdr:cNvPr>
          <xdr:cNvGrpSpPr/>
        </xdr:nvGrpSpPr>
        <xdr:grpSpPr>
          <a:xfrm>
            <a:off x="6134099" y="1894114"/>
            <a:ext cx="205497" cy="277586"/>
            <a:chOff x="6029326" y="2438400"/>
            <a:chExt cx="197784" cy="140494"/>
          </a:xfrm>
        </xdr:grpSpPr>
        <xdr:cxnSp macro="">
          <xdr:nvCxnSpPr>
            <xdr:cNvPr id="76" name="Straight Arrow Connector 75">
              <a:extLst>
                <a:ext uri="{FF2B5EF4-FFF2-40B4-BE49-F238E27FC236}">
                  <a16:creationId xmlns:a16="http://schemas.microsoft.com/office/drawing/2014/main" id="{00000000-0008-0000-0900-00004C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7" name="Rectangle 37">
              <a:extLst>
                <a:ext uri="{FF2B5EF4-FFF2-40B4-BE49-F238E27FC236}">
                  <a16:creationId xmlns:a16="http://schemas.microsoft.com/office/drawing/2014/main" id="{00000000-0008-0000-0900-00004D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xnSp macro="">
        <xdr:nvCxnSpPr>
          <xdr:cNvPr id="75" name="Straight Connector 74">
            <a:extLst>
              <a:ext uri="{FF2B5EF4-FFF2-40B4-BE49-F238E27FC236}">
                <a16:creationId xmlns:a16="http://schemas.microsoft.com/office/drawing/2014/main" id="{00000000-0008-0000-0900-00004B000000}"/>
              </a:ext>
            </a:extLst>
          </xdr:cNvPr>
          <xdr:cNvCxnSpPr/>
        </xdr:nvCxnSpPr>
        <xdr:spPr>
          <a:xfrm flipH="1">
            <a:off x="6128657" y="2030187"/>
            <a:ext cx="70758" cy="0"/>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78</xdr:row>
      <xdr:rowOff>66675</xdr:rowOff>
    </xdr:from>
    <xdr:to>
      <xdr:col>40</xdr:col>
      <xdr:colOff>101352</xdr:colOff>
      <xdr:row>79</xdr:row>
      <xdr:rowOff>81841</xdr:rowOff>
    </xdr:to>
    <xdr:grpSp>
      <xdr:nvGrpSpPr>
        <xdr:cNvPr id="65" name="Group 64">
          <a:extLst>
            <a:ext uri="{FF2B5EF4-FFF2-40B4-BE49-F238E27FC236}">
              <a16:creationId xmlns:a16="http://schemas.microsoft.com/office/drawing/2014/main" id="{00000000-0008-0000-0900-000041000000}"/>
            </a:ext>
          </a:extLst>
        </xdr:cNvPr>
        <xdr:cNvGrpSpPr/>
      </xdr:nvGrpSpPr>
      <xdr:grpSpPr>
        <a:xfrm>
          <a:off x="6467475" y="10135961"/>
          <a:ext cx="217013" cy="160762"/>
          <a:chOff x="6029326" y="2438400"/>
          <a:chExt cx="197784" cy="140494"/>
        </a:xfrm>
      </xdr:grpSpPr>
      <xdr:cxnSp macro="">
        <xdr:nvCxnSpPr>
          <xdr:cNvPr id="66" name="Straight Arrow Connector 65">
            <a:extLst>
              <a:ext uri="{FF2B5EF4-FFF2-40B4-BE49-F238E27FC236}">
                <a16:creationId xmlns:a16="http://schemas.microsoft.com/office/drawing/2014/main" id="{00000000-0008-0000-0900-000042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90" name="Rectangle 37">
            <a:extLst>
              <a:ext uri="{FF2B5EF4-FFF2-40B4-BE49-F238E27FC236}">
                <a16:creationId xmlns:a16="http://schemas.microsoft.com/office/drawing/2014/main" id="{00000000-0008-0000-0900-00005A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38</xdr:col>
      <xdr:colOff>104078</xdr:colOff>
      <xdr:row>35</xdr:row>
      <xdr:rowOff>76431</xdr:rowOff>
    </xdr:from>
    <xdr:to>
      <xdr:col>40</xdr:col>
      <xdr:colOff>100771</xdr:colOff>
      <xdr:row>35</xdr:row>
      <xdr:rowOff>76431</xdr:rowOff>
    </xdr:to>
    <xdr:cxnSp macro="">
      <xdr:nvCxnSpPr>
        <xdr:cNvPr id="57" name="Straight Arrow Connector 56">
          <a:extLst>
            <a:ext uri="{FF2B5EF4-FFF2-40B4-BE49-F238E27FC236}">
              <a16:creationId xmlns:a16="http://schemas.microsoft.com/office/drawing/2014/main" id="{00000000-0008-0000-0900-000039000000}"/>
            </a:ext>
          </a:extLst>
        </xdr:cNvPr>
        <xdr:cNvCxnSpPr/>
      </xdr:nvCxnSpPr>
      <xdr:spPr>
        <a:xfrm>
          <a:off x="6085778" y="4486506"/>
          <a:ext cx="206243"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94</xdr:row>
      <xdr:rowOff>57150</xdr:rowOff>
    </xdr:from>
    <xdr:to>
      <xdr:col>40</xdr:col>
      <xdr:colOff>101468</xdr:colOff>
      <xdr:row>94</xdr:row>
      <xdr:rowOff>57150</xdr:rowOff>
    </xdr:to>
    <xdr:cxnSp macro="">
      <xdr:nvCxnSpPr>
        <xdr:cNvPr id="60" name="Straight Arrow Connector 59">
          <a:extLst>
            <a:ext uri="{FF2B5EF4-FFF2-40B4-BE49-F238E27FC236}">
              <a16:creationId xmlns:a16="http://schemas.microsoft.com/office/drawing/2014/main" id="{00000000-0008-0000-0900-00003C000000}"/>
            </a:ext>
          </a:extLst>
        </xdr:cNvPr>
        <xdr:cNvCxnSpPr/>
      </xdr:nvCxnSpPr>
      <xdr:spPr>
        <a:xfrm>
          <a:off x="6086475" y="12392025"/>
          <a:ext cx="206243"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4646</xdr:colOff>
      <xdr:row>110</xdr:row>
      <xdr:rowOff>65048</xdr:rowOff>
    </xdr:from>
    <xdr:to>
      <xdr:col>40</xdr:col>
      <xdr:colOff>98378</xdr:colOff>
      <xdr:row>111</xdr:row>
      <xdr:rowOff>72594</xdr:rowOff>
    </xdr:to>
    <xdr:grpSp>
      <xdr:nvGrpSpPr>
        <xdr:cNvPr id="41" name="Group 40">
          <a:extLst>
            <a:ext uri="{FF2B5EF4-FFF2-40B4-BE49-F238E27FC236}">
              <a16:creationId xmlns:a16="http://schemas.microsoft.com/office/drawing/2014/main" id="{00000000-0008-0000-0900-000029000000}"/>
            </a:ext>
          </a:extLst>
        </xdr:cNvPr>
        <xdr:cNvGrpSpPr/>
      </xdr:nvGrpSpPr>
      <xdr:grpSpPr>
        <a:xfrm>
          <a:off x="6476203" y="13753834"/>
          <a:ext cx="201229" cy="135453"/>
          <a:chOff x="6029326" y="2438400"/>
          <a:chExt cx="197784" cy="140494"/>
        </a:xfrm>
      </xdr:grpSpPr>
      <xdr:cxnSp macro="">
        <xdr:nvCxnSpPr>
          <xdr:cNvPr id="42" name="Straight Arrow Connector 41">
            <a:extLst>
              <a:ext uri="{FF2B5EF4-FFF2-40B4-BE49-F238E27FC236}">
                <a16:creationId xmlns:a16="http://schemas.microsoft.com/office/drawing/2014/main" id="{00000000-0008-0000-0900-00002A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3" name="Rectangle 37">
            <a:extLst>
              <a:ext uri="{FF2B5EF4-FFF2-40B4-BE49-F238E27FC236}">
                <a16:creationId xmlns:a16="http://schemas.microsoft.com/office/drawing/2014/main" id="{00000000-0008-0000-0900-00002B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0</xdr:colOff>
      <xdr:row>121</xdr:row>
      <xdr:rowOff>1905</xdr:rowOff>
    </xdr:from>
    <xdr:to>
      <xdr:col>40</xdr:col>
      <xdr:colOff>97084</xdr:colOff>
      <xdr:row>123</xdr:row>
      <xdr:rowOff>1759</xdr:rowOff>
    </xdr:to>
    <xdr:grpSp>
      <xdr:nvGrpSpPr>
        <xdr:cNvPr id="44" name="Group 43">
          <a:extLst>
            <a:ext uri="{FF2B5EF4-FFF2-40B4-BE49-F238E27FC236}">
              <a16:creationId xmlns:a16="http://schemas.microsoft.com/office/drawing/2014/main" id="{00000000-0008-0000-0900-00002C000000}"/>
            </a:ext>
          </a:extLst>
        </xdr:cNvPr>
        <xdr:cNvGrpSpPr/>
      </xdr:nvGrpSpPr>
      <xdr:grpSpPr>
        <a:xfrm>
          <a:off x="6467475" y="15156180"/>
          <a:ext cx="208663" cy="266554"/>
          <a:chOff x="6128657" y="1894114"/>
          <a:chExt cx="210939" cy="277586"/>
        </a:xfrm>
      </xdr:grpSpPr>
      <xdr:grpSp>
        <xdr:nvGrpSpPr>
          <xdr:cNvPr id="45" name="Group 44">
            <a:extLst>
              <a:ext uri="{FF2B5EF4-FFF2-40B4-BE49-F238E27FC236}">
                <a16:creationId xmlns:a16="http://schemas.microsoft.com/office/drawing/2014/main" id="{00000000-0008-0000-0900-00002D000000}"/>
              </a:ext>
            </a:extLst>
          </xdr:cNvPr>
          <xdr:cNvGrpSpPr/>
        </xdr:nvGrpSpPr>
        <xdr:grpSpPr>
          <a:xfrm>
            <a:off x="6134099" y="1894114"/>
            <a:ext cx="205497" cy="277586"/>
            <a:chOff x="6029326" y="2438400"/>
            <a:chExt cx="197784" cy="140494"/>
          </a:xfrm>
        </xdr:grpSpPr>
        <xdr:cxnSp macro="">
          <xdr:nvCxnSpPr>
            <xdr:cNvPr id="50" name="Straight Arrow Connector 49">
              <a:extLst>
                <a:ext uri="{FF2B5EF4-FFF2-40B4-BE49-F238E27FC236}">
                  <a16:creationId xmlns:a16="http://schemas.microsoft.com/office/drawing/2014/main" id="{00000000-0008-0000-0900-000032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1" name="Rectangle 37">
              <a:extLst>
                <a:ext uri="{FF2B5EF4-FFF2-40B4-BE49-F238E27FC236}">
                  <a16:creationId xmlns:a16="http://schemas.microsoft.com/office/drawing/2014/main" id="{00000000-0008-0000-0900-000033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xnSp macro="">
        <xdr:nvCxnSpPr>
          <xdr:cNvPr id="46" name="Straight Connector 45">
            <a:extLst>
              <a:ext uri="{FF2B5EF4-FFF2-40B4-BE49-F238E27FC236}">
                <a16:creationId xmlns:a16="http://schemas.microsoft.com/office/drawing/2014/main" id="{00000000-0008-0000-0900-00002E000000}"/>
              </a:ext>
            </a:extLst>
          </xdr:cNvPr>
          <xdr:cNvCxnSpPr/>
        </xdr:nvCxnSpPr>
        <xdr:spPr>
          <a:xfrm flipH="1">
            <a:off x="6128657" y="2030187"/>
            <a:ext cx="70758" cy="0"/>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4646</xdr:colOff>
      <xdr:row>124</xdr:row>
      <xdr:rowOff>69691</xdr:rowOff>
    </xdr:from>
    <xdr:to>
      <xdr:col>40</xdr:col>
      <xdr:colOff>106114</xdr:colOff>
      <xdr:row>124</xdr:row>
      <xdr:rowOff>69691</xdr:rowOff>
    </xdr:to>
    <xdr:cxnSp macro="">
      <xdr:nvCxnSpPr>
        <xdr:cNvPr id="52" name="Straight Arrow Connector 51">
          <a:extLst>
            <a:ext uri="{FF2B5EF4-FFF2-40B4-BE49-F238E27FC236}">
              <a16:creationId xmlns:a16="http://schemas.microsoft.com/office/drawing/2014/main" id="{00000000-0008-0000-0900-000034000000}"/>
            </a:ext>
          </a:extLst>
        </xdr:cNvPr>
        <xdr:cNvCxnSpPr/>
      </xdr:nvCxnSpPr>
      <xdr:spPr>
        <a:xfrm>
          <a:off x="5734886" y="15149671"/>
          <a:ext cx="192908"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106</xdr:row>
      <xdr:rowOff>68580</xdr:rowOff>
    </xdr:from>
    <xdr:to>
      <xdr:col>41</xdr:col>
      <xdr:colOff>2292</xdr:colOff>
      <xdr:row>107</xdr:row>
      <xdr:rowOff>68506</xdr:rowOff>
    </xdr:to>
    <xdr:grpSp>
      <xdr:nvGrpSpPr>
        <xdr:cNvPr id="53" name="Group 52">
          <a:extLst>
            <a:ext uri="{FF2B5EF4-FFF2-40B4-BE49-F238E27FC236}">
              <a16:creationId xmlns:a16="http://schemas.microsoft.com/office/drawing/2014/main" id="{00000000-0008-0000-0900-000035000000}"/>
            </a:ext>
          </a:extLst>
        </xdr:cNvPr>
        <xdr:cNvGrpSpPr/>
      </xdr:nvGrpSpPr>
      <xdr:grpSpPr>
        <a:xfrm>
          <a:off x="6479177" y="13323298"/>
          <a:ext cx="219190" cy="142801"/>
          <a:chOff x="6029326" y="2438400"/>
          <a:chExt cx="197784" cy="140494"/>
        </a:xfrm>
      </xdr:grpSpPr>
      <xdr:cxnSp macro="">
        <xdr:nvCxnSpPr>
          <xdr:cNvPr id="54" name="Straight Arrow Connector 53">
            <a:extLst>
              <a:ext uri="{FF2B5EF4-FFF2-40B4-BE49-F238E27FC236}">
                <a16:creationId xmlns:a16="http://schemas.microsoft.com/office/drawing/2014/main" id="{00000000-0008-0000-0900-000036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5" name="Rectangle 37">
            <a:extLst>
              <a:ext uri="{FF2B5EF4-FFF2-40B4-BE49-F238E27FC236}">
                <a16:creationId xmlns:a16="http://schemas.microsoft.com/office/drawing/2014/main" id="{00000000-0008-0000-0900-000037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57711</xdr:colOff>
      <xdr:row>204</xdr:row>
      <xdr:rowOff>560</xdr:rowOff>
    </xdr:from>
    <xdr:to>
      <xdr:col>15</xdr:col>
      <xdr:colOff>54246</xdr:colOff>
      <xdr:row>206</xdr:row>
      <xdr:rowOff>38660</xdr:rowOff>
    </xdr:to>
    <xdr:grpSp>
      <xdr:nvGrpSpPr>
        <xdr:cNvPr id="35" name="Group 34">
          <a:extLst>
            <a:ext uri="{FF2B5EF4-FFF2-40B4-BE49-F238E27FC236}">
              <a16:creationId xmlns:a16="http://schemas.microsoft.com/office/drawing/2014/main" id="{00000000-0008-0000-0B00-000023000000}"/>
            </a:ext>
          </a:extLst>
        </xdr:cNvPr>
        <xdr:cNvGrpSpPr/>
      </xdr:nvGrpSpPr>
      <xdr:grpSpPr>
        <a:xfrm>
          <a:off x="2407665" y="24556010"/>
          <a:ext cx="173427" cy="304800"/>
          <a:chOff x="2467841" y="10572750"/>
          <a:chExt cx="160193" cy="323850"/>
        </a:xfrm>
      </xdr:grpSpPr>
      <xdr:sp macro="" textlink="">
        <xdr:nvSpPr>
          <xdr:cNvPr id="36" name="Rectangle 35">
            <a:extLst>
              <a:ext uri="{FF2B5EF4-FFF2-40B4-BE49-F238E27FC236}">
                <a16:creationId xmlns:a16="http://schemas.microsoft.com/office/drawing/2014/main" id="{00000000-0008-0000-0B00-000024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Arrow Connector 36">
            <a:extLst>
              <a:ext uri="{FF2B5EF4-FFF2-40B4-BE49-F238E27FC236}">
                <a16:creationId xmlns:a16="http://schemas.microsoft.com/office/drawing/2014/main" id="{00000000-0008-0000-0B00-00002500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101600</xdr:colOff>
      <xdr:row>869</xdr:row>
      <xdr:rowOff>23415</xdr:rowOff>
    </xdr:from>
    <xdr:to>
      <xdr:col>17</xdr:col>
      <xdr:colOff>115994</xdr:colOff>
      <xdr:row>871</xdr:row>
      <xdr:rowOff>61515</xdr:rowOff>
    </xdr:to>
    <xdr:grpSp>
      <xdr:nvGrpSpPr>
        <xdr:cNvPr id="75" name="Group 74">
          <a:extLst>
            <a:ext uri="{FF2B5EF4-FFF2-40B4-BE49-F238E27FC236}">
              <a16:creationId xmlns:a16="http://schemas.microsoft.com/office/drawing/2014/main" id="{00000000-0008-0000-0B00-00004B000000}"/>
            </a:ext>
          </a:extLst>
        </xdr:cNvPr>
        <xdr:cNvGrpSpPr/>
      </xdr:nvGrpSpPr>
      <xdr:grpSpPr>
        <a:xfrm>
          <a:off x="2798536" y="106929294"/>
          <a:ext cx="184483" cy="304800"/>
          <a:chOff x="2467841" y="10572750"/>
          <a:chExt cx="160193" cy="323850"/>
        </a:xfrm>
      </xdr:grpSpPr>
      <xdr:sp macro="" textlink="">
        <xdr:nvSpPr>
          <xdr:cNvPr id="76" name="Rectangle 75">
            <a:extLst>
              <a:ext uri="{FF2B5EF4-FFF2-40B4-BE49-F238E27FC236}">
                <a16:creationId xmlns:a16="http://schemas.microsoft.com/office/drawing/2014/main" id="{00000000-0008-0000-0B00-00004C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 name="Straight Arrow Connector 76">
            <a:extLst>
              <a:ext uri="{FF2B5EF4-FFF2-40B4-BE49-F238E27FC236}">
                <a16:creationId xmlns:a16="http://schemas.microsoft.com/office/drawing/2014/main" id="{00000000-0008-0000-0B00-00004D00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83994</xdr:colOff>
      <xdr:row>6</xdr:row>
      <xdr:rowOff>63067</xdr:rowOff>
    </xdr:from>
    <xdr:to>
      <xdr:col>16</xdr:col>
      <xdr:colOff>93519</xdr:colOff>
      <xdr:row>8</xdr:row>
      <xdr:rowOff>121131</xdr:rowOff>
    </xdr:to>
    <xdr:grpSp>
      <xdr:nvGrpSpPr>
        <xdr:cNvPr id="130" name="Group 129">
          <a:extLst>
            <a:ext uri="{FF2B5EF4-FFF2-40B4-BE49-F238E27FC236}">
              <a16:creationId xmlns:a16="http://schemas.microsoft.com/office/drawing/2014/main" id="{00000000-0008-0000-0B00-000082000000}"/>
            </a:ext>
          </a:extLst>
        </xdr:cNvPr>
        <xdr:cNvGrpSpPr/>
      </xdr:nvGrpSpPr>
      <xdr:grpSpPr>
        <a:xfrm>
          <a:off x="2612201" y="702603"/>
          <a:ext cx="179614" cy="346535"/>
          <a:chOff x="3377338" y="8846950"/>
          <a:chExt cx="161441" cy="351940"/>
        </a:xfrm>
      </xdr:grpSpPr>
      <xdr:sp macro="" textlink="">
        <xdr:nvSpPr>
          <xdr:cNvPr id="131" name="Rectangle 130">
            <a:extLst>
              <a:ext uri="{FF2B5EF4-FFF2-40B4-BE49-F238E27FC236}">
                <a16:creationId xmlns:a16="http://schemas.microsoft.com/office/drawing/2014/main" id="{00000000-0008-0000-0B00-000083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2" name="Straight Arrow Connector 131">
            <a:extLst>
              <a:ext uri="{FF2B5EF4-FFF2-40B4-BE49-F238E27FC236}">
                <a16:creationId xmlns:a16="http://schemas.microsoft.com/office/drawing/2014/main" id="{00000000-0008-0000-0B00-000084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33</xdr:col>
      <xdr:colOff>30700</xdr:colOff>
      <xdr:row>6</xdr:row>
      <xdr:rowOff>60612</xdr:rowOff>
    </xdr:from>
    <xdr:to>
      <xdr:col>40</xdr:col>
      <xdr:colOff>91749</xdr:colOff>
      <xdr:row>7</xdr:row>
      <xdr:rowOff>74899</xdr:rowOff>
    </xdr:to>
    <xdr:grpSp>
      <xdr:nvGrpSpPr>
        <xdr:cNvPr id="8" name="Group 7">
          <a:extLst>
            <a:ext uri="{FF2B5EF4-FFF2-40B4-BE49-F238E27FC236}">
              <a16:creationId xmlns:a16="http://schemas.microsoft.com/office/drawing/2014/main" id="{00000000-0008-0000-0B00-000008000000}"/>
            </a:ext>
          </a:extLst>
        </xdr:cNvPr>
        <xdr:cNvGrpSpPr/>
      </xdr:nvGrpSpPr>
      <xdr:grpSpPr>
        <a:xfrm>
          <a:off x="5522543" y="696066"/>
          <a:ext cx="1153702" cy="159883"/>
          <a:chOff x="5304086" y="452727"/>
          <a:chExt cx="1091481" cy="150380"/>
        </a:xfrm>
      </xdr:grpSpPr>
      <xdr:sp macro="" textlink="">
        <xdr:nvSpPr>
          <xdr:cNvPr id="134" name="Rectangle 133">
            <a:extLst>
              <a:ext uri="{FF2B5EF4-FFF2-40B4-BE49-F238E27FC236}">
                <a16:creationId xmlns:a16="http://schemas.microsoft.com/office/drawing/2014/main" id="{00000000-0008-0000-0B00-000086000000}"/>
              </a:ext>
            </a:extLst>
          </xdr:cNvPr>
          <xdr:cNvSpPr/>
        </xdr:nvSpPr>
        <xdr:spPr>
          <a:xfrm>
            <a:off x="5304086" y="441615"/>
            <a:ext cx="177119" cy="161492"/>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5" name="Straight Arrow Connector 134">
            <a:extLst>
              <a:ext uri="{FF2B5EF4-FFF2-40B4-BE49-F238E27FC236}">
                <a16:creationId xmlns:a16="http://schemas.microsoft.com/office/drawing/2014/main" id="{00000000-0008-0000-0B00-000087000000}"/>
              </a:ext>
            </a:extLst>
          </xdr:cNvPr>
          <xdr:cNvCxnSpPr/>
        </xdr:nvCxnSpPr>
        <xdr:spPr>
          <a:xfrm>
            <a:off x="5392156" y="603107"/>
            <a:ext cx="100341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48491</xdr:colOff>
      <xdr:row>221</xdr:row>
      <xdr:rowOff>33770</xdr:rowOff>
    </xdr:from>
    <xdr:to>
      <xdr:col>11</xdr:col>
      <xdr:colOff>3464</xdr:colOff>
      <xdr:row>222</xdr:row>
      <xdr:rowOff>116031</xdr:rowOff>
    </xdr:to>
    <xdr:grpSp>
      <xdr:nvGrpSpPr>
        <xdr:cNvPr id="160" name="Group 159">
          <a:extLst>
            <a:ext uri="{FF2B5EF4-FFF2-40B4-BE49-F238E27FC236}">
              <a16:creationId xmlns:a16="http://schemas.microsoft.com/office/drawing/2014/main" id="{00000000-0008-0000-0B00-0000A0000000}"/>
            </a:ext>
          </a:extLst>
        </xdr:cNvPr>
        <xdr:cNvGrpSpPr/>
      </xdr:nvGrpSpPr>
      <xdr:grpSpPr>
        <a:xfrm>
          <a:off x="1714005" y="26480613"/>
          <a:ext cx="131866" cy="229218"/>
          <a:chOff x="2467841" y="10572750"/>
          <a:chExt cx="160193" cy="324716"/>
        </a:xfrm>
      </xdr:grpSpPr>
      <xdr:sp macro="" textlink="">
        <xdr:nvSpPr>
          <xdr:cNvPr id="161" name="Rectangle 160">
            <a:extLst>
              <a:ext uri="{FF2B5EF4-FFF2-40B4-BE49-F238E27FC236}">
                <a16:creationId xmlns:a16="http://schemas.microsoft.com/office/drawing/2014/main" id="{00000000-0008-0000-0B00-0000A1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2" name="Straight Arrow Connector 161">
            <a:extLst>
              <a:ext uri="{FF2B5EF4-FFF2-40B4-BE49-F238E27FC236}">
                <a16:creationId xmlns:a16="http://schemas.microsoft.com/office/drawing/2014/main" id="{00000000-0008-0000-0B00-0000A2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51038</xdr:colOff>
      <xdr:row>221</xdr:row>
      <xdr:rowOff>29441</xdr:rowOff>
    </xdr:from>
    <xdr:to>
      <xdr:col>19</xdr:col>
      <xdr:colOff>5451</xdr:colOff>
      <xdr:row>222</xdr:row>
      <xdr:rowOff>111702</xdr:rowOff>
    </xdr:to>
    <xdr:grpSp>
      <xdr:nvGrpSpPr>
        <xdr:cNvPr id="163" name="Group 162">
          <a:extLst>
            <a:ext uri="{FF2B5EF4-FFF2-40B4-BE49-F238E27FC236}">
              <a16:creationId xmlns:a16="http://schemas.microsoft.com/office/drawing/2014/main" id="{00000000-0008-0000-0B00-0000A3000000}"/>
            </a:ext>
          </a:extLst>
        </xdr:cNvPr>
        <xdr:cNvGrpSpPr/>
      </xdr:nvGrpSpPr>
      <xdr:grpSpPr>
        <a:xfrm>
          <a:off x="3088152" y="26481727"/>
          <a:ext cx="131306" cy="223775"/>
          <a:chOff x="2467841" y="10572750"/>
          <a:chExt cx="160193" cy="324716"/>
        </a:xfrm>
      </xdr:grpSpPr>
      <xdr:sp macro="" textlink="">
        <xdr:nvSpPr>
          <xdr:cNvPr id="164" name="Rectangle 163">
            <a:extLst>
              <a:ext uri="{FF2B5EF4-FFF2-40B4-BE49-F238E27FC236}">
                <a16:creationId xmlns:a16="http://schemas.microsoft.com/office/drawing/2014/main" id="{00000000-0008-0000-0B00-0000A4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5" name="Straight Arrow Connector 164">
            <a:extLst>
              <a:ext uri="{FF2B5EF4-FFF2-40B4-BE49-F238E27FC236}">
                <a16:creationId xmlns:a16="http://schemas.microsoft.com/office/drawing/2014/main" id="{00000000-0008-0000-0B00-0000A5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5953</xdr:colOff>
      <xdr:row>100</xdr:row>
      <xdr:rowOff>76729</xdr:rowOff>
    </xdr:from>
    <xdr:to>
      <xdr:col>41</xdr:col>
      <xdr:colOff>3911</xdr:colOff>
      <xdr:row>100</xdr:row>
      <xdr:rowOff>76729</xdr:rowOff>
    </xdr:to>
    <xdr:cxnSp macro="">
      <xdr:nvCxnSpPr>
        <xdr:cNvPr id="222" name="Straight Arrow Connector 221">
          <a:extLst>
            <a:ext uri="{FF2B5EF4-FFF2-40B4-BE49-F238E27FC236}">
              <a16:creationId xmlns:a16="http://schemas.microsoft.com/office/drawing/2014/main" id="{00000000-0008-0000-0B00-0000DE000000}"/>
            </a:ext>
          </a:extLst>
        </xdr:cNvPr>
        <xdr:cNvCxnSpPr/>
      </xdr:nvCxnSpPr>
      <xdr:spPr>
        <a:xfrm>
          <a:off x="6165453" y="13247687"/>
          <a:ext cx="20962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3575</xdr:colOff>
      <xdr:row>98</xdr:row>
      <xdr:rowOff>75009</xdr:rowOff>
    </xdr:from>
    <xdr:to>
      <xdr:col>41</xdr:col>
      <xdr:colOff>1533</xdr:colOff>
      <xdr:row>98</xdr:row>
      <xdr:rowOff>75009</xdr:rowOff>
    </xdr:to>
    <xdr:cxnSp macro="">
      <xdr:nvCxnSpPr>
        <xdr:cNvPr id="223" name="Straight Arrow Connector 222">
          <a:extLst>
            <a:ext uri="{FF2B5EF4-FFF2-40B4-BE49-F238E27FC236}">
              <a16:creationId xmlns:a16="http://schemas.microsoft.com/office/drawing/2014/main" id="{00000000-0008-0000-0B00-0000DF000000}"/>
            </a:ext>
          </a:extLst>
        </xdr:cNvPr>
        <xdr:cNvCxnSpPr/>
      </xdr:nvCxnSpPr>
      <xdr:spPr>
        <a:xfrm>
          <a:off x="6063856" y="13588603"/>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3575</xdr:colOff>
      <xdr:row>378</xdr:row>
      <xdr:rowOff>75009</xdr:rowOff>
    </xdr:from>
    <xdr:to>
      <xdr:col>41</xdr:col>
      <xdr:colOff>1533</xdr:colOff>
      <xdr:row>378</xdr:row>
      <xdr:rowOff>75009</xdr:rowOff>
    </xdr:to>
    <xdr:cxnSp macro="">
      <xdr:nvCxnSpPr>
        <xdr:cNvPr id="239" name="Straight Arrow Connector 238">
          <a:extLst>
            <a:ext uri="{FF2B5EF4-FFF2-40B4-BE49-F238E27FC236}">
              <a16:creationId xmlns:a16="http://schemas.microsoft.com/office/drawing/2014/main" id="{00000000-0008-0000-0B00-0000EF000000}"/>
            </a:ext>
          </a:extLst>
        </xdr:cNvPr>
        <xdr:cNvCxnSpPr/>
      </xdr:nvCxnSpPr>
      <xdr:spPr>
        <a:xfrm>
          <a:off x="6063856" y="48563212"/>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7148</xdr:colOff>
      <xdr:row>379</xdr:row>
      <xdr:rowOff>78581</xdr:rowOff>
    </xdr:from>
    <xdr:to>
      <xdr:col>41</xdr:col>
      <xdr:colOff>5106</xdr:colOff>
      <xdr:row>379</xdr:row>
      <xdr:rowOff>78581</xdr:rowOff>
    </xdr:to>
    <xdr:cxnSp macro="">
      <xdr:nvCxnSpPr>
        <xdr:cNvPr id="240" name="Straight Arrow Connector 239">
          <a:extLst>
            <a:ext uri="{FF2B5EF4-FFF2-40B4-BE49-F238E27FC236}">
              <a16:creationId xmlns:a16="http://schemas.microsoft.com/office/drawing/2014/main" id="{00000000-0008-0000-0B00-0000F0000000}"/>
            </a:ext>
          </a:extLst>
        </xdr:cNvPr>
        <xdr:cNvCxnSpPr/>
      </xdr:nvCxnSpPr>
      <xdr:spPr>
        <a:xfrm>
          <a:off x="6067429" y="48709659"/>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4759</xdr:colOff>
      <xdr:row>380</xdr:row>
      <xdr:rowOff>76200</xdr:rowOff>
    </xdr:from>
    <xdr:to>
      <xdr:col>41</xdr:col>
      <xdr:colOff>2717</xdr:colOff>
      <xdr:row>380</xdr:row>
      <xdr:rowOff>76200</xdr:rowOff>
    </xdr:to>
    <xdr:cxnSp macro="">
      <xdr:nvCxnSpPr>
        <xdr:cNvPr id="241" name="Straight Arrow Connector 240">
          <a:extLst>
            <a:ext uri="{FF2B5EF4-FFF2-40B4-BE49-F238E27FC236}">
              <a16:creationId xmlns:a16="http://schemas.microsoft.com/office/drawing/2014/main" id="{00000000-0008-0000-0B00-0000F1000000}"/>
            </a:ext>
          </a:extLst>
        </xdr:cNvPr>
        <xdr:cNvCxnSpPr/>
      </xdr:nvCxnSpPr>
      <xdr:spPr>
        <a:xfrm>
          <a:off x="6065040" y="48850153"/>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11430</xdr:colOff>
      <xdr:row>842</xdr:row>
      <xdr:rowOff>73660</xdr:rowOff>
    </xdr:from>
    <xdr:to>
      <xdr:col>41</xdr:col>
      <xdr:colOff>9388</xdr:colOff>
      <xdr:row>842</xdr:row>
      <xdr:rowOff>73660</xdr:rowOff>
    </xdr:to>
    <xdr:cxnSp macro="">
      <xdr:nvCxnSpPr>
        <xdr:cNvPr id="264" name="Straight Arrow Connector 263">
          <a:extLst>
            <a:ext uri="{FF2B5EF4-FFF2-40B4-BE49-F238E27FC236}">
              <a16:creationId xmlns:a16="http://schemas.microsoft.com/office/drawing/2014/main" id="{00000000-0008-0000-0B00-000008010000}"/>
            </a:ext>
          </a:extLst>
        </xdr:cNvPr>
        <xdr:cNvCxnSpPr/>
      </xdr:nvCxnSpPr>
      <xdr:spPr>
        <a:xfrm>
          <a:off x="6221730" y="101972110"/>
          <a:ext cx="213858"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42329</xdr:colOff>
      <xdr:row>73</xdr:row>
      <xdr:rowOff>62441</xdr:rowOff>
    </xdr:from>
    <xdr:to>
      <xdr:col>11</xdr:col>
      <xdr:colOff>38107</xdr:colOff>
      <xdr:row>75</xdr:row>
      <xdr:rowOff>82911</xdr:rowOff>
    </xdr:to>
    <xdr:grpSp>
      <xdr:nvGrpSpPr>
        <xdr:cNvPr id="215" name="Group 214">
          <a:extLst>
            <a:ext uri="{FF2B5EF4-FFF2-40B4-BE49-F238E27FC236}">
              <a16:creationId xmlns:a16="http://schemas.microsoft.com/office/drawing/2014/main" id="{00000000-0008-0000-0B00-0000D7000000}"/>
            </a:ext>
          </a:extLst>
        </xdr:cNvPr>
        <xdr:cNvGrpSpPr/>
      </xdr:nvGrpSpPr>
      <xdr:grpSpPr>
        <a:xfrm>
          <a:off x="1713286" y="8432195"/>
          <a:ext cx="163146" cy="293973"/>
          <a:chOff x="3377338" y="8846950"/>
          <a:chExt cx="161441" cy="351940"/>
        </a:xfrm>
      </xdr:grpSpPr>
      <xdr:sp macro="" textlink="">
        <xdr:nvSpPr>
          <xdr:cNvPr id="216" name="Rectangle 215">
            <a:extLst>
              <a:ext uri="{FF2B5EF4-FFF2-40B4-BE49-F238E27FC236}">
                <a16:creationId xmlns:a16="http://schemas.microsoft.com/office/drawing/2014/main" id="{00000000-0008-0000-0B00-0000D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7" name="Straight Arrow Connector 216">
            <a:extLst>
              <a:ext uri="{FF2B5EF4-FFF2-40B4-BE49-F238E27FC236}">
                <a16:creationId xmlns:a16="http://schemas.microsoft.com/office/drawing/2014/main" id="{00000000-0008-0000-0B00-0000D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47622</xdr:colOff>
      <xdr:row>73</xdr:row>
      <xdr:rowOff>47624</xdr:rowOff>
    </xdr:from>
    <xdr:to>
      <xdr:col>19</xdr:col>
      <xdr:colOff>43399</xdr:colOff>
      <xdr:row>75</xdr:row>
      <xdr:rowOff>77619</xdr:rowOff>
    </xdr:to>
    <xdr:grpSp>
      <xdr:nvGrpSpPr>
        <xdr:cNvPr id="218" name="Group 217">
          <a:extLst>
            <a:ext uri="{FF2B5EF4-FFF2-40B4-BE49-F238E27FC236}">
              <a16:creationId xmlns:a16="http://schemas.microsoft.com/office/drawing/2014/main" id="{00000000-0008-0000-0B00-0000DA000000}"/>
            </a:ext>
          </a:extLst>
        </xdr:cNvPr>
        <xdr:cNvGrpSpPr/>
      </xdr:nvGrpSpPr>
      <xdr:grpSpPr>
        <a:xfrm>
          <a:off x="3084736" y="8418738"/>
          <a:ext cx="172670" cy="298056"/>
          <a:chOff x="3377338" y="8846950"/>
          <a:chExt cx="161441" cy="351940"/>
        </a:xfrm>
      </xdr:grpSpPr>
      <xdr:sp macro="" textlink="">
        <xdr:nvSpPr>
          <xdr:cNvPr id="219" name="Rectangle 218">
            <a:extLst>
              <a:ext uri="{FF2B5EF4-FFF2-40B4-BE49-F238E27FC236}">
                <a16:creationId xmlns:a16="http://schemas.microsoft.com/office/drawing/2014/main" id="{00000000-0008-0000-0B00-0000D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0" name="Straight Arrow Connector 219">
            <a:extLst>
              <a:ext uri="{FF2B5EF4-FFF2-40B4-BE49-F238E27FC236}">
                <a16:creationId xmlns:a16="http://schemas.microsoft.com/office/drawing/2014/main" id="{00000000-0008-0000-0B00-0000D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5292</xdr:colOff>
      <xdr:row>76</xdr:row>
      <xdr:rowOff>68791</xdr:rowOff>
    </xdr:from>
    <xdr:to>
      <xdr:col>41</xdr:col>
      <xdr:colOff>3250</xdr:colOff>
      <xdr:row>76</xdr:row>
      <xdr:rowOff>68791</xdr:rowOff>
    </xdr:to>
    <xdr:cxnSp macro="">
      <xdr:nvCxnSpPr>
        <xdr:cNvPr id="233" name="Straight Arrow Connector 232">
          <a:extLst>
            <a:ext uri="{FF2B5EF4-FFF2-40B4-BE49-F238E27FC236}">
              <a16:creationId xmlns:a16="http://schemas.microsoft.com/office/drawing/2014/main" id="{00000000-0008-0000-0B00-0000E9000000}"/>
            </a:ext>
          </a:extLst>
        </xdr:cNvPr>
        <xdr:cNvCxnSpPr/>
      </xdr:nvCxnSpPr>
      <xdr:spPr>
        <a:xfrm>
          <a:off x="6164792" y="9435041"/>
          <a:ext cx="20962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10187</xdr:colOff>
      <xdr:row>101</xdr:row>
      <xdr:rowOff>70379</xdr:rowOff>
    </xdr:from>
    <xdr:to>
      <xdr:col>41</xdr:col>
      <xdr:colOff>8145</xdr:colOff>
      <xdr:row>101</xdr:row>
      <xdr:rowOff>70379</xdr:rowOff>
    </xdr:to>
    <xdr:cxnSp macro="">
      <xdr:nvCxnSpPr>
        <xdr:cNvPr id="235" name="Straight Arrow Connector 234">
          <a:extLst>
            <a:ext uri="{FF2B5EF4-FFF2-40B4-BE49-F238E27FC236}">
              <a16:creationId xmlns:a16="http://schemas.microsoft.com/office/drawing/2014/main" id="{00000000-0008-0000-0B00-0000EB000000}"/>
            </a:ext>
          </a:extLst>
        </xdr:cNvPr>
        <xdr:cNvCxnSpPr/>
      </xdr:nvCxnSpPr>
      <xdr:spPr>
        <a:xfrm>
          <a:off x="6169687" y="13384212"/>
          <a:ext cx="20962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3617</xdr:colOff>
      <xdr:row>104</xdr:row>
      <xdr:rowOff>75680</xdr:rowOff>
    </xdr:from>
    <xdr:to>
      <xdr:col>41</xdr:col>
      <xdr:colOff>1576</xdr:colOff>
      <xdr:row>104</xdr:row>
      <xdr:rowOff>75680</xdr:rowOff>
    </xdr:to>
    <xdr:cxnSp macro="">
      <xdr:nvCxnSpPr>
        <xdr:cNvPr id="236" name="Straight Arrow Connector 235">
          <a:extLst>
            <a:ext uri="{FF2B5EF4-FFF2-40B4-BE49-F238E27FC236}">
              <a16:creationId xmlns:a16="http://schemas.microsoft.com/office/drawing/2014/main" id="{00000000-0008-0000-0B00-0000EC000000}"/>
            </a:ext>
          </a:extLst>
        </xdr:cNvPr>
        <xdr:cNvCxnSpPr/>
      </xdr:nvCxnSpPr>
      <xdr:spPr>
        <a:xfrm>
          <a:off x="6060203" y="13131499"/>
          <a:ext cx="208166"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15004</xdr:colOff>
      <xdr:row>111</xdr:row>
      <xdr:rowOff>11206</xdr:rowOff>
    </xdr:from>
    <xdr:to>
      <xdr:col>41</xdr:col>
      <xdr:colOff>966</xdr:colOff>
      <xdr:row>112</xdr:row>
      <xdr:rowOff>11206</xdr:rowOff>
    </xdr:to>
    <xdr:grpSp>
      <xdr:nvGrpSpPr>
        <xdr:cNvPr id="246" name="Group 245">
          <a:extLst>
            <a:ext uri="{FF2B5EF4-FFF2-40B4-BE49-F238E27FC236}">
              <a16:creationId xmlns:a16="http://schemas.microsoft.com/office/drawing/2014/main" id="{00000000-0008-0000-0B00-0000F6000000}"/>
            </a:ext>
          </a:extLst>
        </xdr:cNvPr>
        <xdr:cNvGrpSpPr/>
      </xdr:nvGrpSpPr>
      <xdr:grpSpPr>
        <a:xfrm>
          <a:off x="4827850" y="12868595"/>
          <a:ext cx="1869191" cy="133350"/>
          <a:chOff x="3700220" y="8704881"/>
          <a:chExt cx="1749526" cy="142068"/>
        </a:xfrm>
      </xdr:grpSpPr>
      <xdr:sp macro="" textlink="">
        <xdr:nvSpPr>
          <xdr:cNvPr id="247" name="Rectangle 246">
            <a:extLst>
              <a:ext uri="{FF2B5EF4-FFF2-40B4-BE49-F238E27FC236}">
                <a16:creationId xmlns:a16="http://schemas.microsoft.com/office/drawing/2014/main" id="{00000000-0008-0000-0B00-0000F7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8" name="Straight Arrow Connector 247">
            <a:extLst>
              <a:ext uri="{FF2B5EF4-FFF2-40B4-BE49-F238E27FC236}">
                <a16:creationId xmlns:a16="http://schemas.microsoft.com/office/drawing/2014/main" id="{00000000-0008-0000-0B00-0000F8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63873</xdr:colOff>
      <xdr:row>187</xdr:row>
      <xdr:rowOff>38661</xdr:rowOff>
    </xdr:from>
    <xdr:to>
      <xdr:col>17</xdr:col>
      <xdr:colOff>33355</xdr:colOff>
      <xdr:row>189</xdr:row>
      <xdr:rowOff>54511</xdr:rowOff>
    </xdr:to>
    <xdr:grpSp>
      <xdr:nvGrpSpPr>
        <xdr:cNvPr id="272" name="Group 271">
          <a:extLst>
            <a:ext uri="{FF2B5EF4-FFF2-40B4-BE49-F238E27FC236}">
              <a16:creationId xmlns:a16="http://schemas.microsoft.com/office/drawing/2014/main" id="{00000000-0008-0000-0B00-000010010000}"/>
            </a:ext>
          </a:extLst>
        </xdr:cNvPr>
        <xdr:cNvGrpSpPr/>
      </xdr:nvGrpSpPr>
      <xdr:grpSpPr>
        <a:xfrm>
          <a:off x="2760809" y="22631961"/>
          <a:ext cx="135489" cy="285271"/>
          <a:chOff x="2467841" y="10572750"/>
          <a:chExt cx="133445" cy="260359"/>
        </a:xfrm>
      </xdr:grpSpPr>
      <xdr:sp macro="" textlink="">
        <xdr:nvSpPr>
          <xdr:cNvPr id="273" name="Rectangle 272">
            <a:extLst>
              <a:ext uri="{FF2B5EF4-FFF2-40B4-BE49-F238E27FC236}">
                <a16:creationId xmlns:a16="http://schemas.microsoft.com/office/drawing/2014/main" id="{00000000-0008-0000-0B00-000011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4" name="Straight Arrow Connector 273">
            <a:extLst>
              <a:ext uri="{FF2B5EF4-FFF2-40B4-BE49-F238E27FC236}">
                <a16:creationId xmlns:a16="http://schemas.microsoft.com/office/drawing/2014/main" id="{00000000-0008-0000-0B00-000012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186</xdr:row>
      <xdr:rowOff>71688</xdr:rowOff>
    </xdr:from>
    <xdr:to>
      <xdr:col>40</xdr:col>
      <xdr:colOff>100263</xdr:colOff>
      <xdr:row>188</xdr:row>
      <xdr:rowOff>11206</xdr:rowOff>
    </xdr:to>
    <xdr:grpSp>
      <xdr:nvGrpSpPr>
        <xdr:cNvPr id="275" name="Group 274">
          <a:extLst>
            <a:ext uri="{FF2B5EF4-FFF2-40B4-BE49-F238E27FC236}">
              <a16:creationId xmlns:a16="http://schemas.microsoft.com/office/drawing/2014/main" id="{00000000-0008-0000-0B00-000013010000}"/>
            </a:ext>
          </a:extLst>
        </xdr:cNvPr>
        <xdr:cNvGrpSpPr/>
      </xdr:nvGrpSpPr>
      <xdr:grpSpPr>
        <a:xfrm>
          <a:off x="4865020" y="22584706"/>
          <a:ext cx="1814297" cy="151789"/>
          <a:chOff x="3700220" y="8704881"/>
          <a:chExt cx="1702781" cy="142068"/>
        </a:xfrm>
      </xdr:grpSpPr>
      <xdr:sp macro="" textlink="">
        <xdr:nvSpPr>
          <xdr:cNvPr id="276" name="Rectangle 275">
            <a:extLst>
              <a:ext uri="{FF2B5EF4-FFF2-40B4-BE49-F238E27FC236}">
                <a16:creationId xmlns:a16="http://schemas.microsoft.com/office/drawing/2014/main" id="{00000000-0008-0000-0B00-000014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7" name="Straight Arrow Connector 276">
            <a:extLst>
              <a:ext uri="{FF2B5EF4-FFF2-40B4-BE49-F238E27FC236}">
                <a16:creationId xmlns:a16="http://schemas.microsoft.com/office/drawing/2014/main" id="{00000000-0008-0000-0B00-000015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11205</xdr:colOff>
      <xdr:row>192</xdr:row>
      <xdr:rowOff>72835</xdr:rowOff>
    </xdr:from>
    <xdr:to>
      <xdr:col>41</xdr:col>
      <xdr:colOff>6182</xdr:colOff>
      <xdr:row>193</xdr:row>
      <xdr:rowOff>83171</xdr:rowOff>
    </xdr:to>
    <xdr:grpSp>
      <xdr:nvGrpSpPr>
        <xdr:cNvPr id="278" name="Group 277">
          <a:extLst>
            <a:ext uri="{FF2B5EF4-FFF2-40B4-BE49-F238E27FC236}">
              <a16:creationId xmlns:a16="http://schemas.microsoft.com/office/drawing/2014/main" id="{00000000-0008-0000-0B00-000016010000}"/>
            </a:ext>
          </a:extLst>
        </xdr:cNvPr>
        <xdr:cNvGrpSpPr/>
      </xdr:nvGrpSpPr>
      <xdr:grpSpPr>
        <a:xfrm>
          <a:off x="6477319" y="23224028"/>
          <a:ext cx="229020" cy="151850"/>
          <a:chOff x="6029326" y="2438400"/>
          <a:chExt cx="197784" cy="140494"/>
        </a:xfrm>
      </xdr:grpSpPr>
      <xdr:cxnSp macro="">
        <xdr:nvCxnSpPr>
          <xdr:cNvPr id="279" name="Straight Arrow Connector 278">
            <a:extLst>
              <a:ext uri="{FF2B5EF4-FFF2-40B4-BE49-F238E27FC236}">
                <a16:creationId xmlns:a16="http://schemas.microsoft.com/office/drawing/2014/main" id="{00000000-0008-0000-0B00-000017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80" name="Rectangle 37">
            <a:extLst>
              <a:ext uri="{FF2B5EF4-FFF2-40B4-BE49-F238E27FC236}">
                <a16:creationId xmlns:a16="http://schemas.microsoft.com/office/drawing/2014/main" id="{00000000-0008-0000-0B00-000018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29</xdr:col>
      <xdr:colOff>25119</xdr:colOff>
      <xdr:row>203</xdr:row>
      <xdr:rowOff>5603</xdr:rowOff>
    </xdr:from>
    <xdr:to>
      <xdr:col>40</xdr:col>
      <xdr:colOff>67766</xdr:colOff>
      <xdr:row>204</xdr:row>
      <xdr:rowOff>90769</xdr:rowOff>
    </xdr:to>
    <xdr:grpSp>
      <xdr:nvGrpSpPr>
        <xdr:cNvPr id="281" name="Group 280">
          <a:extLst>
            <a:ext uri="{FF2B5EF4-FFF2-40B4-BE49-F238E27FC236}">
              <a16:creationId xmlns:a16="http://schemas.microsoft.com/office/drawing/2014/main" id="{00000000-0008-0000-0B00-000019010000}"/>
            </a:ext>
          </a:extLst>
        </xdr:cNvPr>
        <xdr:cNvGrpSpPr/>
      </xdr:nvGrpSpPr>
      <xdr:grpSpPr>
        <a:xfrm>
          <a:off x="4836605" y="24422260"/>
          <a:ext cx="1814297" cy="226680"/>
          <a:chOff x="3700221" y="8704860"/>
          <a:chExt cx="1702779" cy="142089"/>
        </a:xfrm>
      </xdr:grpSpPr>
      <xdr:sp macro="" textlink="">
        <xdr:nvSpPr>
          <xdr:cNvPr id="282" name="Rectangle 281">
            <a:extLst>
              <a:ext uri="{FF2B5EF4-FFF2-40B4-BE49-F238E27FC236}">
                <a16:creationId xmlns:a16="http://schemas.microsoft.com/office/drawing/2014/main" id="{00000000-0008-0000-0B00-00001A010000}"/>
              </a:ext>
            </a:extLst>
          </xdr:cNvPr>
          <xdr:cNvSpPr/>
        </xdr:nvSpPr>
        <xdr:spPr>
          <a:xfrm>
            <a:off x="3700221" y="870486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3" name="Straight Arrow Connector 282">
            <a:extLst>
              <a:ext uri="{FF2B5EF4-FFF2-40B4-BE49-F238E27FC236}">
                <a16:creationId xmlns:a16="http://schemas.microsoft.com/office/drawing/2014/main" id="{00000000-0008-0000-0B00-00001B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11205</xdr:colOff>
      <xdr:row>209</xdr:row>
      <xdr:rowOff>72835</xdr:rowOff>
    </xdr:from>
    <xdr:to>
      <xdr:col>41</xdr:col>
      <xdr:colOff>6182</xdr:colOff>
      <xdr:row>210</xdr:row>
      <xdr:rowOff>83171</xdr:rowOff>
    </xdr:to>
    <xdr:grpSp>
      <xdr:nvGrpSpPr>
        <xdr:cNvPr id="284" name="Group 283">
          <a:extLst>
            <a:ext uri="{FF2B5EF4-FFF2-40B4-BE49-F238E27FC236}">
              <a16:creationId xmlns:a16="http://schemas.microsoft.com/office/drawing/2014/main" id="{00000000-0008-0000-0B00-00001C010000}"/>
            </a:ext>
          </a:extLst>
        </xdr:cNvPr>
        <xdr:cNvGrpSpPr/>
      </xdr:nvGrpSpPr>
      <xdr:grpSpPr>
        <a:xfrm>
          <a:off x="6477319" y="25186178"/>
          <a:ext cx="229020" cy="151850"/>
          <a:chOff x="6029326" y="2438400"/>
          <a:chExt cx="197784" cy="140494"/>
        </a:xfrm>
      </xdr:grpSpPr>
      <xdr:cxnSp macro="">
        <xdr:nvCxnSpPr>
          <xdr:cNvPr id="285" name="Straight Arrow Connector 284">
            <a:extLst>
              <a:ext uri="{FF2B5EF4-FFF2-40B4-BE49-F238E27FC236}">
                <a16:creationId xmlns:a16="http://schemas.microsoft.com/office/drawing/2014/main" id="{00000000-0008-0000-0B00-00001D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86" name="Rectangle 37">
            <a:extLst>
              <a:ext uri="{FF2B5EF4-FFF2-40B4-BE49-F238E27FC236}">
                <a16:creationId xmlns:a16="http://schemas.microsoft.com/office/drawing/2014/main" id="{00000000-0008-0000-0B00-00001E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11205</xdr:colOff>
      <xdr:row>230</xdr:row>
      <xdr:rowOff>72835</xdr:rowOff>
    </xdr:from>
    <xdr:to>
      <xdr:col>41</xdr:col>
      <xdr:colOff>6182</xdr:colOff>
      <xdr:row>231</xdr:row>
      <xdr:rowOff>83171</xdr:rowOff>
    </xdr:to>
    <xdr:grpSp>
      <xdr:nvGrpSpPr>
        <xdr:cNvPr id="287" name="Group 286">
          <a:extLst>
            <a:ext uri="{FF2B5EF4-FFF2-40B4-BE49-F238E27FC236}">
              <a16:creationId xmlns:a16="http://schemas.microsoft.com/office/drawing/2014/main" id="{00000000-0008-0000-0B00-00001F010000}"/>
            </a:ext>
          </a:extLst>
        </xdr:cNvPr>
        <xdr:cNvGrpSpPr/>
      </xdr:nvGrpSpPr>
      <xdr:grpSpPr>
        <a:xfrm>
          <a:off x="6477319" y="27634103"/>
          <a:ext cx="229020" cy="151850"/>
          <a:chOff x="6029326" y="2438400"/>
          <a:chExt cx="197784" cy="140494"/>
        </a:xfrm>
      </xdr:grpSpPr>
      <xdr:cxnSp macro="">
        <xdr:nvCxnSpPr>
          <xdr:cNvPr id="288" name="Straight Arrow Connector 287">
            <a:extLst>
              <a:ext uri="{FF2B5EF4-FFF2-40B4-BE49-F238E27FC236}">
                <a16:creationId xmlns:a16="http://schemas.microsoft.com/office/drawing/2014/main" id="{00000000-0008-0000-0B00-000020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89" name="Rectangle 37">
            <a:extLst>
              <a:ext uri="{FF2B5EF4-FFF2-40B4-BE49-F238E27FC236}">
                <a16:creationId xmlns:a16="http://schemas.microsoft.com/office/drawing/2014/main" id="{00000000-0008-0000-0B00-000021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11205</xdr:colOff>
      <xdr:row>292</xdr:row>
      <xdr:rowOff>72835</xdr:rowOff>
    </xdr:from>
    <xdr:to>
      <xdr:col>41</xdr:col>
      <xdr:colOff>6182</xdr:colOff>
      <xdr:row>293</xdr:row>
      <xdr:rowOff>83171</xdr:rowOff>
    </xdr:to>
    <xdr:grpSp>
      <xdr:nvGrpSpPr>
        <xdr:cNvPr id="290" name="Group 289">
          <a:extLst>
            <a:ext uri="{FF2B5EF4-FFF2-40B4-BE49-F238E27FC236}">
              <a16:creationId xmlns:a16="http://schemas.microsoft.com/office/drawing/2014/main" id="{00000000-0008-0000-0B00-000022010000}"/>
            </a:ext>
          </a:extLst>
        </xdr:cNvPr>
        <xdr:cNvGrpSpPr/>
      </xdr:nvGrpSpPr>
      <xdr:grpSpPr>
        <a:xfrm>
          <a:off x="6477319" y="35730353"/>
          <a:ext cx="229020" cy="151850"/>
          <a:chOff x="6029326" y="2438400"/>
          <a:chExt cx="197784" cy="140494"/>
        </a:xfrm>
      </xdr:grpSpPr>
      <xdr:cxnSp macro="">
        <xdr:nvCxnSpPr>
          <xdr:cNvPr id="291" name="Straight Arrow Connector 290">
            <a:extLst>
              <a:ext uri="{FF2B5EF4-FFF2-40B4-BE49-F238E27FC236}">
                <a16:creationId xmlns:a16="http://schemas.microsoft.com/office/drawing/2014/main" id="{00000000-0008-0000-0B00-000023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2" name="Rectangle 37">
            <a:extLst>
              <a:ext uri="{FF2B5EF4-FFF2-40B4-BE49-F238E27FC236}">
                <a16:creationId xmlns:a16="http://schemas.microsoft.com/office/drawing/2014/main" id="{00000000-0008-0000-0B00-000024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11206</xdr:colOff>
      <xdr:row>335</xdr:row>
      <xdr:rowOff>72839</xdr:rowOff>
    </xdr:from>
    <xdr:to>
      <xdr:col>41</xdr:col>
      <xdr:colOff>6183</xdr:colOff>
      <xdr:row>336</xdr:row>
      <xdr:rowOff>83175</xdr:rowOff>
    </xdr:to>
    <xdr:grpSp>
      <xdr:nvGrpSpPr>
        <xdr:cNvPr id="293" name="Group 292">
          <a:extLst>
            <a:ext uri="{FF2B5EF4-FFF2-40B4-BE49-F238E27FC236}">
              <a16:creationId xmlns:a16="http://schemas.microsoft.com/office/drawing/2014/main" id="{00000000-0008-0000-0B00-000025010000}"/>
            </a:ext>
          </a:extLst>
        </xdr:cNvPr>
        <xdr:cNvGrpSpPr/>
      </xdr:nvGrpSpPr>
      <xdr:grpSpPr>
        <a:xfrm>
          <a:off x="6477320" y="41016732"/>
          <a:ext cx="229020" cy="151850"/>
          <a:chOff x="6029326" y="2438400"/>
          <a:chExt cx="197784" cy="140494"/>
        </a:xfrm>
      </xdr:grpSpPr>
      <xdr:cxnSp macro="">
        <xdr:nvCxnSpPr>
          <xdr:cNvPr id="294" name="Straight Arrow Connector 293">
            <a:extLst>
              <a:ext uri="{FF2B5EF4-FFF2-40B4-BE49-F238E27FC236}">
                <a16:creationId xmlns:a16="http://schemas.microsoft.com/office/drawing/2014/main" id="{00000000-0008-0000-0B00-000026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5" name="Rectangle 37">
            <a:extLst>
              <a:ext uri="{FF2B5EF4-FFF2-40B4-BE49-F238E27FC236}">
                <a16:creationId xmlns:a16="http://schemas.microsoft.com/office/drawing/2014/main" id="{00000000-0008-0000-0B00-000027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5603</xdr:colOff>
      <xdr:row>360</xdr:row>
      <xdr:rowOff>72839</xdr:rowOff>
    </xdr:from>
    <xdr:to>
      <xdr:col>41</xdr:col>
      <xdr:colOff>3562</xdr:colOff>
      <xdr:row>360</xdr:row>
      <xdr:rowOff>72839</xdr:rowOff>
    </xdr:to>
    <xdr:cxnSp macro="">
      <xdr:nvCxnSpPr>
        <xdr:cNvPr id="296" name="Straight Arrow Connector 295">
          <a:extLst>
            <a:ext uri="{FF2B5EF4-FFF2-40B4-BE49-F238E27FC236}">
              <a16:creationId xmlns:a16="http://schemas.microsoft.com/office/drawing/2014/main" id="{00000000-0008-0000-0B00-000028010000}"/>
            </a:ext>
          </a:extLst>
        </xdr:cNvPr>
        <xdr:cNvCxnSpPr/>
      </xdr:nvCxnSpPr>
      <xdr:spPr>
        <a:xfrm>
          <a:off x="6118412" y="44907574"/>
          <a:ext cx="2108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11206</xdr:colOff>
      <xdr:row>384</xdr:row>
      <xdr:rowOff>67234</xdr:rowOff>
    </xdr:from>
    <xdr:to>
      <xdr:col>41</xdr:col>
      <xdr:colOff>6183</xdr:colOff>
      <xdr:row>385</xdr:row>
      <xdr:rowOff>77571</xdr:rowOff>
    </xdr:to>
    <xdr:grpSp>
      <xdr:nvGrpSpPr>
        <xdr:cNvPr id="297" name="Group 296">
          <a:extLst>
            <a:ext uri="{FF2B5EF4-FFF2-40B4-BE49-F238E27FC236}">
              <a16:creationId xmlns:a16="http://schemas.microsoft.com/office/drawing/2014/main" id="{00000000-0008-0000-0B00-000029010000}"/>
            </a:ext>
          </a:extLst>
        </xdr:cNvPr>
        <xdr:cNvGrpSpPr/>
      </xdr:nvGrpSpPr>
      <xdr:grpSpPr>
        <a:xfrm>
          <a:off x="6477320" y="47141145"/>
          <a:ext cx="229020" cy="142326"/>
          <a:chOff x="6029326" y="2438400"/>
          <a:chExt cx="197784" cy="140494"/>
        </a:xfrm>
      </xdr:grpSpPr>
      <xdr:cxnSp macro="">
        <xdr:nvCxnSpPr>
          <xdr:cNvPr id="298" name="Straight Arrow Connector 297">
            <a:extLst>
              <a:ext uri="{FF2B5EF4-FFF2-40B4-BE49-F238E27FC236}">
                <a16:creationId xmlns:a16="http://schemas.microsoft.com/office/drawing/2014/main" id="{00000000-0008-0000-0B00-00002A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9" name="Rectangle 37">
            <a:extLst>
              <a:ext uri="{FF2B5EF4-FFF2-40B4-BE49-F238E27FC236}">
                <a16:creationId xmlns:a16="http://schemas.microsoft.com/office/drawing/2014/main" id="{00000000-0008-0000-0B00-00002B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11206</xdr:colOff>
      <xdr:row>410</xdr:row>
      <xdr:rowOff>67234</xdr:rowOff>
    </xdr:from>
    <xdr:to>
      <xdr:col>41</xdr:col>
      <xdr:colOff>6183</xdr:colOff>
      <xdr:row>411</xdr:row>
      <xdr:rowOff>77571</xdr:rowOff>
    </xdr:to>
    <xdr:grpSp>
      <xdr:nvGrpSpPr>
        <xdr:cNvPr id="300" name="Group 299">
          <a:extLst>
            <a:ext uri="{FF2B5EF4-FFF2-40B4-BE49-F238E27FC236}">
              <a16:creationId xmlns:a16="http://schemas.microsoft.com/office/drawing/2014/main" id="{00000000-0008-0000-0B00-00002C010000}"/>
            </a:ext>
          </a:extLst>
        </xdr:cNvPr>
        <xdr:cNvGrpSpPr/>
      </xdr:nvGrpSpPr>
      <xdr:grpSpPr>
        <a:xfrm>
          <a:off x="6477320" y="50179620"/>
          <a:ext cx="229020" cy="142326"/>
          <a:chOff x="6029326" y="2438400"/>
          <a:chExt cx="197784" cy="140494"/>
        </a:xfrm>
      </xdr:grpSpPr>
      <xdr:cxnSp macro="">
        <xdr:nvCxnSpPr>
          <xdr:cNvPr id="301" name="Straight Arrow Connector 300">
            <a:extLst>
              <a:ext uri="{FF2B5EF4-FFF2-40B4-BE49-F238E27FC236}">
                <a16:creationId xmlns:a16="http://schemas.microsoft.com/office/drawing/2014/main" id="{00000000-0008-0000-0B00-00002D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02" name="Rectangle 37">
            <a:extLst>
              <a:ext uri="{FF2B5EF4-FFF2-40B4-BE49-F238E27FC236}">
                <a16:creationId xmlns:a16="http://schemas.microsoft.com/office/drawing/2014/main" id="{00000000-0008-0000-0B00-00002E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16</xdr:col>
      <xdr:colOff>63873</xdr:colOff>
      <xdr:row>425</xdr:row>
      <xdr:rowOff>38661</xdr:rowOff>
    </xdr:from>
    <xdr:to>
      <xdr:col>17</xdr:col>
      <xdr:colOff>33355</xdr:colOff>
      <xdr:row>427</xdr:row>
      <xdr:rowOff>54511</xdr:rowOff>
    </xdr:to>
    <xdr:grpSp>
      <xdr:nvGrpSpPr>
        <xdr:cNvPr id="303" name="Group 302">
          <a:extLst>
            <a:ext uri="{FF2B5EF4-FFF2-40B4-BE49-F238E27FC236}">
              <a16:creationId xmlns:a16="http://schemas.microsoft.com/office/drawing/2014/main" id="{00000000-0008-0000-0B00-00002F010000}"/>
            </a:ext>
          </a:extLst>
        </xdr:cNvPr>
        <xdr:cNvGrpSpPr/>
      </xdr:nvGrpSpPr>
      <xdr:grpSpPr>
        <a:xfrm>
          <a:off x="2760809" y="51968961"/>
          <a:ext cx="135489" cy="285271"/>
          <a:chOff x="2467841" y="10572750"/>
          <a:chExt cx="133445" cy="260359"/>
        </a:xfrm>
      </xdr:grpSpPr>
      <xdr:sp macro="" textlink="">
        <xdr:nvSpPr>
          <xdr:cNvPr id="304" name="Rectangle 303">
            <a:extLst>
              <a:ext uri="{FF2B5EF4-FFF2-40B4-BE49-F238E27FC236}">
                <a16:creationId xmlns:a16="http://schemas.microsoft.com/office/drawing/2014/main" id="{00000000-0008-0000-0B00-000030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5" name="Straight Arrow Connector 304">
            <a:extLst>
              <a:ext uri="{FF2B5EF4-FFF2-40B4-BE49-F238E27FC236}">
                <a16:creationId xmlns:a16="http://schemas.microsoft.com/office/drawing/2014/main" id="{00000000-0008-0000-0B00-000031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424</xdr:row>
      <xdr:rowOff>71688</xdr:rowOff>
    </xdr:from>
    <xdr:to>
      <xdr:col>40</xdr:col>
      <xdr:colOff>100263</xdr:colOff>
      <xdr:row>426</xdr:row>
      <xdr:rowOff>11206</xdr:rowOff>
    </xdr:to>
    <xdr:grpSp>
      <xdr:nvGrpSpPr>
        <xdr:cNvPr id="306" name="Group 305">
          <a:extLst>
            <a:ext uri="{FF2B5EF4-FFF2-40B4-BE49-F238E27FC236}">
              <a16:creationId xmlns:a16="http://schemas.microsoft.com/office/drawing/2014/main" id="{00000000-0008-0000-0B00-000032010000}"/>
            </a:ext>
          </a:extLst>
        </xdr:cNvPr>
        <xdr:cNvGrpSpPr/>
      </xdr:nvGrpSpPr>
      <xdr:grpSpPr>
        <a:xfrm>
          <a:off x="4865020" y="51921706"/>
          <a:ext cx="1814297" cy="151789"/>
          <a:chOff x="3700220" y="8704881"/>
          <a:chExt cx="1702781" cy="142068"/>
        </a:xfrm>
      </xdr:grpSpPr>
      <xdr:sp macro="" textlink="">
        <xdr:nvSpPr>
          <xdr:cNvPr id="307" name="Rectangle 306">
            <a:extLst>
              <a:ext uri="{FF2B5EF4-FFF2-40B4-BE49-F238E27FC236}">
                <a16:creationId xmlns:a16="http://schemas.microsoft.com/office/drawing/2014/main" id="{00000000-0008-0000-0B00-000033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8" name="Straight Arrow Connector 307">
            <a:extLst>
              <a:ext uri="{FF2B5EF4-FFF2-40B4-BE49-F238E27FC236}">
                <a16:creationId xmlns:a16="http://schemas.microsoft.com/office/drawing/2014/main" id="{00000000-0008-0000-0B00-000034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5603</xdr:colOff>
      <xdr:row>452</xdr:row>
      <xdr:rowOff>72837</xdr:rowOff>
    </xdr:from>
    <xdr:to>
      <xdr:col>41</xdr:col>
      <xdr:colOff>3561</xdr:colOff>
      <xdr:row>452</xdr:row>
      <xdr:rowOff>72837</xdr:rowOff>
    </xdr:to>
    <xdr:cxnSp macro="">
      <xdr:nvCxnSpPr>
        <xdr:cNvPr id="309" name="Straight Arrow Connector 308">
          <a:extLst>
            <a:ext uri="{FF2B5EF4-FFF2-40B4-BE49-F238E27FC236}">
              <a16:creationId xmlns:a16="http://schemas.microsoft.com/office/drawing/2014/main" id="{00000000-0008-0000-0B00-000035010000}"/>
            </a:ext>
          </a:extLst>
        </xdr:cNvPr>
        <xdr:cNvCxnSpPr/>
      </xdr:nvCxnSpPr>
      <xdr:spPr>
        <a:xfrm>
          <a:off x="6118412" y="54477396"/>
          <a:ext cx="21087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63873</xdr:colOff>
      <xdr:row>431</xdr:row>
      <xdr:rowOff>10646</xdr:rowOff>
    </xdr:from>
    <xdr:to>
      <xdr:col>17</xdr:col>
      <xdr:colOff>33355</xdr:colOff>
      <xdr:row>433</xdr:row>
      <xdr:rowOff>26496</xdr:rowOff>
    </xdr:to>
    <xdr:grpSp>
      <xdr:nvGrpSpPr>
        <xdr:cNvPr id="310" name="Group 309">
          <a:extLst>
            <a:ext uri="{FF2B5EF4-FFF2-40B4-BE49-F238E27FC236}">
              <a16:creationId xmlns:a16="http://schemas.microsoft.com/office/drawing/2014/main" id="{00000000-0008-0000-0B00-000036010000}"/>
            </a:ext>
          </a:extLst>
        </xdr:cNvPr>
        <xdr:cNvGrpSpPr/>
      </xdr:nvGrpSpPr>
      <xdr:grpSpPr>
        <a:xfrm>
          <a:off x="2760809" y="52644435"/>
          <a:ext cx="135489" cy="285272"/>
          <a:chOff x="2467841" y="10572750"/>
          <a:chExt cx="133445" cy="260359"/>
        </a:xfrm>
      </xdr:grpSpPr>
      <xdr:sp macro="" textlink="">
        <xdr:nvSpPr>
          <xdr:cNvPr id="311" name="Rectangle 310">
            <a:extLst>
              <a:ext uri="{FF2B5EF4-FFF2-40B4-BE49-F238E27FC236}">
                <a16:creationId xmlns:a16="http://schemas.microsoft.com/office/drawing/2014/main" id="{00000000-0008-0000-0B00-000037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2" name="Straight Arrow Connector 311">
            <a:extLst>
              <a:ext uri="{FF2B5EF4-FFF2-40B4-BE49-F238E27FC236}">
                <a16:creationId xmlns:a16="http://schemas.microsoft.com/office/drawing/2014/main" id="{00000000-0008-0000-0B00-000038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430</xdr:row>
      <xdr:rowOff>123266</xdr:rowOff>
    </xdr:from>
    <xdr:to>
      <xdr:col>40</xdr:col>
      <xdr:colOff>100263</xdr:colOff>
      <xdr:row>432</xdr:row>
      <xdr:rowOff>11207</xdr:rowOff>
    </xdr:to>
    <xdr:grpSp>
      <xdr:nvGrpSpPr>
        <xdr:cNvPr id="313" name="Group 312">
          <a:extLst>
            <a:ext uri="{FF2B5EF4-FFF2-40B4-BE49-F238E27FC236}">
              <a16:creationId xmlns:a16="http://schemas.microsoft.com/office/drawing/2014/main" id="{00000000-0008-0000-0B00-000039010000}"/>
            </a:ext>
          </a:extLst>
        </xdr:cNvPr>
        <xdr:cNvGrpSpPr/>
      </xdr:nvGrpSpPr>
      <xdr:grpSpPr>
        <a:xfrm>
          <a:off x="4865020" y="52614180"/>
          <a:ext cx="1814297" cy="164166"/>
          <a:chOff x="3700220" y="8704881"/>
          <a:chExt cx="1702781" cy="142068"/>
        </a:xfrm>
      </xdr:grpSpPr>
      <xdr:sp macro="" textlink="">
        <xdr:nvSpPr>
          <xdr:cNvPr id="314" name="Rectangle 313">
            <a:extLst>
              <a:ext uri="{FF2B5EF4-FFF2-40B4-BE49-F238E27FC236}">
                <a16:creationId xmlns:a16="http://schemas.microsoft.com/office/drawing/2014/main" id="{00000000-0008-0000-0B00-00003A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5" name="Straight Arrow Connector 314">
            <a:extLst>
              <a:ext uri="{FF2B5EF4-FFF2-40B4-BE49-F238E27FC236}">
                <a16:creationId xmlns:a16="http://schemas.microsoft.com/office/drawing/2014/main" id="{00000000-0008-0000-0B00-00003B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63873</xdr:colOff>
      <xdr:row>483</xdr:row>
      <xdr:rowOff>38661</xdr:rowOff>
    </xdr:from>
    <xdr:to>
      <xdr:col>17</xdr:col>
      <xdr:colOff>33355</xdr:colOff>
      <xdr:row>485</xdr:row>
      <xdr:rowOff>54511</xdr:rowOff>
    </xdr:to>
    <xdr:grpSp>
      <xdr:nvGrpSpPr>
        <xdr:cNvPr id="316" name="Group 315">
          <a:extLst>
            <a:ext uri="{FF2B5EF4-FFF2-40B4-BE49-F238E27FC236}">
              <a16:creationId xmlns:a16="http://schemas.microsoft.com/office/drawing/2014/main" id="{00000000-0008-0000-0B00-00003C010000}"/>
            </a:ext>
          </a:extLst>
        </xdr:cNvPr>
        <xdr:cNvGrpSpPr/>
      </xdr:nvGrpSpPr>
      <xdr:grpSpPr>
        <a:xfrm>
          <a:off x="2760809" y="58998411"/>
          <a:ext cx="135489" cy="285271"/>
          <a:chOff x="2467841" y="10572750"/>
          <a:chExt cx="133445" cy="260359"/>
        </a:xfrm>
      </xdr:grpSpPr>
      <xdr:sp macro="" textlink="">
        <xdr:nvSpPr>
          <xdr:cNvPr id="317" name="Rectangle 316">
            <a:extLst>
              <a:ext uri="{FF2B5EF4-FFF2-40B4-BE49-F238E27FC236}">
                <a16:creationId xmlns:a16="http://schemas.microsoft.com/office/drawing/2014/main" id="{00000000-0008-0000-0B00-00003D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8" name="Straight Arrow Connector 317">
            <a:extLst>
              <a:ext uri="{FF2B5EF4-FFF2-40B4-BE49-F238E27FC236}">
                <a16:creationId xmlns:a16="http://schemas.microsoft.com/office/drawing/2014/main" id="{00000000-0008-0000-0B00-00003E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482</xdr:row>
      <xdr:rowOff>71688</xdr:rowOff>
    </xdr:from>
    <xdr:to>
      <xdr:col>40</xdr:col>
      <xdr:colOff>100263</xdr:colOff>
      <xdr:row>484</xdr:row>
      <xdr:rowOff>11206</xdr:rowOff>
    </xdr:to>
    <xdr:grpSp>
      <xdr:nvGrpSpPr>
        <xdr:cNvPr id="319" name="Group 318">
          <a:extLst>
            <a:ext uri="{FF2B5EF4-FFF2-40B4-BE49-F238E27FC236}">
              <a16:creationId xmlns:a16="http://schemas.microsoft.com/office/drawing/2014/main" id="{00000000-0008-0000-0B00-00003F010000}"/>
            </a:ext>
          </a:extLst>
        </xdr:cNvPr>
        <xdr:cNvGrpSpPr/>
      </xdr:nvGrpSpPr>
      <xdr:grpSpPr>
        <a:xfrm>
          <a:off x="4865020" y="58951156"/>
          <a:ext cx="1814297" cy="151789"/>
          <a:chOff x="3700220" y="8704881"/>
          <a:chExt cx="1702781" cy="142068"/>
        </a:xfrm>
      </xdr:grpSpPr>
      <xdr:sp macro="" textlink="">
        <xdr:nvSpPr>
          <xdr:cNvPr id="320" name="Rectangle 319">
            <a:extLst>
              <a:ext uri="{FF2B5EF4-FFF2-40B4-BE49-F238E27FC236}">
                <a16:creationId xmlns:a16="http://schemas.microsoft.com/office/drawing/2014/main" id="{00000000-0008-0000-0B00-000040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1" name="Straight Arrow Connector 320">
            <a:extLst>
              <a:ext uri="{FF2B5EF4-FFF2-40B4-BE49-F238E27FC236}">
                <a16:creationId xmlns:a16="http://schemas.microsoft.com/office/drawing/2014/main" id="{00000000-0008-0000-0B00-000041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11206</xdr:colOff>
      <xdr:row>490</xdr:row>
      <xdr:rowOff>67234</xdr:rowOff>
    </xdr:from>
    <xdr:to>
      <xdr:col>41</xdr:col>
      <xdr:colOff>6183</xdr:colOff>
      <xdr:row>491</xdr:row>
      <xdr:rowOff>77571</xdr:rowOff>
    </xdr:to>
    <xdr:grpSp>
      <xdr:nvGrpSpPr>
        <xdr:cNvPr id="322" name="Group 321">
          <a:extLst>
            <a:ext uri="{FF2B5EF4-FFF2-40B4-BE49-F238E27FC236}">
              <a16:creationId xmlns:a16="http://schemas.microsoft.com/office/drawing/2014/main" id="{00000000-0008-0000-0B00-000042010000}"/>
            </a:ext>
          </a:extLst>
        </xdr:cNvPr>
        <xdr:cNvGrpSpPr/>
      </xdr:nvGrpSpPr>
      <xdr:grpSpPr>
        <a:xfrm>
          <a:off x="6477320" y="59866545"/>
          <a:ext cx="229020" cy="142326"/>
          <a:chOff x="6029326" y="2438400"/>
          <a:chExt cx="197784" cy="140494"/>
        </a:xfrm>
      </xdr:grpSpPr>
      <xdr:cxnSp macro="">
        <xdr:nvCxnSpPr>
          <xdr:cNvPr id="323" name="Straight Arrow Connector 322">
            <a:extLst>
              <a:ext uri="{FF2B5EF4-FFF2-40B4-BE49-F238E27FC236}">
                <a16:creationId xmlns:a16="http://schemas.microsoft.com/office/drawing/2014/main" id="{00000000-0008-0000-0B00-000043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24" name="Rectangle 37">
            <a:extLst>
              <a:ext uri="{FF2B5EF4-FFF2-40B4-BE49-F238E27FC236}">
                <a16:creationId xmlns:a16="http://schemas.microsoft.com/office/drawing/2014/main" id="{00000000-0008-0000-0B00-000044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11206</xdr:colOff>
      <xdr:row>519</xdr:row>
      <xdr:rowOff>89647</xdr:rowOff>
    </xdr:from>
    <xdr:to>
      <xdr:col>41</xdr:col>
      <xdr:colOff>9164</xdr:colOff>
      <xdr:row>519</xdr:row>
      <xdr:rowOff>89647</xdr:rowOff>
    </xdr:to>
    <xdr:cxnSp macro="">
      <xdr:nvCxnSpPr>
        <xdr:cNvPr id="325" name="Straight Arrow Connector 324">
          <a:extLst>
            <a:ext uri="{FF2B5EF4-FFF2-40B4-BE49-F238E27FC236}">
              <a16:creationId xmlns:a16="http://schemas.microsoft.com/office/drawing/2014/main" id="{00000000-0008-0000-0B00-000045010000}"/>
            </a:ext>
          </a:extLst>
        </xdr:cNvPr>
        <xdr:cNvCxnSpPr/>
      </xdr:nvCxnSpPr>
      <xdr:spPr>
        <a:xfrm>
          <a:off x="6124015" y="63537353"/>
          <a:ext cx="21087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63873</xdr:colOff>
      <xdr:row>577</xdr:row>
      <xdr:rowOff>38661</xdr:rowOff>
    </xdr:from>
    <xdr:to>
      <xdr:col>17</xdr:col>
      <xdr:colOff>33355</xdr:colOff>
      <xdr:row>579</xdr:row>
      <xdr:rowOff>54511</xdr:rowOff>
    </xdr:to>
    <xdr:grpSp>
      <xdr:nvGrpSpPr>
        <xdr:cNvPr id="332" name="Group 331">
          <a:extLst>
            <a:ext uri="{FF2B5EF4-FFF2-40B4-BE49-F238E27FC236}">
              <a16:creationId xmlns:a16="http://schemas.microsoft.com/office/drawing/2014/main" id="{00000000-0008-0000-0B00-00004C010000}"/>
            </a:ext>
          </a:extLst>
        </xdr:cNvPr>
        <xdr:cNvGrpSpPr/>
      </xdr:nvGrpSpPr>
      <xdr:grpSpPr>
        <a:xfrm>
          <a:off x="2760809" y="70771311"/>
          <a:ext cx="135489" cy="285271"/>
          <a:chOff x="2467841" y="10572750"/>
          <a:chExt cx="133445" cy="260359"/>
        </a:xfrm>
      </xdr:grpSpPr>
      <xdr:sp macro="" textlink="">
        <xdr:nvSpPr>
          <xdr:cNvPr id="333" name="Rectangle 332">
            <a:extLst>
              <a:ext uri="{FF2B5EF4-FFF2-40B4-BE49-F238E27FC236}">
                <a16:creationId xmlns:a16="http://schemas.microsoft.com/office/drawing/2014/main" id="{00000000-0008-0000-0B00-00004D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4" name="Straight Arrow Connector 333">
            <a:extLst>
              <a:ext uri="{FF2B5EF4-FFF2-40B4-BE49-F238E27FC236}">
                <a16:creationId xmlns:a16="http://schemas.microsoft.com/office/drawing/2014/main" id="{00000000-0008-0000-0B00-00004E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576</xdr:row>
      <xdr:rowOff>71688</xdr:rowOff>
    </xdr:from>
    <xdr:to>
      <xdr:col>40</xdr:col>
      <xdr:colOff>100263</xdr:colOff>
      <xdr:row>578</xdr:row>
      <xdr:rowOff>11206</xdr:rowOff>
    </xdr:to>
    <xdr:grpSp>
      <xdr:nvGrpSpPr>
        <xdr:cNvPr id="335" name="Group 334">
          <a:extLst>
            <a:ext uri="{FF2B5EF4-FFF2-40B4-BE49-F238E27FC236}">
              <a16:creationId xmlns:a16="http://schemas.microsoft.com/office/drawing/2014/main" id="{00000000-0008-0000-0B00-00004F010000}"/>
            </a:ext>
          </a:extLst>
        </xdr:cNvPr>
        <xdr:cNvGrpSpPr/>
      </xdr:nvGrpSpPr>
      <xdr:grpSpPr>
        <a:xfrm>
          <a:off x="4865020" y="70724056"/>
          <a:ext cx="1814297" cy="151789"/>
          <a:chOff x="3700220" y="8704881"/>
          <a:chExt cx="1702781" cy="142068"/>
        </a:xfrm>
      </xdr:grpSpPr>
      <xdr:sp macro="" textlink="">
        <xdr:nvSpPr>
          <xdr:cNvPr id="336" name="Rectangle 335">
            <a:extLst>
              <a:ext uri="{FF2B5EF4-FFF2-40B4-BE49-F238E27FC236}">
                <a16:creationId xmlns:a16="http://schemas.microsoft.com/office/drawing/2014/main" id="{00000000-0008-0000-0B00-000050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7" name="Straight Arrow Connector 336">
            <a:extLst>
              <a:ext uri="{FF2B5EF4-FFF2-40B4-BE49-F238E27FC236}">
                <a16:creationId xmlns:a16="http://schemas.microsoft.com/office/drawing/2014/main" id="{00000000-0008-0000-0B00-000051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11206</xdr:colOff>
      <xdr:row>582</xdr:row>
      <xdr:rowOff>67234</xdr:rowOff>
    </xdr:from>
    <xdr:to>
      <xdr:col>41</xdr:col>
      <xdr:colOff>6183</xdr:colOff>
      <xdr:row>583</xdr:row>
      <xdr:rowOff>77571</xdr:rowOff>
    </xdr:to>
    <xdr:grpSp>
      <xdr:nvGrpSpPr>
        <xdr:cNvPr id="338" name="Group 337">
          <a:extLst>
            <a:ext uri="{FF2B5EF4-FFF2-40B4-BE49-F238E27FC236}">
              <a16:creationId xmlns:a16="http://schemas.microsoft.com/office/drawing/2014/main" id="{00000000-0008-0000-0B00-000052010000}"/>
            </a:ext>
          </a:extLst>
        </xdr:cNvPr>
        <xdr:cNvGrpSpPr/>
      </xdr:nvGrpSpPr>
      <xdr:grpSpPr>
        <a:xfrm>
          <a:off x="6477320" y="71363220"/>
          <a:ext cx="229020" cy="142326"/>
          <a:chOff x="6029326" y="2438400"/>
          <a:chExt cx="197784" cy="140494"/>
        </a:xfrm>
      </xdr:grpSpPr>
      <xdr:cxnSp macro="">
        <xdr:nvCxnSpPr>
          <xdr:cNvPr id="339" name="Straight Arrow Connector 338">
            <a:extLst>
              <a:ext uri="{FF2B5EF4-FFF2-40B4-BE49-F238E27FC236}">
                <a16:creationId xmlns:a16="http://schemas.microsoft.com/office/drawing/2014/main" id="{00000000-0008-0000-0B00-000053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40" name="Rectangle 37">
            <a:extLst>
              <a:ext uri="{FF2B5EF4-FFF2-40B4-BE49-F238E27FC236}">
                <a16:creationId xmlns:a16="http://schemas.microsoft.com/office/drawing/2014/main" id="{00000000-0008-0000-0B00-000054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16</xdr:col>
      <xdr:colOff>63873</xdr:colOff>
      <xdr:row>714</xdr:row>
      <xdr:rowOff>38661</xdr:rowOff>
    </xdr:from>
    <xdr:to>
      <xdr:col>17</xdr:col>
      <xdr:colOff>33355</xdr:colOff>
      <xdr:row>716</xdr:row>
      <xdr:rowOff>54511</xdr:rowOff>
    </xdr:to>
    <xdr:grpSp>
      <xdr:nvGrpSpPr>
        <xdr:cNvPr id="343" name="Group 342">
          <a:extLst>
            <a:ext uri="{FF2B5EF4-FFF2-40B4-BE49-F238E27FC236}">
              <a16:creationId xmlns:a16="http://schemas.microsoft.com/office/drawing/2014/main" id="{00000000-0008-0000-0B00-000057010000}"/>
            </a:ext>
          </a:extLst>
        </xdr:cNvPr>
        <xdr:cNvGrpSpPr/>
      </xdr:nvGrpSpPr>
      <xdr:grpSpPr>
        <a:xfrm>
          <a:off x="2760809" y="88183011"/>
          <a:ext cx="135489" cy="285271"/>
          <a:chOff x="2467841" y="10572750"/>
          <a:chExt cx="133445" cy="260359"/>
        </a:xfrm>
      </xdr:grpSpPr>
      <xdr:sp macro="" textlink="">
        <xdr:nvSpPr>
          <xdr:cNvPr id="344" name="Rectangle 343">
            <a:extLst>
              <a:ext uri="{FF2B5EF4-FFF2-40B4-BE49-F238E27FC236}">
                <a16:creationId xmlns:a16="http://schemas.microsoft.com/office/drawing/2014/main" id="{00000000-0008-0000-0B00-000058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5" name="Straight Arrow Connector 344">
            <a:extLst>
              <a:ext uri="{FF2B5EF4-FFF2-40B4-BE49-F238E27FC236}">
                <a16:creationId xmlns:a16="http://schemas.microsoft.com/office/drawing/2014/main" id="{00000000-0008-0000-0B00-000059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713</xdr:row>
      <xdr:rowOff>71688</xdr:rowOff>
    </xdr:from>
    <xdr:to>
      <xdr:col>40</xdr:col>
      <xdr:colOff>100263</xdr:colOff>
      <xdr:row>715</xdr:row>
      <xdr:rowOff>11206</xdr:rowOff>
    </xdr:to>
    <xdr:grpSp>
      <xdr:nvGrpSpPr>
        <xdr:cNvPr id="346" name="Group 345">
          <a:extLst>
            <a:ext uri="{FF2B5EF4-FFF2-40B4-BE49-F238E27FC236}">
              <a16:creationId xmlns:a16="http://schemas.microsoft.com/office/drawing/2014/main" id="{00000000-0008-0000-0B00-00005A010000}"/>
            </a:ext>
          </a:extLst>
        </xdr:cNvPr>
        <xdr:cNvGrpSpPr/>
      </xdr:nvGrpSpPr>
      <xdr:grpSpPr>
        <a:xfrm>
          <a:off x="4865020" y="88135756"/>
          <a:ext cx="1814297" cy="151789"/>
          <a:chOff x="3700220" y="8704881"/>
          <a:chExt cx="1702781" cy="142068"/>
        </a:xfrm>
      </xdr:grpSpPr>
      <xdr:sp macro="" textlink="">
        <xdr:nvSpPr>
          <xdr:cNvPr id="347" name="Rectangle 346">
            <a:extLst>
              <a:ext uri="{FF2B5EF4-FFF2-40B4-BE49-F238E27FC236}">
                <a16:creationId xmlns:a16="http://schemas.microsoft.com/office/drawing/2014/main" id="{00000000-0008-0000-0B00-00005B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8" name="Straight Arrow Connector 347">
            <a:extLst>
              <a:ext uri="{FF2B5EF4-FFF2-40B4-BE49-F238E27FC236}">
                <a16:creationId xmlns:a16="http://schemas.microsoft.com/office/drawing/2014/main" id="{00000000-0008-0000-0B00-00005C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11206</xdr:colOff>
      <xdr:row>721</xdr:row>
      <xdr:rowOff>67234</xdr:rowOff>
    </xdr:from>
    <xdr:to>
      <xdr:col>41</xdr:col>
      <xdr:colOff>6183</xdr:colOff>
      <xdr:row>722</xdr:row>
      <xdr:rowOff>77571</xdr:rowOff>
    </xdr:to>
    <xdr:grpSp>
      <xdr:nvGrpSpPr>
        <xdr:cNvPr id="349" name="Group 348">
          <a:extLst>
            <a:ext uri="{FF2B5EF4-FFF2-40B4-BE49-F238E27FC236}">
              <a16:creationId xmlns:a16="http://schemas.microsoft.com/office/drawing/2014/main" id="{00000000-0008-0000-0B00-00005D010000}"/>
            </a:ext>
          </a:extLst>
        </xdr:cNvPr>
        <xdr:cNvGrpSpPr/>
      </xdr:nvGrpSpPr>
      <xdr:grpSpPr>
        <a:xfrm>
          <a:off x="6477320" y="89041620"/>
          <a:ext cx="229020" cy="142326"/>
          <a:chOff x="6029326" y="2438400"/>
          <a:chExt cx="197784" cy="140494"/>
        </a:xfrm>
      </xdr:grpSpPr>
      <xdr:cxnSp macro="">
        <xdr:nvCxnSpPr>
          <xdr:cNvPr id="350" name="Straight Arrow Connector 349">
            <a:extLst>
              <a:ext uri="{FF2B5EF4-FFF2-40B4-BE49-F238E27FC236}">
                <a16:creationId xmlns:a16="http://schemas.microsoft.com/office/drawing/2014/main" id="{00000000-0008-0000-0B00-00005E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51" name="Rectangle 37">
            <a:extLst>
              <a:ext uri="{FF2B5EF4-FFF2-40B4-BE49-F238E27FC236}">
                <a16:creationId xmlns:a16="http://schemas.microsoft.com/office/drawing/2014/main" id="{00000000-0008-0000-0B00-00005F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16</xdr:col>
      <xdr:colOff>63873</xdr:colOff>
      <xdr:row>802</xdr:row>
      <xdr:rowOff>38661</xdr:rowOff>
    </xdr:from>
    <xdr:to>
      <xdr:col>17</xdr:col>
      <xdr:colOff>33355</xdr:colOff>
      <xdr:row>804</xdr:row>
      <xdr:rowOff>54511</xdr:rowOff>
    </xdr:to>
    <xdr:grpSp>
      <xdr:nvGrpSpPr>
        <xdr:cNvPr id="374" name="Group 373">
          <a:extLst>
            <a:ext uri="{FF2B5EF4-FFF2-40B4-BE49-F238E27FC236}">
              <a16:creationId xmlns:a16="http://schemas.microsoft.com/office/drawing/2014/main" id="{00000000-0008-0000-0B00-000076010000}"/>
            </a:ext>
          </a:extLst>
        </xdr:cNvPr>
        <xdr:cNvGrpSpPr/>
      </xdr:nvGrpSpPr>
      <xdr:grpSpPr>
        <a:xfrm>
          <a:off x="2760809" y="99203436"/>
          <a:ext cx="135489" cy="285271"/>
          <a:chOff x="2467841" y="10572750"/>
          <a:chExt cx="133445" cy="260359"/>
        </a:xfrm>
      </xdr:grpSpPr>
      <xdr:sp macro="" textlink="">
        <xdr:nvSpPr>
          <xdr:cNvPr id="375" name="Rectangle 374">
            <a:extLst>
              <a:ext uri="{FF2B5EF4-FFF2-40B4-BE49-F238E27FC236}">
                <a16:creationId xmlns:a16="http://schemas.microsoft.com/office/drawing/2014/main" id="{00000000-0008-0000-0B00-000077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6" name="Straight Arrow Connector 375">
            <a:extLst>
              <a:ext uri="{FF2B5EF4-FFF2-40B4-BE49-F238E27FC236}">
                <a16:creationId xmlns:a16="http://schemas.microsoft.com/office/drawing/2014/main" id="{00000000-0008-0000-0B00-000078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801</xdr:row>
      <xdr:rowOff>71688</xdr:rowOff>
    </xdr:from>
    <xdr:to>
      <xdr:col>40</xdr:col>
      <xdr:colOff>100263</xdr:colOff>
      <xdr:row>803</xdr:row>
      <xdr:rowOff>11206</xdr:rowOff>
    </xdr:to>
    <xdr:grpSp>
      <xdr:nvGrpSpPr>
        <xdr:cNvPr id="377" name="Group 376">
          <a:extLst>
            <a:ext uri="{FF2B5EF4-FFF2-40B4-BE49-F238E27FC236}">
              <a16:creationId xmlns:a16="http://schemas.microsoft.com/office/drawing/2014/main" id="{00000000-0008-0000-0B00-000079010000}"/>
            </a:ext>
          </a:extLst>
        </xdr:cNvPr>
        <xdr:cNvGrpSpPr/>
      </xdr:nvGrpSpPr>
      <xdr:grpSpPr>
        <a:xfrm>
          <a:off x="4865020" y="99156181"/>
          <a:ext cx="1814297" cy="151789"/>
          <a:chOff x="3700220" y="8704881"/>
          <a:chExt cx="1702781" cy="142068"/>
        </a:xfrm>
      </xdr:grpSpPr>
      <xdr:sp macro="" textlink="">
        <xdr:nvSpPr>
          <xdr:cNvPr id="378" name="Rectangle 377">
            <a:extLst>
              <a:ext uri="{FF2B5EF4-FFF2-40B4-BE49-F238E27FC236}">
                <a16:creationId xmlns:a16="http://schemas.microsoft.com/office/drawing/2014/main" id="{00000000-0008-0000-0B00-00007A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9" name="Straight Arrow Connector 378">
            <a:extLst>
              <a:ext uri="{FF2B5EF4-FFF2-40B4-BE49-F238E27FC236}">
                <a16:creationId xmlns:a16="http://schemas.microsoft.com/office/drawing/2014/main" id="{00000000-0008-0000-0B00-00007B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44450</xdr:colOff>
      <xdr:row>110</xdr:row>
      <xdr:rowOff>50800</xdr:rowOff>
    </xdr:from>
    <xdr:to>
      <xdr:col>18</xdr:col>
      <xdr:colOff>83584</xdr:colOff>
      <xdr:row>112</xdr:row>
      <xdr:rowOff>101518</xdr:rowOff>
    </xdr:to>
    <xdr:grpSp>
      <xdr:nvGrpSpPr>
        <xdr:cNvPr id="399" name="Group 398">
          <a:extLst>
            <a:ext uri="{FF2B5EF4-FFF2-40B4-BE49-F238E27FC236}">
              <a16:creationId xmlns:a16="http://schemas.microsoft.com/office/drawing/2014/main" id="{00000000-0008-0000-0B00-00008F010000}"/>
            </a:ext>
          </a:extLst>
        </xdr:cNvPr>
        <xdr:cNvGrpSpPr/>
      </xdr:nvGrpSpPr>
      <xdr:grpSpPr>
        <a:xfrm>
          <a:off x="2915557" y="12765314"/>
          <a:ext cx="210584" cy="329665"/>
          <a:chOff x="4255698" y="27025840"/>
          <a:chExt cx="202064" cy="338619"/>
        </a:xfrm>
      </xdr:grpSpPr>
      <xdr:sp macro="" textlink="">
        <xdr:nvSpPr>
          <xdr:cNvPr id="400" name="Rectangle 399">
            <a:extLst>
              <a:ext uri="{FF2B5EF4-FFF2-40B4-BE49-F238E27FC236}">
                <a16:creationId xmlns:a16="http://schemas.microsoft.com/office/drawing/2014/main" id="{00000000-0008-0000-0B00-000090010000}"/>
              </a:ext>
            </a:extLst>
          </xdr:cNvPr>
          <xdr:cNvSpPr/>
        </xdr:nvSpPr>
        <xdr:spPr>
          <a:xfrm flipH="1">
            <a:off x="4300805" y="27025840"/>
            <a:ext cx="156957" cy="145087"/>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1" name="Straight Arrow Connector 400">
            <a:extLst>
              <a:ext uri="{FF2B5EF4-FFF2-40B4-BE49-F238E27FC236}">
                <a16:creationId xmlns:a16="http://schemas.microsoft.com/office/drawing/2014/main" id="{00000000-0008-0000-0B00-000091010000}"/>
              </a:ext>
            </a:extLst>
          </xdr:cNvPr>
          <xdr:cNvCxnSpPr/>
        </xdr:nvCxnSpPr>
        <xdr:spPr>
          <a:xfrm flipH="1">
            <a:off x="4255698" y="27364459"/>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B00-000092010000}"/>
              </a:ext>
            </a:extLst>
          </xdr:cNvPr>
          <xdr:cNvCxnSpPr/>
        </xdr:nvCxnSpPr>
        <xdr:spPr>
          <a:xfrm>
            <a:off x="4457762" y="27155236"/>
            <a:ext cx="0" cy="20730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28</xdr:col>
      <xdr:colOff>148354</xdr:colOff>
      <xdr:row>869</xdr:row>
      <xdr:rowOff>11206</xdr:rowOff>
    </xdr:from>
    <xdr:to>
      <xdr:col>40</xdr:col>
      <xdr:colOff>77166</xdr:colOff>
      <xdr:row>870</xdr:row>
      <xdr:rowOff>11206</xdr:rowOff>
    </xdr:to>
    <xdr:grpSp>
      <xdr:nvGrpSpPr>
        <xdr:cNvPr id="411" name="Group 410">
          <a:extLst>
            <a:ext uri="{FF2B5EF4-FFF2-40B4-BE49-F238E27FC236}">
              <a16:creationId xmlns:a16="http://schemas.microsoft.com/office/drawing/2014/main" id="{00000000-0008-0000-0B00-00009B010000}"/>
            </a:ext>
          </a:extLst>
        </xdr:cNvPr>
        <xdr:cNvGrpSpPr/>
      </xdr:nvGrpSpPr>
      <xdr:grpSpPr>
        <a:xfrm>
          <a:off x="4782947" y="106918445"/>
          <a:ext cx="1875994" cy="133350"/>
          <a:chOff x="3700220" y="8704881"/>
          <a:chExt cx="1749526" cy="142068"/>
        </a:xfrm>
      </xdr:grpSpPr>
      <xdr:sp macro="" textlink="">
        <xdr:nvSpPr>
          <xdr:cNvPr id="412" name="Rectangle 411">
            <a:extLst>
              <a:ext uri="{FF2B5EF4-FFF2-40B4-BE49-F238E27FC236}">
                <a16:creationId xmlns:a16="http://schemas.microsoft.com/office/drawing/2014/main" id="{00000000-0008-0000-0B00-00009C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3" name="Straight Arrow Connector 412">
            <a:extLst>
              <a:ext uri="{FF2B5EF4-FFF2-40B4-BE49-F238E27FC236}">
                <a16:creationId xmlns:a16="http://schemas.microsoft.com/office/drawing/2014/main" id="{00000000-0008-0000-0B00-00009D01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63873</xdr:colOff>
      <xdr:row>820</xdr:row>
      <xdr:rowOff>6911</xdr:rowOff>
    </xdr:from>
    <xdr:to>
      <xdr:col>17</xdr:col>
      <xdr:colOff>33355</xdr:colOff>
      <xdr:row>822</xdr:row>
      <xdr:rowOff>22761</xdr:rowOff>
    </xdr:to>
    <xdr:grpSp>
      <xdr:nvGrpSpPr>
        <xdr:cNvPr id="414" name="Group 413">
          <a:extLst>
            <a:ext uri="{FF2B5EF4-FFF2-40B4-BE49-F238E27FC236}">
              <a16:creationId xmlns:a16="http://schemas.microsoft.com/office/drawing/2014/main" id="{00000000-0008-0000-0B00-00009E010000}"/>
            </a:ext>
          </a:extLst>
        </xdr:cNvPr>
        <xdr:cNvGrpSpPr/>
      </xdr:nvGrpSpPr>
      <xdr:grpSpPr>
        <a:xfrm>
          <a:off x="2760809" y="101261743"/>
          <a:ext cx="135489" cy="275747"/>
          <a:chOff x="2467841" y="10572750"/>
          <a:chExt cx="133445" cy="260359"/>
        </a:xfrm>
      </xdr:grpSpPr>
      <xdr:sp macro="" textlink="">
        <xdr:nvSpPr>
          <xdr:cNvPr id="415" name="Rectangle 414">
            <a:extLst>
              <a:ext uri="{FF2B5EF4-FFF2-40B4-BE49-F238E27FC236}">
                <a16:creationId xmlns:a16="http://schemas.microsoft.com/office/drawing/2014/main" id="{00000000-0008-0000-0B00-00009F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6" name="Straight Arrow Connector 415">
            <a:extLst>
              <a:ext uri="{FF2B5EF4-FFF2-40B4-BE49-F238E27FC236}">
                <a16:creationId xmlns:a16="http://schemas.microsoft.com/office/drawing/2014/main" id="{00000000-0008-0000-0B00-0000A0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819</xdr:row>
      <xdr:rowOff>71688</xdr:rowOff>
    </xdr:from>
    <xdr:to>
      <xdr:col>40</xdr:col>
      <xdr:colOff>100263</xdr:colOff>
      <xdr:row>821</xdr:row>
      <xdr:rowOff>11206</xdr:rowOff>
    </xdr:to>
    <xdr:grpSp>
      <xdr:nvGrpSpPr>
        <xdr:cNvPr id="417" name="Group 416">
          <a:extLst>
            <a:ext uri="{FF2B5EF4-FFF2-40B4-BE49-F238E27FC236}">
              <a16:creationId xmlns:a16="http://schemas.microsoft.com/office/drawing/2014/main" id="{00000000-0008-0000-0B00-0000A1010000}"/>
            </a:ext>
          </a:extLst>
        </xdr:cNvPr>
        <xdr:cNvGrpSpPr/>
      </xdr:nvGrpSpPr>
      <xdr:grpSpPr>
        <a:xfrm>
          <a:off x="4865020" y="101242156"/>
          <a:ext cx="1814297" cy="151789"/>
          <a:chOff x="3700220" y="8704881"/>
          <a:chExt cx="1702781" cy="142068"/>
        </a:xfrm>
      </xdr:grpSpPr>
      <xdr:sp macro="" textlink="">
        <xdr:nvSpPr>
          <xdr:cNvPr id="418" name="Rectangle 417">
            <a:extLst>
              <a:ext uri="{FF2B5EF4-FFF2-40B4-BE49-F238E27FC236}">
                <a16:creationId xmlns:a16="http://schemas.microsoft.com/office/drawing/2014/main" id="{00000000-0008-0000-0B00-0000A2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9" name="Straight Arrow Connector 418">
            <a:extLst>
              <a:ext uri="{FF2B5EF4-FFF2-40B4-BE49-F238E27FC236}">
                <a16:creationId xmlns:a16="http://schemas.microsoft.com/office/drawing/2014/main" id="{00000000-0008-0000-0B00-0000A3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808</xdr:row>
      <xdr:rowOff>62441</xdr:rowOff>
    </xdr:from>
    <xdr:to>
      <xdr:col>11</xdr:col>
      <xdr:colOff>38107</xdr:colOff>
      <xdr:row>810</xdr:row>
      <xdr:rowOff>82911</xdr:rowOff>
    </xdr:to>
    <xdr:grpSp>
      <xdr:nvGrpSpPr>
        <xdr:cNvPr id="426" name="Group 425">
          <a:extLst>
            <a:ext uri="{FF2B5EF4-FFF2-40B4-BE49-F238E27FC236}">
              <a16:creationId xmlns:a16="http://schemas.microsoft.com/office/drawing/2014/main" id="{00000000-0008-0000-0B00-0000AA010000}"/>
            </a:ext>
          </a:extLst>
        </xdr:cNvPr>
        <xdr:cNvGrpSpPr/>
      </xdr:nvGrpSpPr>
      <xdr:grpSpPr>
        <a:xfrm>
          <a:off x="1713286" y="99862670"/>
          <a:ext cx="163146" cy="293973"/>
          <a:chOff x="3377338" y="8846950"/>
          <a:chExt cx="161441" cy="351940"/>
        </a:xfrm>
      </xdr:grpSpPr>
      <xdr:sp macro="" textlink="">
        <xdr:nvSpPr>
          <xdr:cNvPr id="427" name="Rectangle 426">
            <a:extLst>
              <a:ext uri="{FF2B5EF4-FFF2-40B4-BE49-F238E27FC236}">
                <a16:creationId xmlns:a16="http://schemas.microsoft.com/office/drawing/2014/main" id="{00000000-0008-0000-0B00-0000AB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8" name="Straight Arrow Connector 427">
            <a:extLst>
              <a:ext uri="{FF2B5EF4-FFF2-40B4-BE49-F238E27FC236}">
                <a16:creationId xmlns:a16="http://schemas.microsoft.com/office/drawing/2014/main" id="{00000000-0008-0000-0B00-0000AC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47622</xdr:colOff>
      <xdr:row>808</xdr:row>
      <xdr:rowOff>47624</xdr:rowOff>
    </xdr:from>
    <xdr:to>
      <xdr:col>19</xdr:col>
      <xdr:colOff>43399</xdr:colOff>
      <xdr:row>810</xdr:row>
      <xdr:rowOff>77619</xdr:rowOff>
    </xdr:to>
    <xdr:grpSp>
      <xdr:nvGrpSpPr>
        <xdr:cNvPr id="429" name="Group 428">
          <a:extLst>
            <a:ext uri="{FF2B5EF4-FFF2-40B4-BE49-F238E27FC236}">
              <a16:creationId xmlns:a16="http://schemas.microsoft.com/office/drawing/2014/main" id="{00000000-0008-0000-0B00-0000AD010000}"/>
            </a:ext>
          </a:extLst>
        </xdr:cNvPr>
        <xdr:cNvGrpSpPr/>
      </xdr:nvGrpSpPr>
      <xdr:grpSpPr>
        <a:xfrm>
          <a:off x="3084736" y="99849213"/>
          <a:ext cx="172670" cy="298056"/>
          <a:chOff x="3377338" y="8846950"/>
          <a:chExt cx="161441" cy="351940"/>
        </a:xfrm>
      </xdr:grpSpPr>
      <xdr:sp macro="" textlink="">
        <xdr:nvSpPr>
          <xdr:cNvPr id="430" name="Rectangle 429">
            <a:extLst>
              <a:ext uri="{FF2B5EF4-FFF2-40B4-BE49-F238E27FC236}">
                <a16:creationId xmlns:a16="http://schemas.microsoft.com/office/drawing/2014/main" id="{00000000-0008-0000-0B00-0000AE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1" name="Straight Arrow Connector 430">
            <a:extLst>
              <a:ext uri="{FF2B5EF4-FFF2-40B4-BE49-F238E27FC236}">
                <a16:creationId xmlns:a16="http://schemas.microsoft.com/office/drawing/2014/main" id="{00000000-0008-0000-0B00-0000AF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826</xdr:row>
      <xdr:rowOff>62441</xdr:rowOff>
    </xdr:from>
    <xdr:to>
      <xdr:col>11</xdr:col>
      <xdr:colOff>38107</xdr:colOff>
      <xdr:row>828</xdr:row>
      <xdr:rowOff>82911</xdr:rowOff>
    </xdr:to>
    <xdr:grpSp>
      <xdr:nvGrpSpPr>
        <xdr:cNvPr id="432" name="Group 431">
          <a:extLst>
            <a:ext uri="{FF2B5EF4-FFF2-40B4-BE49-F238E27FC236}">
              <a16:creationId xmlns:a16="http://schemas.microsoft.com/office/drawing/2014/main" id="{00000000-0008-0000-0B00-0000B0010000}"/>
            </a:ext>
          </a:extLst>
        </xdr:cNvPr>
        <xdr:cNvGrpSpPr/>
      </xdr:nvGrpSpPr>
      <xdr:grpSpPr>
        <a:xfrm>
          <a:off x="1713286" y="101948645"/>
          <a:ext cx="163146" cy="293973"/>
          <a:chOff x="3377338" y="8846950"/>
          <a:chExt cx="161441" cy="351940"/>
        </a:xfrm>
      </xdr:grpSpPr>
      <xdr:sp macro="" textlink="">
        <xdr:nvSpPr>
          <xdr:cNvPr id="433" name="Rectangle 432">
            <a:extLst>
              <a:ext uri="{FF2B5EF4-FFF2-40B4-BE49-F238E27FC236}">
                <a16:creationId xmlns:a16="http://schemas.microsoft.com/office/drawing/2014/main" id="{00000000-0008-0000-0B00-0000B1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4" name="Straight Arrow Connector 433">
            <a:extLst>
              <a:ext uri="{FF2B5EF4-FFF2-40B4-BE49-F238E27FC236}">
                <a16:creationId xmlns:a16="http://schemas.microsoft.com/office/drawing/2014/main" id="{00000000-0008-0000-0B00-0000B2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47622</xdr:colOff>
      <xdr:row>826</xdr:row>
      <xdr:rowOff>47624</xdr:rowOff>
    </xdr:from>
    <xdr:to>
      <xdr:col>19</xdr:col>
      <xdr:colOff>43399</xdr:colOff>
      <xdr:row>828</xdr:row>
      <xdr:rowOff>77619</xdr:rowOff>
    </xdr:to>
    <xdr:grpSp>
      <xdr:nvGrpSpPr>
        <xdr:cNvPr id="435" name="Group 434">
          <a:extLst>
            <a:ext uri="{FF2B5EF4-FFF2-40B4-BE49-F238E27FC236}">
              <a16:creationId xmlns:a16="http://schemas.microsoft.com/office/drawing/2014/main" id="{00000000-0008-0000-0B00-0000B3010000}"/>
            </a:ext>
          </a:extLst>
        </xdr:cNvPr>
        <xdr:cNvGrpSpPr/>
      </xdr:nvGrpSpPr>
      <xdr:grpSpPr>
        <a:xfrm>
          <a:off x="3084736" y="101935188"/>
          <a:ext cx="172670" cy="298056"/>
          <a:chOff x="3377338" y="8846950"/>
          <a:chExt cx="161441" cy="351940"/>
        </a:xfrm>
      </xdr:grpSpPr>
      <xdr:sp macro="" textlink="">
        <xdr:nvSpPr>
          <xdr:cNvPr id="436" name="Rectangle 435">
            <a:extLst>
              <a:ext uri="{FF2B5EF4-FFF2-40B4-BE49-F238E27FC236}">
                <a16:creationId xmlns:a16="http://schemas.microsoft.com/office/drawing/2014/main" id="{00000000-0008-0000-0B00-0000B4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7" name="Straight Arrow Connector 436">
            <a:extLst>
              <a:ext uri="{FF2B5EF4-FFF2-40B4-BE49-F238E27FC236}">
                <a16:creationId xmlns:a16="http://schemas.microsoft.com/office/drawing/2014/main" id="{00000000-0008-0000-0B00-0000B5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156690</xdr:colOff>
      <xdr:row>886</xdr:row>
      <xdr:rowOff>46113</xdr:rowOff>
    </xdr:from>
    <xdr:to>
      <xdr:col>16</xdr:col>
      <xdr:colOff>47625</xdr:colOff>
      <xdr:row>889</xdr:row>
      <xdr:rowOff>74068</xdr:rowOff>
    </xdr:to>
    <xdr:grpSp>
      <xdr:nvGrpSpPr>
        <xdr:cNvPr id="226" name="Group 225">
          <a:extLst>
            <a:ext uri="{FF2B5EF4-FFF2-40B4-BE49-F238E27FC236}">
              <a16:creationId xmlns:a16="http://schemas.microsoft.com/office/drawing/2014/main" id="{00000000-0008-0000-0B00-0000E2000000}"/>
            </a:ext>
          </a:extLst>
        </xdr:cNvPr>
        <xdr:cNvGrpSpPr/>
      </xdr:nvGrpSpPr>
      <xdr:grpSpPr>
        <a:xfrm>
          <a:off x="2513447" y="108854270"/>
          <a:ext cx="228392" cy="442973"/>
          <a:chOff x="2405648" y="31712958"/>
          <a:chExt cx="202389" cy="429361"/>
        </a:xfrm>
      </xdr:grpSpPr>
      <xdr:sp macro="" textlink="">
        <xdr:nvSpPr>
          <xdr:cNvPr id="228" name="Rectangle 227">
            <a:extLst>
              <a:ext uri="{FF2B5EF4-FFF2-40B4-BE49-F238E27FC236}">
                <a16:creationId xmlns:a16="http://schemas.microsoft.com/office/drawing/2014/main" id="{00000000-0008-0000-0B00-0000E4000000}"/>
              </a:ext>
            </a:extLst>
          </xdr:cNvPr>
          <xdr:cNvSpPr/>
        </xdr:nvSpPr>
        <xdr:spPr>
          <a:xfrm flipH="1">
            <a:off x="2448855" y="31712958"/>
            <a:ext cx="157986" cy="12364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0" name="Straight Arrow Connector 229">
            <a:extLst>
              <a:ext uri="{FF2B5EF4-FFF2-40B4-BE49-F238E27FC236}">
                <a16:creationId xmlns:a16="http://schemas.microsoft.com/office/drawing/2014/main" id="{00000000-0008-0000-0B00-0000E6000000}"/>
              </a:ext>
            </a:extLst>
          </xdr:cNvPr>
          <xdr:cNvCxnSpPr/>
        </xdr:nvCxnSpPr>
        <xdr:spPr>
          <a:xfrm flipH="1">
            <a:off x="2405648" y="32217163"/>
            <a:ext cx="197462"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32" name="Straight Connector 231">
            <a:extLst>
              <a:ext uri="{FF2B5EF4-FFF2-40B4-BE49-F238E27FC236}">
                <a16:creationId xmlns:a16="http://schemas.microsoft.com/office/drawing/2014/main" id="{00000000-0008-0000-0B00-0000E8000000}"/>
              </a:ext>
            </a:extLst>
          </xdr:cNvPr>
          <xdr:cNvCxnSpPr/>
        </xdr:nvCxnSpPr>
        <xdr:spPr>
          <a:xfrm>
            <a:off x="2608037" y="31823228"/>
            <a:ext cx="755" cy="387147"/>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19050</xdr:colOff>
      <xdr:row>885</xdr:row>
      <xdr:rowOff>66675</xdr:rowOff>
    </xdr:from>
    <xdr:to>
      <xdr:col>41</xdr:col>
      <xdr:colOff>5012</xdr:colOff>
      <xdr:row>886</xdr:row>
      <xdr:rowOff>66675</xdr:rowOff>
    </xdr:to>
    <xdr:grpSp>
      <xdr:nvGrpSpPr>
        <xdr:cNvPr id="237" name="Group 236">
          <a:extLst>
            <a:ext uri="{FF2B5EF4-FFF2-40B4-BE49-F238E27FC236}">
              <a16:creationId xmlns:a16="http://schemas.microsoft.com/office/drawing/2014/main" id="{00000000-0008-0000-0B00-0000ED000000}"/>
            </a:ext>
          </a:extLst>
        </xdr:cNvPr>
        <xdr:cNvGrpSpPr/>
      </xdr:nvGrpSpPr>
      <xdr:grpSpPr>
        <a:xfrm>
          <a:off x="4826454" y="108729236"/>
          <a:ext cx="1878715" cy="142875"/>
          <a:chOff x="3700220" y="8704881"/>
          <a:chExt cx="1749526" cy="142068"/>
        </a:xfrm>
      </xdr:grpSpPr>
      <xdr:sp macro="" textlink="">
        <xdr:nvSpPr>
          <xdr:cNvPr id="242" name="Rectangle 241">
            <a:extLst>
              <a:ext uri="{FF2B5EF4-FFF2-40B4-BE49-F238E27FC236}">
                <a16:creationId xmlns:a16="http://schemas.microsoft.com/office/drawing/2014/main" id="{00000000-0008-0000-0B00-0000F2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3" name="Straight Arrow Connector 242">
            <a:extLst>
              <a:ext uri="{FF2B5EF4-FFF2-40B4-BE49-F238E27FC236}">
                <a16:creationId xmlns:a16="http://schemas.microsoft.com/office/drawing/2014/main" id="{00000000-0008-0000-0B00-0000F3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9526</xdr:colOff>
      <xdr:row>609</xdr:row>
      <xdr:rowOff>57149</xdr:rowOff>
    </xdr:from>
    <xdr:to>
      <xdr:col>40</xdr:col>
      <xdr:colOff>95251</xdr:colOff>
      <xdr:row>634</xdr:row>
      <xdr:rowOff>76199</xdr:rowOff>
    </xdr:to>
    <xdr:grpSp>
      <xdr:nvGrpSpPr>
        <xdr:cNvPr id="244" name="Group 243">
          <a:extLst>
            <a:ext uri="{FF2B5EF4-FFF2-40B4-BE49-F238E27FC236}">
              <a16:creationId xmlns:a16="http://schemas.microsoft.com/office/drawing/2014/main" id="{00000000-0008-0000-0B00-0000F4000000}"/>
            </a:ext>
          </a:extLst>
        </xdr:cNvPr>
        <xdr:cNvGrpSpPr/>
      </xdr:nvGrpSpPr>
      <xdr:grpSpPr>
        <a:xfrm>
          <a:off x="6475640" y="74669195"/>
          <a:ext cx="198665" cy="3426279"/>
          <a:chOff x="6029326" y="2438400"/>
          <a:chExt cx="197784" cy="140494"/>
        </a:xfrm>
      </xdr:grpSpPr>
      <xdr:cxnSp macro="">
        <xdr:nvCxnSpPr>
          <xdr:cNvPr id="245" name="Straight Arrow Connector 244">
            <a:extLst>
              <a:ext uri="{FF2B5EF4-FFF2-40B4-BE49-F238E27FC236}">
                <a16:creationId xmlns:a16="http://schemas.microsoft.com/office/drawing/2014/main" id="{00000000-0008-0000-0B00-0000F5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49" name="Rectangle 37">
            <a:extLst>
              <a:ext uri="{FF2B5EF4-FFF2-40B4-BE49-F238E27FC236}">
                <a16:creationId xmlns:a16="http://schemas.microsoft.com/office/drawing/2014/main" id="{00000000-0008-0000-0B00-0000F9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15240</xdr:colOff>
      <xdr:row>56</xdr:row>
      <xdr:rowOff>83820</xdr:rowOff>
    </xdr:from>
    <xdr:to>
      <xdr:col>41</xdr:col>
      <xdr:colOff>15240</xdr:colOff>
      <xdr:row>63</xdr:row>
      <xdr:rowOff>68580</xdr:rowOff>
    </xdr:to>
    <xdr:grpSp>
      <xdr:nvGrpSpPr>
        <xdr:cNvPr id="198" name="Group 197">
          <a:extLst>
            <a:ext uri="{FF2B5EF4-FFF2-40B4-BE49-F238E27FC236}">
              <a16:creationId xmlns:a16="http://schemas.microsoft.com/office/drawing/2014/main" id="{00000000-0008-0000-0B00-0000C6000000}"/>
            </a:ext>
          </a:extLst>
        </xdr:cNvPr>
        <xdr:cNvGrpSpPr/>
      </xdr:nvGrpSpPr>
      <xdr:grpSpPr>
        <a:xfrm>
          <a:off x="6485436" y="6564902"/>
          <a:ext cx="228600" cy="805271"/>
          <a:chOff x="6029326" y="2438400"/>
          <a:chExt cx="197784" cy="140494"/>
        </a:xfrm>
      </xdr:grpSpPr>
      <xdr:cxnSp macro="">
        <xdr:nvCxnSpPr>
          <xdr:cNvPr id="199" name="Straight Arrow Connector 198">
            <a:extLst>
              <a:ext uri="{FF2B5EF4-FFF2-40B4-BE49-F238E27FC236}">
                <a16:creationId xmlns:a16="http://schemas.microsoft.com/office/drawing/2014/main" id="{00000000-0008-0000-0B00-0000C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00" name="Rectangle 37">
            <a:extLst>
              <a:ext uri="{FF2B5EF4-FFF2-40B4-BE49-F238E27FC236}">
                <a16:creationId xmlns:a16="http://schemas.microsoft.com/office/drawing/2014/main" id="{00000000-0008-0000-0B00-0000C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7620</xdr:colOff>
      <xdr:row>49</xdr:row>
      <xdr:rowOff>45720</xdr:rowOff>
    </xdr:from>
    <xdr:to>
      <xdr:col>40</xdr:col>
      <xdr:colOff>91440</xdr:colOff>
      <xdr:row>50</xdr:row>
      <xdr:rowOff>91440</xdr:rowOff>
    </xdr:to>
    <xdr:grpSp>
      <xdr:nvGrpSpPr>
        <xdr:cNvPr id="202" name="Group 201">
          <a:extLst>
            <a:ext uri="{FF2B5EF4-FFF2-40B4-BE49-F238E27FC236}">
              <a16:creationId xmlns:a16="http://schemas.microsoft.com/office/drawing/2014/main" id="{00000000-0008-0000-0B00-0000CA000000}"/>
            </a:ext>
          </a:extLst>
        </xdr:cNvPr>
        <xdr:cNvGrpSpPr/>
      </xdr:nvGrpSpPr>
      <xdr:grpSpPr>
        <a:xfrm>
          <a:off x="6479177" y="5698127"/>
          <a:ext cx="196759" cy="187234"/>
          <a:chOff x="6029326" y="2438400"/>
          <a:chExt cx="197784" cy="140494"/>
        </a:xfrm>
      </xdr:grpSpPr>
      <xdr:cxnSp macro="">
        <xdr:nvCxnSpPr>
          <xdr:cNvPr id="204" name="Straight Arrow Connector 203">
            <a:extLst>
              <a:ext uri="{FF2B5EF4-FFF2-40B4-BE49-F238E27FC236}">
                <a16:creationId xmlns:a16="http://schemas.microsoft.com/office/drawing/2014/main" id="{00000000-0008-0000-0B00-0000CC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07" name="Rectangle 37">
            <a:extLst>
              <a:ext uri="{FF2B5EF4-FFF2-40B4-BE49-F238E27FC236}">
                <a16:creationId xmlns:a16="http://schemas.microsoft.com/office/drawing/2014/main" id="{00000000-0008-0000-0B00-0000CF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29</xdr:col>
      <xdr:colOff>11194</xdr:colOff>
      <xdr:row>848</xdr:row>
      <xdr:rowOff>72166</xdr:rowOff>
    </xdr:from>
    <xdr:to>
      <xdr:col>40</xdr:col>
      <xdr:colOff>92406</xdr:colOff>
      <xdr:row>849</xdr:row>
      <xdr:rowOff>72166</xdr:rowOff>
    </xdr:to>
    <xdr:grpSp>
      <xdr:nvGrpSpPr>
        <xdr:cNvPr id="195" name="Group 194">
          <a:extLst>
            <a:ext uri="{FF2B5EF4-FFF2-40B4-BE49-F238E27FC236}">
              <a16:creationId xmlns:a16="http://schemas.microsoft.com/office/drawing/2014/main" id="{00000000-0008-0000-0B00-0000C3000000}"/>
            </a:ext>
          </a:extLst>
        </xdr:cNvPr>
        <xdr:cNvGrpSpPr/>
      </xdr:nvGrpSpPr>
      <xdr:grpSpPr>
        <a:xfrm>
          <a:off x="4819958" y="104519234"/>
          <a:ext cx="1856944" cy="133350"/>
          <a:chOff x="3700220" y="8704881"/>
          <a:chExt cx="1749526" cy="142068"/>
        </a:xfrm>
      </xdr:grpSpPr>
      <xdr:sp macro="" textlink="">
        <xdr:nvSpPr>
          <xdr:cNvPr id="196" name="Rectangle 195">
            <a:extLst>
              <a:ext uri="{FF2B5EF4-FFF2-40B4-BE49-F238E27FC236}">
                <a16:creationId xmlns:a16="http://schemas.microsoft.com/office/drawing/2014/main" id="{00000000-0008-0000-0B00-0000C4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7" name="Straight Arrow Connector 196">
            <a:extLst>
              <a:ext uri="{FF2B5EF4-FFF2-40B4-BE49-F238E27FC236}">
                <a16:creationId xmlns:a16="http://schemas.microsoft.com/office/drawing/2014/main" id="{00000000-0008-0000-0B00-0000C5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29</xdr:col>
      <xdr:colOff>0</xdr:colOff>
      <xdr:row>846</xdr:row>
      <xdr:rowOff>0</xdr:rowOff>
    </xdr:from>
    <xdr:to>
      <xdr:col>40</xdr:col>
      <xdr:colOff>81212</xdr:colOff>
      <xdr:row>847</xdr:row>
      <xdr:rowOff>0</xdr:rowOff>
    </xdr:to>
    <xdr:grpSp>
      <xdr:nvGrpSpPr>
        <xdr:cNvPr id="201" name="Group 200">
          <a:extLst>
            <a:ext uri="{FF2B5EF4-FFF2-40B4-BE49-F238E27FC236}">
              <a16:creationId xmlns:a16="http://schemas.microsoft.com/office/drawing/2014/main" id="{00000000-0008-0000-0B00-0000C9000000}"/>
            </a:ext>
          </a:extLst>
        </xdr:cNvPr>
        <xdr:cNvGrpSpPr/>
      </xdr:nvGrpSpPr>
      <xdr:grpSpPr>
        <a:xfrm>
          <a:off x="4810125" y="104241600"/>
          <a:ext cx="1856944" cy="133350"/>
          <a:chOff x="3700220" y="8704881"/>
          <a:chExt cx="1749526" cy="142068"/>
        </a:xfrm>
      </xdr:grpSpPr>
      <xdr:sp macro="" textlink="">
        <xdr:nvSpPr>
          <xdr:cNvPr id="203" name="Rectangle 202">
            <a:extLst>
              <a:ext uri="{FF2B5EF4-FFF2-40B4-BE49-F238E27FC236}">
                <a16:creationId xmlns:a16="http://schemas.microsoft.com/office/drawing/2014/main" id="{00000000-0008-0000-0B00-0000CB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5" name="Straight Arrow Connector 204">
            <a:extLst>
              <a:ext uri="{FF2B5EF4-FFF2-40B4-BE49-F238E27FC236}">
                <a16:creationId xmlns:a16="http://schemas.microsoft.com/office/drawing/2014/main" id="{00000000-0008-0000-0B00-0000CD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15240</xdr:colOff>
      <xdr:row>838</xdr:row>
      <xdr:rowOff>60960</xdr:rowOff>
    </xdr:from>
    <xdr:to>
      <xdr:col>41</xdr:col>
      <xdr:colOff>10217</xdr:colOff>
      <xdr:row>839</xdr:row>
      <xdr:rowOff>71297</xdr:rowOff>
    </xdr:to>
    <xdr:grpSp>
      <xdr:nvGrpSpPr>
        <xdr:cNvPr id="206" name="Group 205">
          <a:extLst>
            <a:ext uri="{FF2B5EF4-FFF2-40B4-BE49-F238E27FC236}">
              <a16:creationId xmlns:a16="http://schemas.microsoft.com/office/drawing/2014/main" id="{00000000-0008-0000-0B00-0000CE000000}"/>
            </a:ext>
          </a:extLst>
        </xdr:cNvPr>
        <xdr:cNvGrpSpPr/>
      </xdr:nvGrpSpPr>
      <xdr:grpSpPr>
        <a:xfrm>
          <a:off x="6485436" y="103452114"/>
          <a:ext cx="219495" cy="142326"/>
          <a:chOff x="6029326" y="2438400"/>
          <a:chExt cx="197784" cy="140494"/>
        </a:xfrm>
      </xdr:grpSpPr>
      <xdr:cxnSp macro="">
        <xdr:nvCxnSpPr>
          <xdr:cNvPr id="208" name="Straight Arrow Connector 207">
            <a:extLst>
              <a:ext uri="{FF2B5EF4-FFF2-40B4-BE49-F238E27FC236}">
                <a16:creationId xmlns:a16="http://schemas.microsoft.com/office/drawing/2014/main" id="{00000000-0008-0000-0B00-0000D0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09" name="Rectangle 37">
            <a:extLst>
              <a:ext uri="{FF2B5EF4-FFF2-40B4-BE49-F238E27FC236}">
                <a16:creationId xmlns:a16="http://schemas.microsoft.com/office/drawing/2014/main" id="{00000000-0008-0000-0B00-0000D1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11206</xdr:colOff>
      <xdr:row>389</xdr:row>
      <xdr:rowOff>67234</xdr:rowOff>
    </xdr:from>
    <xdr:to>
      <xdr:col>41</xdr:col>
      <xdr:colOff>6183</xdr:colOff>
      <xdr:row>390</xdr:row>
      <xdr:rowOff>77571</xdr:rowOff>
    </xdr:to>
    <xdr:grpSp>
      <xdr:nvGrpSpPr>
        <xdr:cNvPr id="210" name="Group 209">
          <a:extLst>
            <a:ext uri="{FF2B5EF4-FFF2-40B4-BE49-F238E27FC236}">
              <a16:creationId xmlns:a16="http://schemas.microsoft.com/office/drawing/2014/main" id="{00000000-0008-0000-0B00-0000D2000000}"/>
            </a:ext>
          </a:extLst>
        </xdr:cNvPr>
        <xdr:cNvGrpSpPr/>
      </xdr:nvGrpSpPr>
      <xdr:grpSpPr>
        <a:xfrm>
          <a:off x="6477320" y="47684070"/>
          <a:ext cx="229020" cy="142326"/>
          <a:chOff x="6029326" y="2438400"/>
          <a:chExt cx="197784" cy="140494"/>
        </a:xfrm>
      </xdr:grpSpPr>
      <xdr:cxnSp macro="">
        <xdr:nvCxnSpPr>
          <xdr:cNvPr id="211" name="Straight Arrow Connector 210">
            <a:extLst>
              <a:ext uri="{FF2B5EF4-FFF2-40B4-BE49-F238E27FC236}">
                <a16:creationId xmlns:a16="http://schemas.microsoft.com/office/drawing/2014/main" id="{00000000-0008-0000-0B00-0000D3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12" name="Rectangle 37">
            <a:extLst>
              <a:ext uri="{FF2B5EF4-FFF2-40B4-BE49-F238E27FC236}">
                <a16:creationId xmlns:a16="http://schemas.microsoft.com/office/drawing/2014/main" id="{00000000-0008-0000-0B00-0000D4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10</xdr:col>
      <xdr:colOff>42329</xdr:colOff>
      <xdr:row>310</xdr:row>
      <xdr:rowOff>62441</xdr:rowOff>
    </xdr:from>
    <xdr:to>
      <xdr:col>11</xdr:col>
      <xdr:colOff>38107</xdr:colOff>
      <xdr:row>312</xdr:row>
      <xdr:rowOff>75291</xdr:rowOff>
    </xdr:to>
    <xdr:grpSp>
      <xdr:nvGrpSpPr>
        <xdr:cNvPr id="183" name="Group 182">
          <a:extLst>
            <a:ext uri="{FF2B5EF4-FFF2-40B4-BE49-F238E27FC236}">
              <a16:creationId xmlns:a16="http://schemas.microsoft.com/office/drawing/2014/main" id="{00000000-0008-0000-0B00-0000B7000000}"/>
            </a:ext>
          </a:extLst>
        </xdr:cNvPr>
        <xdr:cNvGrpSpPr/>
      </xdr:nvGrpSpPr>
      <xdr:grpSpPr>
        <a:xfrm>
          <a:off x="1713286" y="37759670"/>
          <a:ext cx="163146" cy="282271"/>
          <a:chOff x="3377338" y="8846950"/>
          <a:chExt cx="161441" cy="351940"/>
        </a:xfrm>
      </xdr:grpSpPr>
      <xdr:sp macro="" textlink="">
        <xdr:nvSpPr>
          <xdr:cNvPr id="184" name="Rectangle 183">
            <a:extLst>
              <a:ext uri="{FF2B5EF4-FFF2-40B4-BE49-F238E27FC236}">
                <a16:creationId xmlns:a16="http://schemas.microsoft.com/office/drawing/2014/main" id="{00000000-0008-0000-0B00-0000B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5" name="Straight Arrow Connector 184">
            <a:extLst>
              <a:ext uri="{FF2B5EF4-FFF2-40B4-BE49-F238E27FC236}">
                <a16:creationId xmlns:a16="http://schemas.microsoft.com/office/drawing/2014/main" id="{00000000-0008-0000-0B00-0000B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53340</xdr:colOff>
      <xdr:row>310</xdr:row>
      <xdr:rowOff>47625</xdr:rowOff>
    </xdr:from>
    <xdr:to>
      <xdr:col>19</xdr:col>
      <xdr:colOff>43399</xdr:colOff>
      <xdr:row>313</xdr:row>
      <xdr:rowOff>1</xdr:rowOff>
    </xdr:to>
    <xdr:grpSp>
      <xdr:nvGrpSpPr>
        <xdr:cNvPr id="186" name="Group 185">
          <a:extLst>
            <a:ext uri="{FF2B5EF4-FFF2-40B4-BE49-F238E27FC236}">
              <a16:creationId xmlns:a16="http://schemas.microsoft.com/office/drawing/2014/main" id="{00000000-0008-0000-0B00-0000BA000000}"/>
            </a:ext>
          </a:extLst>
        </xdr:cNvPr>
        <xdr:cNvGrpSpPr/>
      </xdr:nvGrpSpPr>
      <xdr:grpSpPr>
        <a:xfrm>
          <a:off x="3094536" y="37746214"/>
          <a:ext cx="162870" cy="353787"/>
          <a:chOff x="3377338" y="8846950"/>
          <a:chExt cx="161441" cy="351940"/>
        </a:xfrm>
      </xdr:grpSpPr>
      <xdr:sp macro="" textlink="">
        <xdr:nvSpPr>
          <xdr:cNvPr id="187" name="Rectangle 186">
            <a:extLst>
              <a:ext uri="{FF2B5EF4-FFF2-40B4-BE49-F238E27FC236}">
                <a16:creationId xmlns:a16="http://schemas.microsoft.com/office/drawing/2014/main" id="{00000000-0008-0000-0B00-0000B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8" name="Straight Arrow Connector 187">
            <a:extLst>
              <a:ext uri="{FF2B5EF4-FFF2-40B4-BE49-F238E27FC236}">
                <a16:creationId xmlns:a16="http://schemas.microsoft.com/office/drawing/2014/main" id="{00000000-0008-0000-0B00-0000B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336</xdr:row>
      <xdr:rowOff>62441</xdr:rowOff>
    </xdr:from>
    <xdr:to>
      <xdr:col>11</xdr:col>
      <xdr:colOff>38107</xdr:colOff>
      <xdr:row>338</xdr:row>
      <xdr:rowOff>75291</xdr:rowOff>
    </xdr:to>
    <xdr:grpSp>
      <xdr:nvGrpSpPr>
        <xdr:cNvPr id="189" name="Group 188">
          <a:extLst>
            <a:ext uri="{FF2B5EF4-FFF2-40B4-BE49-F238E27FC236}">
              <a16:creationId xmlns:a16="http://schemas.microsoft.com/office/drawing/2014/main" id="{00000000-0008-0000-0B00-0000BD000000}"/>
            </a:ext>
          </a:extLst>
        </xdr:cNvPr>
        <xdr:cNvGrpSpPr/>
      </xdr:nvGrpSpPr>
      <xdr:grpSpPr>
        <a:xfrm>
          <a:off x="1713286" y="41141045"/>
          <a:ext cx="163146" cy="282271"/>
          <a:chOff x="3377338" y="8846950"/>
          <a:chExt cx="161441" cy="351940"/>
        </a:xfrm>
      </xdr:grpSpPr>
      <xdr:sp macro="" textlink="">
        <xdr:nvSpPr>
          <xdr:cNvPr id="190" name="Rectangle 189">
            <a:extLst>
              <a:ext uri="{FF2B5EF4-FFF2-40B4-BE49-F238E27FC236}">
                <a16:creationId xmlns:a16="http://schemas.microsoft.com/office/drawing/2014/main" id="{00000000-0008-0000-0B00-0000B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1" name="Straight Arrow Connector 190">
            <a:extLst>
              <a:ext uri="{FF2B5EF4-FFF2-40B4-BE49-F238E27FC236}">
                <a16:creationId xmlns:a16="http://schemas.microsoft.com/office/drawing/2014/main" id="{00000000-0008-0000-0B00-0000BF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45720</xdr:colOff>
      <xdr:row>336</xdr:row>
      <xdr:rowOff>47625</xdr:rowOff>
    </xdr:from>
    <xdr:to>
      <xdr:col>19</xdr:col>
      <xdr:colOff>43399</xdr:colOff>
      <xdr:row>338</xdr:row>
      <xdr:rowOff>91441</xdr:rowOff>
    </xdr:to>
    <xdr:grpSp>
      <xdr:nvGrpSpPr>
        <xdr:cNvPr id="192" name="Group 191">
          <a:extLst>
            <a:ext uri="{FF2B5EF4-FFF2-40B4-BE49-F238E27FC236}">
              <a16:creationId xmlns:a16="http://schemas.microsoft.com/office/drawing/2014/main" id="{00000000-0008-0000-0B00-0000C0000000}"/>
            </a:ext>
          </a:extLst>
        </xdr:cNvPr>
        <xdr:cNvGrpSpPr/>
      </xdr:nvGrpSpPr>
      <xdr:grpSpPr>
        <a:xfrm>
          <a:off x="3088277" y="41127589"/>
          <a:ext cx="169129" cy="314598"/>
          <a:chOff x="3377338" y="8846950"/>
          <a:chExt cx="161441" cy="351940"/>
        </a:xfrm>
      </xdr:grpSpPr>
      <xdr:sp macro="" textlink="">
        <xdr:nvSpPr>
          <xdr:cNvPr id="193" name="Rectangle 192">
            <a:extLst>
              <a:ext uri="{FF2B5EF4-FFF2-40B4-BE49-F238E27FC236}">
                <a16:creationId xmlns:a16="http://schemas.microsoft.com/office/drawing/2014/main" id="{00000000-0008-0000-0B00-0000C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4" name="Straight Arrow Connector 193">
            <a:extLst>
              <a:ext uri="{FF2B5EF4-FFF2-40B4-BE49-F238E27FC236}">
                <a16:creationId xmlns:a16="http://schemas.microsoft.com/office/drawing/2014/main" id="{00000000-0008-0000-0B00-0000C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366</xdr:row>
      <xdr:rowOff>62441</xdr:rowOff>
    </xdr:from>
    <xdr:to>
      <xdr:col>11</xdr:col>
      <xdr:colOff>38107</xdr:colOff>
      <xdr:row>368</xdr:row>
      <xdr:rowOff>75291</xdr:rowOff>
    </xdr:to>
    <xdr:grpSp>
      <xdr:nvGrpSpPr>
        <xdr:cNvPr id="253" name="Group 252">
          <a:extLst>
            <a:ext uri="{FF2B5EF4-FFF2-40B4-BE49-F238E27FC236}">
              <a16:creationId xmlns:a16="http://schemas.microsoft.com/office/drawing/2014/main" id="{00000000-0008-0000-0B00-0000FD000000}"/>
            </a:ext>
          </a:extLst>
        </xdr:cNvPr>
        <xdr:cNvGrpSpPr/>
      </xdr:nvGrpSpPr>
      <xdr:grpSpPr>
        <a:xfrm>
          <a:off x="1713286" y="45008195"/>
          <a:ext cx="163146" cy="282271"/>
          <a:chOff x="3377338" y="8846950"/>
          <a:chExt cx="161441" cy="351940"/>
        </a:xfrm>
      </xdr:grpSpPr>
      <xdr:sp macro="" textlink="">
        <xdr:nvSpPr>
          <xdr:cNvPr id="254" name="Rectangle 253">
            <a:extLst>
              <a:ext uri="{FF2B5EF4-FFF2-40B4-BE49-F238E27FC236}">
                <a16:creationId xmlns:a16="http://schemas.microsoft.com/office/drawing/2014/main" id="{00000000-0008-0000-0B00-0000F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5" name="Straight Arrow Connector 254">
            <a:extLst>
              <a:ext uri="{FF2B5EF4-FFF2-40B4-BE49-F238E27FC236}">
                <a16:creationId xmlns:a16="http://schemas.microsoft.com/office/drawing/2014/main" id="{00000000-0008-0000-0B00-0000FF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49949</xdr:colOff>
      <xdr:row>366</xdr:row>
      <xdr:rowOff>62441</xdr:rowOff>
    </xdr:from>
    <xdr:to>
      <xdr:col>19</xdr:col>
      <xdr:colOff>45727</xdr:colOff>
      <xdr:row>368</xdr:row>
      <xdr:rowOff>75291</xdr:rowOff>
    </xdr:to>
    <xdr:grpSp>
      <xdr:nvGrpSpPr>
        <xdr:cNvPr id="256" name="Group 255">
          <a:extLst>
            <a:ext uri="{FF2B5EF4-FFF2-40B4-BE49-F238E27FC236}">
              <a16:creationId xmlns:a16="http://schemas.microsoft.com/office/drawing/2014/main" id="{00000000-0008-0000-0B00-000000010000}"/>
            </a:ext>
          </a:extLst>
        </xdr:cNvPr>
        <xdr:cNvGrpSpPr/>
      </xdr:nvGrpSpPr>
      <xdr:grpSpPr>
        <a:xfrm>
          <a:off x="3087063" y="45008195"/>
          <a:ext cx="172671" cy="282271"/>
          <a:chOff x="3377338" y="8846950"/>
          <a:chExt cx="161441" cy="351940"/>
        </a:xfrm>
      </xdr:grpSpPr>
      <xdr:sp macro="" textlink="">
        <xdr:nvSpPr>
          <xdr:cNvPr id="257" name="Rectangle 256">
            <a:extLst>
              <a:ext uri="{FF2B5EF4-FFF2-40B4-BE49-F238E27FC236}">
                <a16:creationId xmlns:a16="http://schemas.microsoft.com/office/drawing/2014/main" id="{00000000-0008-0000-0B00-000001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8" name="Straight Arrow Connector 257">
            <a:extLst>
              <a:ext uri="{FF2B5EF4-FFF2-40B4-BE49-F238E27FC236}">
                <a16:creationId xmlns:a16="http://schemas.microsoft.com/office/drawing/2014/main" id="{00000000-0008-0000-0B00-000002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437</xdr:row>
      <xdr:rowOff>62441</xdr:rowOff>
    </xdr:from>
    <xdr:to>
      <xdr:col>11</xdr:col>
      <xdr:colOff>38107</xdr:colOff>
      <xdr:row>439</xdr:row>
      <xdr:rowOff>75291</xdr:rowOff>
    </xdr:to>
    <xdr:grpSp>
      <xdr:nvGrpSpPr>
        <xdr:cNvPr id="259" name="Group 258">
          <a:extLst>
            <a:ext uri="{FF2B5EF4-FFF2-40B4-BE49-F238E27FC236}">
              <a16:creationId xmlns:a16="http://schemas.microsoft.com/office/drawing/2014/main" id="{00000000-0008-0000-0B00-000003010000}"/>
            </a:ext>
          </a:extLst>
        </xdr:cNvPr>
        <xdr:cNvGrpSpPr/>
      </xdr:nvGrpSpPr>
      <xdr:grpSpPr>
        <a:xfrm>
          <a:off x="1713286" y="53323520"/>
          <a:ext cx="163146" cy="282271"/>
          <a:chOff x="3377338" y="8846950"/>
          <a:chExt cx="161441" cy="351940"/>
        </a:xfrm>
      </xdr:grpSpPr>
      <xdr:sp macro="" textlink="">
        <xdr:nvSpPr>
          <xdr:cNvPr id="260" name="Rectangle 259">
            <a:extLst>
              <a:ext uri="{FF2B5EF4-FFF2-40B4-BE49-F238E27FC236}">
                <a16:creationId xmlns:a16="http://schemas.microsoft.com/office/drawing/2014/main" id="{00000000-0008-0000-0B00-000004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1" name="Straight Arrow Connector 260">
            <a:extLst>
              <a:ext uri="{FF2B5EF4-FFF2-40B4-BE49-F238E27FC236}">
                <a16:creationId xmlns:a16="http://schemas.microsoft.com/office/drawing/2014/main" id="{00000000-0008-0000-0B00-000005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53340</xdr:colOff>
      <xdr:row>437</xdr:row>
      <xdr:rowOff>60960</xdr:rowOff>
    </xdr:from>
    <xdr:to>
      <xdr:col>19</xdr:col>
      <xdr:colOff>49118</xdr:colOff>
      <xdr:row>439</xdr:row>
      <xdr:rowOff>73810</xdr:rowOff>
    </xdr:to>
    <xdr:grpSp>
      <xdr:nvGrpSpPr>
        <xdr:cNvPr id="262" name="Group 261">
          <a:extLst>
            <a:ext uri="{FF2B5EF4-FFF2-40B4-BE49-F238E27FC236}">
              <a16:creationId xmlns:a16="http://schemas.microsoft.com/office/drawing/2014/main" id="{00000000-0008-0000-0B00-000006010000}"/>
            </a:ext>
          </a:extLst>
        </xdr:cNvPr>
        <xdr:cNvGrpSpPr/>
      </xdr:nvGrpSpPr>
      <xdr:grpSpPr>
        <a:xfrm>
          <a:off x="3094536" y="53322039"/>
          <a:ext cx="163146" cy="282271"/>
          <a:chOff x="3377338" y="8846950"/>
          <a:chExt cx="161441" cy="351940"/>
        </a:xfrm>
      </xdr:grpSpPr>
      <xdr:sp macro="" textlink="">
        <xdr:nvSpPr>
          <xdr:cNvPr id="263" name="Rectangle 262">
            <a:extLst>
              <a:ext uri="{FF2B5EF4-FFF2-40B4-BE49-F238E27FC236}">
                <a16:creationId xmlns:a16="http://schemas.microsoft.com/office/drawing/2014/main" id="{00000000-0008-0000-0B00-000007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5" name="Straight Arrow Connector 264">
            <a:extLst>
              <a:ext uri="{FF2B5EF4-FFF2-40B4-BE49-F238E27FC236}">
                <a16:creationId xmlns:a16="http://schemas.microsoft.com/office/drawing/2014/main" id="{00000000-0008-0000-0B00-000009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5603</xdr:colOff>
      <xdr:row>645</xdr:row>
      <xdr:rowOff>72839</xdr:rowOff>
    </xdr:from>
    <xdr:to>
      <xdr:col>41</xdr:col>
      <xdr:colOff>3561</xdr:colOff>
      <xdr:row>645</xdr:row>
      <xdr:rowOff>72839</xdr:rowOff>
    </xdr:to>
    <xdr:cxnSp macro="">
      <xdr:nvCxnSpPr>
        <xdr:cNvPr id="266" name="Straight Arrow Connector 265">
          <a:extLst>
            <a:ext uri="{FF2B5EF4-FFF2-40B4-BE49-F238E27FC236}">
              <a16:creationId xmlns:a16="http://schemas.microsoft.com/office/drawing/2014/main" id="{00000000-0008-0000-0B00-00000A010000}"/>
            </a:ext>
          </a:extLst>
        </xdr:cNvPr>
        <xdr:cNvCxnSpPr/>
      </xdr:nvCxnSpPr>
      <xdr:spPr>
        <a:xfrm>
          <a:off x="5735843" y="111294359"/>
          <a:ext cx="196078"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42329</xdr:colOff>
      <xdr:row>641</xdr:row>
      <xdr:rowOff>62441</xdr:rowOff>
    </xdr:from>
    <xdr:to>
      <xdr:col>11</xdr:col>
      <xdr:colOff>38107</xdr:colOff>
      <xdr:row>643</xdr:row>
      <xdr:rowOff>75291</xdr:rowOff>
    </xdr:to>
    <xdr:grpSp>
      <xdr:nvGrpSpPr>
        <xdr:cNvPr id="267" name="Group 266">
          <a:extLst>
            <a:ext uri="{FF2B5EF4-FFF2-40B4-BE49-F238E27FC236}">
              <a16:creationId xmlns:a16="http://schemas.microsoft.com/office/drawing/2014/main" id="{00000000-0008-0000-0B00-00000B010000}"/>
            </a:ext>
          </a:extLst>
        </xdr:cNvPr>
        <xdr:cNvGrpSpPr/>
      </xdr:nvGrpSpPr>
      <xdr:grpSpPr>
        <a:xfrm>
          <a:off x="1713286" y="78850520"/>
          <a:ext cx="163146" cy="282271"/>
          <a:chOff x="3377338" y="8846950"/>
          <a:chExt cx="161441" cy="351940"/>
        </a:xfrm>
      </xdr:grpSpPr>
      <xdr:sp macro="" textlink="">
        <xdr:nvSpPr>
          <xdr:cNvPr id="268" name="Rectangle 267">
            <a:extLst>
              <a:ext uri="{FF2B5EF4-FFF2-40B4-BE49-F238E27FC236}">
                <a16:creationId xmlns:a16="http://schemas.microsoft.com/office/drawing/2014/main" id="{00000000-0008-0000-0B00-00000C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9" name="Straight Arrow Connector 268">
            <a:extLst>
              <a:ext uri="{FF2B5EF4-FFF2-40B4-BE49-F238E27FC236}">
                <a16:creationId xmlns:a16="http://schemas.microsoft.com/office/drawing/2014/main" id="{00000000-0008-0000-0B00-00000D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53340</xdr:colOff>
      <xdr:row>641</xdr:row>
      <xdr:rowOff>60960</xdr:rowOff>
    </xdr:from>
    <xdr:to>
      <xdr:col>19</xdr:col>
      <xdr:colOff>49118</xdr:colOff>
      <xdr:row>643</xdr:row>
      <xdr:rowOff>73810</xdr:rowOff>
    </xdr:to>
    <xdr:grpSp>
      <xdr:nvGrpSpPr>
        <xdr:cNvPr id="270" name="Group 269">
          <a:extLst>
            <a:ext uri="{FF2B5EF4-FFF2-40B4-BE49-F238E27FC236}">
              <a16:creationId xmlns:a16="http://schemas.microsoft.com/office/drawing/2014/main" id="{00000000-0008-0000-0B00-00000E010000}"/>
            </a:ext>
          </a:extLst>
        </xdr:cNvPr>
        <xdr:cNvGrpSpPr/>
      </xdr:nvGrpSpPr>
      <xdr:grpSpPr>
        <a:xfrm>
          <a:off x="3094536" y="78849039"/>
          <a:ext cx="163146" cy="282271"/>
          <a:chOff x="3377338" y="8846950"/>
          <a:chExt cx="161441" cy="351940"/>
        </a:xfrm>
      </xdr:grpSpPr>
      <xdr:sp macro="" textlink="">
        <xdr:nvSpPr>
          <xdr:cNvPr id="271" name="Rectangle 270">
            <a:extLst>
              <a:ext uri="{FF2B5EF4-FFF2-40B4-BE49-F238E27FC236}">
                <a16:creationId xmlns:a16="http://schemas.microsoft.com/office/drawing/2014/main" id="{00000000-0008-0000-0B00-00000F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6" name="Straight Arrow Connector 325">
            <a:extLst>
              <a:ext uri="{FF2B5EF4-FFF2-40B4-BE49-F238E27FC236}">
                <a16:creationId xmlns:a16="http://schemas.microsoft.com/office/drawing/2014/main" id="{00000000-0008-0000-0B00-000046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9526</xdr:colOff>
      <xdr:row>86</xdr:row>
      <xdr:rowOff>73024</xdr:rowOff>
    </xdr:from>
    <xdr:to>
      <xdr:col>41</xdr:col>
      <xdr:colOff>7484</xdr:colOff>
      <xdr:row>86</xdr:row>
      <xdr:rowOff>73024</xdr:rowOff>
    </xdr:to>
    <xdr:cxnSp macro="">
      <xdr:nvCxnSpPr>
        <xdr:cNvPr id="214" name="Straight Arrow Connector 213">
          <a:extLst>
            <a:ext uri="{FF2B5EF4-FFF2-40B4-BE49-F238E27FC236}">
              <a16:creationId xmlns:a16="http://schemas.microsoft.com/office/drawing/2014/main" id="{A3A25892-F1A6-44C1-B8E3-75E772069769}"/>
            </a:ext>
          </a:extLst>
        </xdr:cNvPr>
        <xdr:cNvCxnSpPr/>
      </xdr:nvCxnSpPr>
      <xdr:spPr>
        <a:xfrm>
          <a:off x="6219826" y="10988674"/>
          <a:ext cx="213858"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DC5AFE88-5245-4157-90A7-E07961E71CDC}" autoFormatId="16" applyNumberFormats="0" applyBorderFormats="0" applyFontFormats="0" applyPatternFormats="0" applyAlignmentFormats="0" applyWidthHeightFormats="0">
  <queryTableRefresh nextId="15">
    <queryTableFields count="9">
      <queryTableField id="1" name="Index" tableColumnId="1"/>
      <queryTableField id="2" name="CSPro Field" tableColumnId="2"/>
      <queryTableField id="3" name="CSPro Condition" tableColumnId="3"/>
      <queryTableField id="5" name="ENGLISH" tableColumnId="5"/>
      <queryTableField id="13" name="LANGUAGE 2" tableColumnId="11"/>
      <queryTableField id="7" name="LANGUAGE 3" tableColumnId="7"/>
      <queryTableField id="8" name="LANGUAGE 4" tableColumnId="8"/>
      <queryTableField id="9" name="LANGUAGE 5" tableColumnId="9"/>
      <queryTableField id="10" name="LANGUAGE 6" tableColumnId="10"/>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8B54885-79C1-49AE-B259-07023AEA2491}" name="translations" displayName="translations" ref="A1:I522" totalsRowShown="0" headerRowDxfId="18" dataDxfId="17">
  <autoFilter ref="A1:I522" xr:uid="{E8B54885-79C1-49AE-B259-07023AEA2491}"/>
  <tableColumns count="9">
    <tableColumn id="1" xr3:uid="{BC16E23C-4FBF-45A1-851E-252EFB4DB6EC}" name="CSPro Field" dataDxfId="16"/>
    <tableColumn id="11" xr3:uid="{44CCDB8B-B2C7-4DF9-8C17-5A4B79990ED4}" name="CSPro Condition" dataDxfId="15"/>
    <tableColumn id="2" xr3:uid="{5833B405-8859-4530-93FD-9A9CCF0F2463}" name="Question Num" dataDxfId="14"/>
    <tableColumn id="3" xr3:uid="{079FA243-CD99-4655-8532-512681C9DCE3}" name="ENGLISH" dataDxfId="13"/>
    <tableColumn id="4" xr3:uid="{8CB9895C-9742-457C-BD8C-865E2930906C}" name="LANGUAGE 2" dataDxfId="12"/>
    <tableColumn id="5" xr3:uid="{60126B63-16AD-4524-9CA2-56760B36A288}" name="LANGUAGE 3" dataDxfId="11"/>
    <tableColumn id="6" xr3:uid="{4C581688-8969-495D-8DB8-4D2B86FD12D2}" name="LANGUAGE 4" dataDxfId="10"/>
    <tableColumn id="7" xr3:uid="{E6A4FD9A-7200-4074-BA95-9ADB63066080}" name="LANGUAGE 5" dataDxfId="9"/>
    <tableColumn id="8" xr3:uid="{82052089-23B5-4866-9247-1E0DEFC7A5EF}" name="LANGUAGE 6"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41E85A-01C5-4230-8F23-A6D6795E564C}" name="variables" displayName="variables" ref="A1:C18" totalsRowShown="0" headerRowDxfId="7" headerRowBorderDxfId="6" tableBorderDxfId="5">
  <autoFilter ref="A1:C18" xr:uid="{6F41E85A-01C5-4230-8F23-A6D6795E564C}"/>
  <tableColumns count="3">
    <tableColumn id="1" xr3:uid="{E40062AD-24A4-41F3-9E88-ADF6701D5563}" name="CSPro Variable"/>
    <tableColumn id="2" xr3:uid="{0080CED8-F67A-425D-AAE6-18CDA41496A9}" name="Human Text" dataDxfId="4"/>
    <tableColumn id="3" xr3:uid="{B96A4470-75B7-496B-99C6-37D4E64F8F94}" name="Used in Question" dataDxfId="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9812CC-A901-4FF9-B838-6385F20E5F1D}" name="translations_CSPro" displayName="translations_CSPro" ref="A1:I523" tableType="queryTable" totalsRowShown="0">
  <autoFilter ref="A1:I523" xr:uid="{839812CC-A901-4FF9-B838-6385F20E5F1D}"/>
  <tableColumns count="9">
    <tableColumn id="1" xr3:uid="{B5B17E6B-64D2-4AE7-8EFF-5A6F17F36274}" uniqueName="1" name="Index" queryTableFieldId="1"/>
    <tableColumn id="2" xr3:uid="{099B777D-82FF-4BFC-A2FC-E6F21F1CA6D9}" uniqueName="2" name="CSPro Field" queryTableFieldId="2" dataDxfId="2"/>
    <tableColumn id="3" xr3:uid="{94D39D3B-0EA9-4A9F-A407-E75B195B0B8B}" uniqueName="3" name="CSPro Condition" queryTableFieldId="3" dataDxfId="1"/>
    <tableColumn id="5" xr3:uid="{F5F259B0-05CE-4148-9207-ACA7541E6EC3}" uniqueName="5" name="ENGLISH" queryTableFieldId="5" dataDxfId="0"/>
    <tableColumn id="11" xr3:uid="{AE25A551-F11C-4750-907E-B88C05C369BB}" uniqueName="11" name="LANGUAGE 2" queryTableFieldId="13"/>
    <tableColumn id="7" xr3:uid="{18999A89-E27D-43E8-A169-80DBE5115715}" uniqueName="7" name="LANGUAGE 3" queryTableFieldId="7"/>
    <tableColumn id="8" xr3:uid="{B678D726-C3EC-4D2A-8892-0B847C62A484}" uniqueName="8" name="LANGUAGE 4" queryTableFieldId="8"/>
    <tableColumn id="9" xr3:uid="{5A962D7A-8463-4966-8050-1AA2B58F48EB}" uniqueName="9" name="LANGUAGE 5" queryTableFieldId="9"/>
    <tableColumn id="10" xr3:uid="{A090D5B8-0EFD-443D-B4BC-F1708135359F}" uniqueName="10" name="LANGUAGE 6" queryTableFieldId="1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sheetPr>
  <dimension ref="A1:BL72"/>
  <sheetViews>
    <sheetView view="pageBreakPreview" zoomScaleNormal="100" zoomScaleSheetLayoutView="100" workbookViewId="0">
      <selection activeCell="AL2" sqref="AL2:AP2"/>
    </sheetView>
  </sheetViews>
  <sheetFormatPr defaultColWidth="2.90625" defaultRowHeight="10.3" x14ac:dyDescent="0.25"/>
  <cols>
    <col min="1" max="1" width="1.90625" style="51" customWidth="1"/>
    <col min="2" max="7" width="2.90625" style="51"/>
    <col min="8" max="9" width="2.90625" style="51" customWidth="1"/>
    <col min="10" max="14" width="2.90625" style="51"/>
    <col min="15" max="16" width="2.90625" style="51" customWidth="1"/>
    <col min="17" max="21" width="2.90625" style="51"/>
    <col min="22" max="23" width="2.90625" style="51" customWidth="1"/>
    <col min="24" max="28" width="2.90625" style="51"/>
    <col min="29" max="30" width="2.90625" style="51" customWidth="1"/>
    <col min="31" max="36" width="2.90625" style="51"/>
    <col min="37" max="37" width="3.54296875" style="51" customWidth="1"/>
    <col min="38" max="41" width="2.90625" style="51"/>
    <col min="42" max="42" width="1.90625" style="51" customWidth="1"/>
    <col min="43" max="16384" width="2.90625" style="51"/>
  </cols>
  <sheetData>
    <row r="1" spans="1:42" x14ac:dyDescent="0.25">
      <c r="A1" s="408"/>
      <c r="B1" s="303"/>
      <c r="C1" s="303"/>
      <c r="D1" s="303"/>
      <c r="E1" s="303"/>
      <c r="F1" s="303"/>
      <c r="G1" s="303"/>
      <c r="H1" s="303"/>
      <c r="I1" s="303"/>
      <c r="J1" s="303"/>
      <c r="K1" s="303"/>
      <c r="L1" s="303"/>
      <c r="M1" s="303"/>
      <c r="N1" s="303"/>
      <c r="O1" s="303"/>
      <c r="P1" s="303"/>
      <c r="Q1" s="303"/>
      <c r="R1" s="303"/>
      <c r="S1" s="303"/>
      <c r="T1" s="303"/>
      <c r="U1" s="303"/>
      <c r="V1" s="303"/>
      <c r="W1" s="303"/>
      <c r="X1" s="303"/>
      <c r="Y1" s="3"/>
      <c r="Z1" s="3"/>
      <c r="AA1" s="3"/>
      <c r="AB1" s="3"/>
      <c r="AC1" s="3"/>
      <c r="AD1" s="3"/>
      <c r="AE1" s="3"/>
      <c r="AF1" s="3"/>
      <c r="AI1" s="4"/>
      <c r="AJ1" s="4"/>
      <c r="AK1" s="397" t="s">
        <v>0</v>
      </c>
      <c r="AL1" s="1099" t="s">
        <v>2958</v>
      </c>
      <c r="AM1" s="1100"/>
      <c r="AN1" s="1100"/>
      <c r="AO1" s="1100"/>
      <c r="AP1" s="1100"/>
    </row>
    <row r="2" spans="1:42" x14ac:dyDescent="0.25">
      <c r="A2" s="408"/>
      <c r="B2" s="303"/>
      <c r="C2" s="303"/>
      <c r="D2" s="303"/>
      <c r="E2" s="303"/>
      <c r="F2" s="303"/>
      <c r="G2" s="303"/>
      <c r="H2" s="303"/>
      <c r="I2" s="303"/>
      <c r="J2" s="303"/>
      <c r="K2" s="303"/>
      <c r="L2" s="303"/>
      <c r="M2" s="303"/>
      <c r="N2" s="303"/>
      <c r="O2" s="303"/>
      <c r="P2" s="303"/>
      <c r="Q2" s="303"/>
      <c r="R2" s="303"/>
      <c r="S2" s="303"/>
      <c r="T2" s="303"/>
      <c r="U2" s="303"/>
      <c r="V2" s="303"/>
      <c r="W2" s="303"/>
      <c r="X2" s="303"/>
      <c r="Y2" s="3"/>
      <c r="Z2" s="3"/>
      <c r="AA2" s="3"/>
      <c r="AB2" s="3"/>
      <c r="AC2" s="3"/>
      <c r="AD2" s="3"/>
      <c r="AE2" s="3"/>
      <c r="AF2" s="3"/>
      <c r="AI2" s="4"/>
      <c r="AJ2" s="4"/>
      <c r="AK2" s="881" t="str">
        <f xml:space="preserve"> Language_Selected &amp;" LANGUAGE:"</f>
        <v>ENGLISH LANGUAGE:</v>
      </c>
      <c r="AL2" s="1101" t="str">
        <f ca="1">INDEX(INDIRECT("translations[" &amp; Language_Selected &amp; "]"),1)</f>
        <v>14 Feb 2023</v>
      </c>
      <c r="AM2" s="1102"/>
      <c r="AN2" s="1102"/>
      <c r="AO2" s="1102"/>
      <c r="AP2" s="1102"/>
    </row>
    <row r="3" spans="1:42" x14ac:dyDescent="0.25">
      <c r="A3" s="1103" t="s">
        <v>1</v>
      </c>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row>
    <row r="4" spans="1:42" x14ac:dyDescent="0.25">
      <c r="A4" s="1103" t="s">
        <v>2</v>
      </c>
      <c r="B4" s="1103"/>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row>
    <row r="5" spans="1:42" x14ac:dyDescent="0.25">
      <c r="A5" s="408" t="s">
        <v>3</v>
      </c>
      <c r="B5" s="303"/>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row>
    <row r="6" spans="1:42" x14ac:dyDescent="0.25">
      <c r="A6" s="408" t="s">
        <v>4</v>
      </c>
      <c r="B6" s="303"/>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row>
    <row r="7" spans="1:42" ht="6" customHeight="1" thickBot="1" x14ac:dyDescent="0.3">
      <c r="A7" s="408"/>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row>
    <row r="8" spans="1:42" ht="6" customHeight="1" thickTop="1" x14ac:dyDescent="0.25">
      <c r="A8" s="52"/>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4"/>
    </row>
    <row r="9" spans="1:42" x14ac:dyDescent="0.25">
      <c r="A9" s="55"/>
      <c r="B9" s="1104" t="s">
        <v>5</v>
      </c>
      <c r="C9" s="1104"/>
      <c r="D9" s="1104"/>
      <c r="E9" s="1104"/>
      <c r="F9" s="1104"/>
      <c r="G9" s="1104"/>
      <c r="H9" s="1104"/>
      <c r="I9" s="1104"/>
      <c r="J9" s="1104"/>
      <c r="K9" s="1104"/>
      <c r="L9" s="1104"/>
      <c r="M9" s="1104"/>
      <c r="N9" s="1104"/>
      <c r="O9" s="1104"/>
      <c r="P9" s="1104"/>
      <c r="Q9" s="1104"/>
      <c r="R9" s="1104"/>
      <c r="S9" s="1104"/>
      <c r="T9" s="1104"/>
      <c r="U9" s="1104"/>
      <c r="V9" s="1104"/>
      <c r="W9" s="1104"/>
      <c r="X9" s="1104"/>
      <c r="Y9" s="1104"/>
      <c r="Z9" s="1104"/>
      <c r="AA9" s="1104"/>
      <c r="AB9" s="1104"/>
      <c r="AC9" s="1104"/>
      <c r="AD9" s="1104"/>
      <c r="AE9" s="1104"/>
      <c r="AF9" s="1104"/>
      <c r="AG9" s="1104"/>
      <c r="AH9" s="1104"/>
      <c r="AI9" s="1104"/>
      <c r="AJ9" s="1104"/>
      <c r="AK9" s="1104"/>
      <c r="AL9" s="1104"/>
      <c r="AM9" s="1104"/>
      <c r="AN9" s="1104"/>
      <c r="AO9" s="1104"/>
      <c r="AP9" s="56"/>
    </row>
    <row r="10" spans="1:42" ht="6" customHeight="1" thickBot="1" x14ac:dyDescent="0.3">
      <c r="A10" s="57"/>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9"/>
    </row>
    <row r="11" spans="1:42" ht="6" customHeight="1" thickTop="1" x14ac:dyDescent="0.25">
      <c r="A11" s="52"/>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4"/>
    </row>
    <row r="12" spans="1:42" x14ac:dyDescent="0.25">
      <c r="A12" s="55"/>
      <c r="B12" s="408" t="s">
        <v>6</v>
      </c>
      <c r="C12" s="408"/>
      <c r="D12" s="408"/>
      <c r="E12" s="408"/>
      <c r="G12" s="406"/>
      <c r="H12" s="406"/>
      <c r="I12" s="406"/>
      <c r="J12" s="406"/>
      <c r="K12" s="406"/>
      <c r="L12" s="406"/>
      <c r="M12" s="406"/>
      <c r="N12" s="406"/>
      <c r="O12" s="406"/>
      <c r="P12" s="406"/>
      <c r="Q12" s="406"/>
      <c r="R12" s="406"/>
      <c r="S12" s="406"/>
      <c r="T12" s="406"/>
      <c r="U12" s="406"/>
      <c r="V12" s="406"/>
      <c r="W12" s="406"/>
      <c r="X12" s="406"/>
      <c r="Y12" s="406"/>
      <c r="Z12" s="406"/>
      <c r="AA12" s="406"/>
      <c r="AB12" s="406"/>
      <c r="AC12" s="406"/>
      <c r="AD12" s="406"/>
      <c r="AE12" s="406"/>
      <c r="AF12" s="408"/>
      <c r="AG12" s="408"/>
      <c r="AH12" s="408"/>
      <c r="AI12" s="408"/>
      <c r="AJ12" s="408"/>
      <c r="AK12" s="408"/>
      <c r="AL12" s="408"/>
      <c r="AM12" s="408"/>
      <c r="AN12" s="408"/>
      <c r="AO12" s="408"/>
      <c r="AP12" s="56"/>
    </row>
    <row r="13" spans="1:42" x14ac:dyDescent="0.25">
      <c r="A13" s="55"/>
      <c r="B13" s="408"/>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56"/>
    </row>
    <row r="14" spans="1:42" x14ac:dyDescent="0.25">
      <c r="A14" s="55"/>
      <c r="B14" s="408" t="s">
        <v>7</v>
      </c>
      <c r="C14" s="408"/>
      <c r="D14" s="408"/>
      <c r="E14" s="408"/>
      <c r="F14" s="408"/>
      <c r="G14" s="408"/>
      <c r="H14" s="408"/>
      <c r="I14" s="408"/>
      <c r="J14" s="408"/>
      <c r="K14" s="408"/>
      <c r="L14" s="406"/>
      <c r="M14" s="406"/>
      <c r="N14" s="406"/>
      <c r="O14" s="406"/>
      <c r="P14" s="406"/>
      <c r="Q14" s="406"/>
      <c r="R14" s="406"/>
      <c r="S14" s="406"/>
      <c r="T14" s="406"/>
      <c r="U14" s="406"/>
      <c r="V14" s="406"/>
      <c r="W14" s="406"/>
      <c r="X14" s="406"/>
      <c r="Y14" s="406"/>
      <c r="Z14" s="406"/>
      <c r="AA14" s="406"/>
      <c r="AB14" s="406"/>
      <c r="AC14" s="406"/>
      <c r="AD14" s="406"/>
      <c r="AE14" s="406"/>
      <c r="AF14" s="408"/>
      <c r="AG14" s="408"/>
      <c r="AH14" s="408"/>
      <c r="AI14" s="408"/>
      <c r="AJ14" s="408"/>
      <c r="AK14" s="408"/>
      <c r="AL14" s="408"/>
      <c r="AM14" s="408"/>
      <c r="AN14" s="408"/>
      <c r="AO14" s="408"/>
      <c r="AP14" s="56"/>
    </row>
    <row r="15" spans="1:42" x14ac:dyDescent="0.25">
      <c r="A15" s="55"/>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8"/>
      <c r="AF15" s="408"/>
      <c r="AG15" s="408"/>
      <c r="AH15" s="36"/>
      <c r="AI15" s="60"/>
      <c r="AJ15" s="36"/>
      <c r="AK15" s="60"/>
      <c r="AL15" s="36"/>
      <c r="AM15" s="60"/>
      <c r="AN15" s="36"/>
      <c r="AO15" s="60"/>
      <c r="AP15" s="56"/>
    </row>
    <row r="16" spans="1:42" x14ac:dyDescent="0.25">
      <c r="A16" s="55"/>
      <c r="B16" s="408" t="s">
        <v>8</v>
      </c>
      <c r="C16" s="408"/>
      <c r="D16" s="408"/>
      <c r="E16" s="408"/>
      <c r="F16" s="408"/>
      <c r="H16" s="61" t="s">
        <v>9</v>
      </c>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35"/>
      <c r="AI16" s="62"/>
      <c r="AJ16" s="35"/>
      <c r="AK16" s="62"/>
      <c r="AL16" s="35"/>
      <c r="AM16" s="62"/>
      <c r="AN16" s="35"/>
      <c r="AO16" s="62"/>
      <c r="AP16" s="56"/>
    </row>
    <row r="17" spans="1:42" x14ac:dyDescent="0.25">
      <c r="A17" s="55"/>
      <c r="B17" s="408"/>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36"/>
      <c r="AI17" s="60"/>
      <c r="AJ17" s="36"/>
      <c r="AK17" s="60"/>
      <c r="AL17" s="36"/>
      <c r="AM17" s="60"/>
      <c r="AN17" s="36"/>
      <c r="AO17" s="60"/>
      <c r="AP17" s="56"/>
    </row>
    <row r="18" spans="1:42" x14ac:dyDescent="0.25">
      <c r="A18" s="55"/>
      <c r="B18" s="408" t="s">
        <v>10</v>
      </c>
      <c r="C18" s="408"/>
      <c r="D18" s="408"/>
      <c r="E18" s="408"/>
      <c r="F18" s="408"/>
      <c r="G18" s="408"/>
      <c r="J18" s="61" t="s">
        <v>9</v>
      </c>
      <c r="K18" s="61"/>
      <c r="L18" s="61"/>
      <c r="M18" s="61"/>
      <c r="N18" s="61"/>
      <c r="O18" s="61"/>
      <c r="P18" s="61"/>
      <c r="Q18" s="61"/>
      <c r="R18" s="61"/>
      <c r="S18" s="61"/>
      <c r="T18" s="61"/>
      <c r="U18" s="61"/>
      <c r="V18" s="61"/>
      <c r="W18" s="61"/>
      <c r="X18" s="61"/>
      <c r="Y18" s="61"/>
      <c r="Z18" s="61"/>
      <c r="AA18" s="61"/>
      <c r="AB18" s="61"/>
      <c r="AC18" s="61"/>
      <c r="AD18" s="61"/>
      <c r="AE18" s="61"/>
      <c r="AF18" s="61"/>
      <c r="AG18" s="61"/>
      <c r="AH18" s="35"/>
      <c r="AI18" s="62"/>
      <c r="AJ18" s="35"/>
      <c r="AK18" s="62"/>
      <c r="AL18" s="35"/>
      <c r="AM18" s="62"/>
      <c r="AN18" s="35"/>
      <c r="AO18" s="62"/>
      <c r="AP18" s="56"/>
    </row>
    <row r="19" spans="1:42" x14ac:dyDescent="0.25">
      <c r="A19" s="55"/>
      <c r="B19" s="408"/>
      <c r="C19" s="408"/>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36"/>
      <c r="AM19" s="60"/>
      <c r="AN19" s="36"/>
      <c r="AO19" s="60"/>
      <c r="AP19" s="56"/>
    </row>
    <row r="20" spans="1:42" x14ac:dyDescent="0.25">
      <c r="A20" s="55"/>
      <c r="B20" s="408" t="s">
        <v>11</v>
      </c>
      <c r="C20" s="408"/>
      <c r="D20" s="408"/>
      <c r="E20" s="408"/>
      <c r="F20" s="408"/>
      <c r="G20" s="408"/>
      <c r="H20" s="408"/>
      <c r="I20" s="408"/>
      <c r="J20" s="408"/>
      <c r="K20" s="408"/>
      <c r="L20" s="408"/>
      <c r="M20" s="408"/>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6"/>
      <c r="AK20" s="61"/>
      <c r="AL20" s="35"/>
      <c r="AM20" s="62"/>
      <c r="AN20" s="35"/>
      <c r="AO20" s="62"/>
      <c r="AP20" s="56"/>
    </row>
    <row r="21" spans="1:42" ht="6" customHeight="1" thickBot="1" x14ac:dyDescent="0.3">
      <c r="A21" s="57"/>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9"/>
    </row>
    <row r="22" spans="1:42" ht="6" customHeight="1" thickTop="1" x14ac:dyDescent="0.25">
      <c r="A22" s="52"/>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4"/>
    </row>
    <row r="23" spans="1:42" x14ac:dyDescent="0.25">
      <c r="A23" s="55"/>
      <c r="B23" s="1104" t="s">
        <v>12</v>
      </c>
      <c r="C23" s="1104"/>
      <c r="D23" s="1104"/>
      <c r="E23" s="1104"/>
      <c r="F23" s="1104"/>
      <c r="G23" s="1104"/>
      <c r="H23" s="1104"/>
      <c r="I23" s="1104"/>
      <c r="J23" s="1104"/>
      <c r="K23" s="1104"/>
      <c r="L23" s="1104"/>
      <c r="M23" s="1104"/>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56"/>
    </row>
    <row r="24" spans="1:42" ht="6" customHeight="1" thickBot="1" x14ac:dyDescent="0.3">
      <c r="A24" s="57"/>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9"/>
    </row>
    <row r="25" spans="1:42" ht="6" customHeight="1" thickTop="1" x14ac:dyDescent="0.25">
      <c r="A25" s="52"/>
      <c r="B25" s="53"/>
      <c r="C25" s="53"/>
      <c r="D25" s="53"/>
      <c r="E25" s="53"/>
      <c r="F25" s="53"/>
      <c r="G25" s="53"/>
      <c r="H25" s="63"/>
      <c r="I25" s="64"/>
      <c r="J25" s="53"/>
      <c r="K25" s="53"/>
      <c r="L25" s="53"/>
      <c r="M25" s="53"/>
      <c r="N25" s="53"/>
      <c r="O25" s="63"/>
      <c r="P25" s="64"/>
      <c r="Q25" s="53"/>
      <c r="R25" s="53"/>
      <c r="S25" s="53"/>
      <c r="T25" s="53"/>
      <c r="U25" s="53"/>
      <c r="V25" s="63"/>
      <c r="W25" s="64"/>
      <c r="X25" s="53"/>
      <c r="Y25" s="53"/>
      <c r="Z25" s="53"/>
      <c r="AA25" s="53"/>
      <c r="AB25" s="53"/>
      <c r="AC25" s="63"/>
      <c r="AD25" s="64"/>
      <c r="AE25" s="53"/>
      <c r="AF25" s="53"/>
      <c r="AG25" s="53"/>
      <c r="AH25" s="53"/>
      <c r="AI25" s="53"/>
      <c r="AJ25" s="53"/>
      <c r="AK25" s="53"/>
      <c r="AL25" s="53"/>
      <c r="AM25" s="53"/>
      <c r="AN25" s="53"/>
      <c r="AO25" s="53"/>
      <c r="AP25" s="54"/>
    </row>
    <row r="26" spans="1:42" x14ac:dyDescent="0.25">
      <c r="A26" s="55"/>
      <c r="B26" s="408"/>
      <c r="C26" s="408"/>
      <c r="D26" s="408"/>
      <c r="E26" s="408"/>
      <c r="F26" s="408"/>
      <c r="G26" s="408"/>
      <c r="H26" s="409"/>
      <c r="I26" s="65"/>
      <c r="J26" s="1103">
        <v>1</v>
      </c>
      <c r="K26" s="1103"/>
      <c r="L26" s="1103"/>
      <c r="M26" s="1103"/>
      <c r="N26" s="1103"/>
      <c r="O26" s="409"/>
      <c r="P26" s="65"/>
      <c r="Q26" s="1103">
        <v>2</v>
      </c>
      <c r="R26" s="1103"/>
      <c r="S26" s="1103"/>
      <c r="T26" s="1103"/>
      <c r="U26" s="1103"/>
      <c r="V26" s="409"/>
      <c r="W26" s="65"/>
      <c r="X26" s="1103">
        <v>3</v>
      </c>
      <c r="Y26" s="1103"/>
      <c r="Z26" s="1103"/>
      <c r="AA26" s="1103"/>
      <c r="AB26" s="1103"/>
      <c r="AC26" s="409"/>
      <c r="AD26" s="65"/>
      <c r="AE26" s="1103" t="s">
        <v>13</v>
      </c>
      <c r="AF26" s="1103"/>
      <c r="AG26" s="1103"/>
      <c r="AH26" s="1103"/>
      <c r="AI26" s="1103"/>
      <c r="AJ26" s="1103"/>
      <c r="AK26" s="1103"/>
      <c r="AL26" s="1103"/>
      <c r="AM26" s="1103"/>
      <c r="AN26" s="1103"/>
      <c r="AO26" s="1103"/>
      <c r="AP26" s="56"/>
    </row>
    <row r="27" spans="1:42" ht="6" customHeight="1" x14ac:dyDescent="0.25">
      <c r="A27" s="66"/>
      <c r="B27" s="406"/>
      <c r="C27" s="406"/>
      <c r="D27" s="406"/>
      <c r="E27" s="406"/>
      <c r="F27" s="406"/>
      <c r="G27" s="406"/>
      <c r="H27" s="62"/>
      <c r="I27" s="35"/>
      <c r="J27" s="406"/>
      <c r="K27" s="406"/>
      <c r="L27" s="406"/>
      <c r="M27" s="406"/>
      <c r="N27" s="406"/>
      <c r="O27" s="62"/>
      <c r="P27" s="35"/>
      <c r="Q27" s="406"/>
      <c r="R27" s="406"/>
      <c r="S27" s="406"/>
      <c r="T27" s="406"/>
      <c r="U27" s="406"/>
      <c r="V27" s="62"/>
      <c r="W27" s="35"/>
      <c r="X27" s="406"/>
      <c r="Y27" s="406"/>
      <c r="Z27" s="406"/>
      <c r="AA27" s="406"/>
      <c r="AB27" s="406"/>
      <c r="AC27" s="62"/>
      <c r="AD27" s="35"/>
      <c r="AE27" s="406"/>
      <c r="AF27" s="406"/>
      <c r="AG27" s="406"/>
      <c r="AH27" s="406"/>
      <c r="AI27" s="406"/>
      <c r="AJ27" s="406"/>
      <c r="AK27" s="406"/>
      <c r="AL27" s="406"/>
      <c r="AM27" s="406"/>
      <c r="AN27" s="406"/>
      <c r="AO27" s="406"/>
      <c r="AP27" s="67"/>
    </row>
    <row r="28" spans="1:42" ht="6" customHeight="1" x14ac:dyDescent="0.25">
      <c r="A28" s="68"/>
      <c r="B28" s="24"/>
      <c r="C28" s="24"/>
      <c r="D28" s="24"/>
      <c r="E28" s="24"/>
      <c r="F28" s="24"/>
      <c r="G28" s="24"/>
      <c r="H28" s="60"/>
      <c r="I28" s="36"/>
      <c r="J28" s="24"/>
      <c r="K28" s="24"/>
      <c r="L28" s="24"/>
      <c r="M28" s="24"/>
      <c r="N28" s="24"/>
      <c r="O28" s="60"/>
      <c r="P28" s="36"/>
      <c r="Q28" s="24"/>
      <c r="R28" s="24"/>
      <c r="S28" s="24"/>
      <c r="T28" s="24"/>
      <c r="U28" s="24"/>
      <c r="V28" s="60"/>
      <c r="W28" s="36"/>
      <c r="X28" s="24"/>
      <c r="Y28" s="24"/>
      <c r="Z28" s="24"/>
      <c r="AA28" s="24"/>
      <c r="AB28" s="24"/>
      <c r="AC28" s="60"/>
      <c r="AD28" s="36"/>
      <c r="AE28" s="24"/>
      <c r="AF28" s="24"/>
      <c r="AG28" s="24"/>
      <c r="AH28" s="24"/>
      <c r="AI28" s="24"/>
      <c r="AJ28" s="24"/>
      <c r="AK28" s="24"/>
      <c r="AL28" s="24"/>
      <c r="AM28" s="24"/>
      <c r="AN28" s="24"/>
      <c r="AO28" s="24"/>
      <c r="AP28" s="69"/>
    </row>
    <row r="29" spans="1:42" x14ac:dyDescent="0.25">
      <c r="A29" s="55"/>
      <c r="B29" s="408"/>
      <c r="C29" s="408"/>
      <c r="D29" s="408"/>
      <c r="E29" s="408"/>
      <c r="F29" s="408"/>
      <c r="G29" s="408"/>
      <c r="H29" s="409"/>
      <c r="I29" s="65"/>
      <c r="J29" s="408"/>
      <c r="K29" s="408"/>
      <c r="L29" s="408"/>
      <c r="M29" s="408"/>
      <c r="N29" s="408"/>
      <c r="O29" s="409"/>
      <c r="P29" s="65"/>
      <c r="Q29" s="408"/>
      <c r="R29" s="408"/>
      <c r="S29" s="408"/>
      <c r="T29" s="408"/>
      <c r="U29" s="408"/>
      <c r="V29" s="409"/>
      <c r="W29" s="65"/>
      <c r="X29" s="408"/>
      <c r="Y29" s="408"/>
      <c r="Z29" s="408"/>
      <c r="AA29" s="408"/>
      <c r="AB29" s="408"/>
      <c r="AC29" s="409"/>
      <c r="AD29" s="65"/>
      <c r="AE29" s="408"/>
      <c r="AF29" s="408"/>
      <c r="AG29" s="408"/>
      <c r="AH29" s="408"/>
      <c r="AI29" s="408"/>
      <c r="AJ29" s="408"/>
      <c r="AK29" s="408"/>
      <c r="AL29" s="36"/>
      <c r="AM29" s="60"/>
      <c r="AN29" s="36"/>
      <c r="AO29" s="60"/>
      <c r="AP29" s="56"/>
    </row>
    <row r="30" spans="1:42" x14ac:dyDescent="0.25">
      <c r="A30" s="55"/>
      <c r="B30" s="408" t="s">
        <v>14</v>
      </c>
      <c r="C30" s="408"/>
      <c r="D30" s="408"/>
      <c r="E30" s="408"/>
      <c r="F30" s="408"/>
      <c r="G30" s="408"/>
      <c r="H30" s="409"/>
      <c r="I30" s="65"/>
      <c r="J30" s="406"/>
      <c r="K30" s="406"/>
      <c r="L30" s="406"/>
      <c r="M30" s="406"/>
      <c r="N30" s="406"/>
      <c r="O30" s="409"/>
      <c r="P30" s="65"/>
      <c r="Q30" s="406"/>
      <c r="R30" s="406"/>
      <c r="S30" s="406"/>
      <c r="T30" s="406"/>
      <c r="U30" s="406"/>
      <c r="V30" s="409"/>
      <c r="W30" s="65"/>
      <c r="X30" s="406"/>
      <c r="Y30" s="406"/>
      <c r="Z30" s="406"/>
      <c r="AA30" s="406"/>
      <c r="AB30" s="406"/>
      <c r="AC30" s="409"/>
      <c r="AD30" s="65"/>
      <c r="AE30" s="408" t="s">
        <v>15</v>
      </c>
      <c r="AF30" s="408"/>
      <c r="AG30" s="408"/>
      <c r="AH30" s="408"/>
      <c r="AI30" s="408"/>
      <c r="AJ30" s="408"/>
      <c r="AK30" s="408"/>
      <c r="AL30" s="35"/>
      <c r="AM30" s="62"/>
      <c r="AN30" s="35"/>
      <c r="AO30" s="62"/>
      <c r="AP30" s="56"/>
    </row>
    <row r="31" spans="1:42" x14ac:dyDescent="0.25">
      <c r="A31" s="55"/>
      <c r="B31" s="408"/>
      <c r="C31" s="408"/>
      <c r="D31" s="408"/>
      <c r="E31" s="408"/>
      <c r="F31" s="408"/>
      <c r="G31" s="408"/>
      <c r="H31" s="409"/>
      <c r="I31" s="65"/>
      <c r="J31" s="408"/>
      <c r="K31" s="408"/>
      <c r="L31" s="408"/>
      <c r="M31" s="408"/>
      <c r="N31" s="408"/>
      <c r="O31" s="409"/>
      <c r="P31" s="65"/>
      <c r="Q31" s="408"/>
      <c r="R31" s="408"/>
      <c r="S31" s="408"/>
      <c r="T31" s="408"/>
      <c r="U31" s="408"/>
      <c r="V31" s="409"/>
      <c r="W31" s="65"/>
      <c r="X31" s="408"/>
      <c r="Y31" s="408"/>
      <c r="Z31" s="408"/>
      <c r="AA31" s="408"/>
      <c r="AB31" s="408"/>
      <c r="AC31" s="409"/>
      <c r="AD31" s="65"/>
      <c r="AE31" s="408"/>
      <c r="AF31" s="408"/>
      <c r="AG31" s="408"/>
      <c r="AH31" s="408"/>
      <c r="AI31" s="408"/>
      <c r="AJ31" s="408"/>
      <c r="AK31" s="408"/>
      <c r="AL31" s="36"/>
      <c r="AM31" s="60"/>
      <c r="AN31" s="36"/>
      <c r="AO31" s="60"/>
      <c r="AP31" s="56"/>
    </row>
    <row r="32" spans="1:42" x14ac:dyDescent="0.25">
      <c r="A32" s="55"/>
      <c r="B32" s="408"/>
      <c r="C32" s="408"/>
      <c r="D32" s="408"/>
      <c r="E32" s="408"/>
      <c r="F32" s="408"/>
      <c r="G32" s="408"/>
      <c r="H32" s="409"/>
      <c r="I32" s="65"/>
      <c r="J32" s="408"/>
      <c r="K32" s="408"/>
      <c r="L32" s="408"/>
      <c r="M32" s="408"/>
      <c r="N32" s="408"/>
      <c r="O32" s="409"/>
      <c r="P32" s="65"/>
      <c r="Q32" s="408"/>
      <c r="R32" s="408"/>
      <c r="S32" s="408"/>
      <c r="T32" s="408"/>
      <c r="U32" s="408"/>
      <c r="V32" s="409"/>
      <c r="W32" s="65"/>
      <c r="X32" s="408"/>
      <c r="Y32" s="408"/>
      <c r="Z32" s="408"/>
      <c r="AA32" s="408"/>
      <c r="AB32" s="408"/>
      <c r="AC32" s="409"/>
      <c r="AD32" s="65"/>
      <c r="AE32" s="408" t="s">
        <v>16</v>
      </c>
      <c r="AF32" s="408"/>
      <c r="AG32" s="408"/>
      <c r="AH32" s="408"/>
      <c r="AI32" s="408"/>
      <c r="AJ32" s="408"/>
      <c r="AK32" s="408"/>
      <c r="AL32" s="35"/>
      <c r="AM32" s="62"/>
      <c r="AN32" s="35"/>
      <c r="AO32" s="62"/>
      <c r="AP32" s="56"/>
    </row>
    <row r="33" spans="1:61" x14ac:dyDescent="0.25">
      <c r="A33" s="55"/>
      <c r="B33" s="408"/>
      <c r="C33" s="408"/>
      <c r="D33" s="408"/>
      <c r="E33" s="408"/>
      <c r="F33" s="408"/>
      <c r="G33" s="408"/>
      <c r="H33" s="409"/>
      <c r="I33" s="65"/>
      <c r="J33" s="408"/>
      <c r="K33" s="408"/>
      <c r="L33" s="408"/>
      <c r="M33" s="408"/>
      <c r="N33" s="408"/>
      <c r="O33" s="409"/>
      <c r="P33" s="65"/>
      <c r="Q33" s="408"/>
      <c r="R33" s="408"/>
      <c r="S33" s="408"/>
      <c r="T33" s="408"/>
      <c r="U33" s="408"/>
      <c r="V33" s="409"/>
      <c r="W33" s="65"/>
      <c r="X33" s="408"/>
      <c r="Y33" s="408"/>
      <c r="Z33" s="408"/>
      <c r="AA33" s="408"/>
      <c r="AB33" s="408"/>
      <c r="AC33" s="409"/>
      <c r="AD33" s="65"/>
      <c r="AE33" s="408"/>
      <c r="AF33" s="408"/>
      <c r="AG33" s="408"/>
      <c r="AH33" s="36"/>
      <c r="AI33" s="60"/>
      <c r="AJ33" s="36"/>
      <c r="AK33" s="60"/>
      <c r="AL33" s="36"/>
      <c r="AM33" s="60"/>
      <c r="AN33" s="36"/>
      <c r="AO33" s="60"/>
      <c r="AP33" s="56"/>
    </row>
    <row r="34" spans="1:61" x14ac:dyDescent="0.25">
      <c r="A34" s="55"/>
      <c r="B34" s="408"/>
      <c r="C34" s="408"/>
      <c r="D34" s="408"/>
      <c r="E34" s="408"/>
      <c r="F34" s="408"/>
      <c r="G34" s="408"/>
      <c r="H34" s="409"/>
      <c r="I34" s="65"/>
      <c r="J34" s="408"/>
      <c r="K34" s="408"/>
      <c r="L34" s="408"/>
      <c r="M34" s="408"/>
      <c r="N34" s="408"/>
      <c r="O34" s="409"/>
      <c r="P34" s="65"/>
      <c r="Q34" s="408"/>
      <c r="R34" s="408"/>
      <c r="S34" s="408"/>
      <c r="T34" s="408"/>
      <c r="U34" s="408"/>
      <c r="V34" s="409"/>
      <c r="W34" s="65"/>
      <c r="X34" s="408"/>
      <c r="Y34" s="408"/>
      <c r="Z34" s="408"/>
      <c r="AA34" s="408"/>
      <c r="AB34" s="408"/>
      <c r="AC34" s="409"/>
      <c r="AD34" s="65"/>
      <c r="AE34" s="408" t="s">
        <v>17</v>
      </c>
      <c r="AF34" s="408"/>
      <c r="AG34" s="408"/>
      <c r="AH34" s="35"/>
      <c r="AI34" s="62"/>
      <c r="AJ34" s="35"/>
      <c r="AK34" s="62"/>
      <c r="AL34" s="35"/>
      <c r="AM34" s="62"/>
      <c r="AN34" s="35"/>
      <c r="AO34" s="62"/>
      <c r="AP34" s="56"/>
    </row>
    <row r="35" spans="1:61" x14ac:dyDescent="0.25">
      <c r="A35" s="55"/>
      <c r="B35" s="408" t="s">
        <v>18</v>
      </c>
      <c r="C35" s="408"/>
      <c r="D35" s="408"/>
      <c r="E35" s="408"/>
      <c r="F35" s="408"/>
      <c r="G35" s="408"/>
      <c r="H35" s="409"/>
      <c r="I35" s="65"/>
      <c r="J35" s="408"/>
      <c r="K35" s="408"/>
      <c r="L35" s="408"/>
      <c r="M35" s="408"/>
      <c r="N35" s="408"/>
      <c r="O35" s="409"/>
      <c r="P35" s="65"/>
      <c r="Q35" s="408"/>
      <c r="R35" s="408"/>
      <c r="S35" s="408"/>
      <c r="T35" s="408"/>
      <c r="U35" s="408"/>
      <c r="V35" s="409"/>
      <c r="W35" s="65"/>
      <c r="X35" s="408"/>
      <c r="Y35" s="408"/>
      <c r="Z35" s="408"/>
      <c r="AA35" s="408"/>
      <c r="AB35" s="408"/>
      <c r="AC35" s="409"/>
      <c r="AD35" s="65"/>
      <c r="AE35" s="408"/>
      <c r="AF35" s="408"/>
      <c r="AG35" s="408"/>
      <c r="AH35" s="36"/>
      <c r="AI35" s="60"/>
      <c r="AJ35" s="36"/>
      <c r="AK35" s="60"/>
      <c r="AL35" s="36"/>
      <c r="AM35" s="60"/>
      <c r="AN35" s="36"/>
      <c r="AO35" s="60"/>
      <c r="AP35" s="56"/>
    </row>
    <row r="36" spans="1:61" x14ac:dyDescent="0.25">
      <c r="A36" s="55"/>
      <c r="B36" s="408" t="s">
        <v>19</v>
      </c>
      <c r="D36" s="408"/>
      <c r="E36" s="408"/>
      <c r="F36" s="408"/>
      <c r="G36" s="408"/>
      <c r="H36" s="409"/>
      <c r="I36" s="65"/>
      <c r="J36" s="406"/>
      <c r="K36" s="406"/>
      <c r="L36" s="406"/>
      <c r="M36" s="406"/>
      <c r="N36" s="406"/>
      <c r="O36" s="409"/>
      <c r="P36" s="65"/>
      <c r="Q36" s="406"/>
      <c r="R36" s="406"/>
      <c r="S36" s="406"/>
      <c r="T36" s="406"/>
      <c r="U36" s="406"/>
      <c r="V36" s="409"/>
      <c r="W36" s="65"/>
      <c r="X36" s="406"/>
      <c r="Y36" s="406"/>
      <c r="Z36" s="406"/>
      <c r="AA36" s="406"/>
      <c r="AB36" s="406"/>
      <c r="AC36" s="409"/>
      <c r="AD36" s="65"/>
      <c r="AE36" s="51" t="s">
        <v>20</v>
      </c>
      <c r="AF36" s="408"/>
      <c r="AG36" s="408"/>
      <c r="AH36" s="35"/>
      <c r="AI36" s="62"/>
      <c r="AJ36" s="35"/>
      <c r="AK36" s="62"/>
      <c r="AL36" s="35"/>
      <c r="AM36" s="62"/>
      <c r="AN36" s="35"/>
      <c r="AO36" s="62"/>
      <c r="AP36" s="56"/>
    </row>
    <row r="37" spans="1:61" x14ac:dyDescent="0.25">
      <c r="A37" s="55"/>
      <c r="B37" s="408"/>
      <c r="C37" s="408"/>
      <c r="D37" s="408"/>
      <c r="E37" s="408"/>
      <c r="F37" s="408"/>
      <c r="G37" s="408"/>
      <c r="H37" s="409"/>
      <c r="I37" s="65"/>
      <c r="J37" s="408"/>
      <c r="K37" s="408"/>
      <c r="L37" s="408"/>
      <c r="M37" s="408"/>
      <c r="N37" s="408"/>
      <c r="O37" s="409"/>
      <c r="P37" s="65"/>
      <c r="Q37" s="408"/>
      <c r="R37" s="408"/>
      <c r="S37" s="408"/>
      <c r="T37" s="408"/>
      <c r="U37" s="408"/>
      <c r="V37" s="409"/>
      <c r="W37" s="65"/>
      <c r="X37" s="408"/>
      <c r="Y37" s="408"/>
      <c r="Z37" s="408"/>
      <c r="AA37" s="408"/>
      <c r="AB37" s="408"/>
      <c r="AC37" s="409"/>
      <c r="AD37" s="65"/>
      <c r="AE37" s="408"/>
      <c r="AF37" s="408"/>
      <c r="AG37" s="408"/>
      <c r="AH37" s="408"/>
      <c r="AI37" s="408"/>
      <c r="AJ37" s="408"/>
      <c r="AK37" s="408"/>
      <c r="AL37" s="408"/>
      <c r="AM37" s="408"/>
      <c r="AN37" s="36"/>
      <c r="AO37" s="60"/>
      <c r="AP37" s="56"/>
    </row>
    <row r="38" spans="1:61" x14ac:dyDescent="0.25">
      <c r="A38" s="55"/>
      <c r="B38" s="408" t="s">
        <v>21</v>
      </c>
      <c r="C38" s="408"/>
      <c r="D38" s="408"/>
      <c r="E38" s="408"/>
      <c r="F38" s="408"/>
      <c r="G38" s="408"/>
      <c r="H38" s="409"/>
      <c r="I38" s="65"/>
      <c r="J38" s="406"/>
      <c r="K38" s="406"/>
      <c r="L38" s="406"/>
      <c r="M38" s="406"/>
      <c r="N38" s="406"/>
      <c r="O38" s="409"/>
      <c r="P38" s="65"/>
      <c r="Q38" s="406"/>
      <c r="R38" s="406"/>
      <c r="S38" s="406"/>
      <c r="T38" s="406"/>
      <c r="U38" s="406"/>
      <c r="V38" s="409"/>
      <c r="W38" s="65"/>
      <c r="X38" s="406"/>
      <c r="Y38" s="406"/>
      <c r="Z38" s="406"/>
      <c r="AA38" s="406"/>
      <c r="AB38" s="406"/>
      <c r="AC38" s="409"/>
      <c r="AD38" s="65"/>
      <c r="AE38" s="408" t="s">
        <v>21</v>
      </c>
      <c r="AF38" s="408"/>
      <c r="AG38" s="408"/>
      <c r="AH38" s="408"/>
      <c r="AI38" s="408"/>
      <c r="AJ38" s="408"/>
      <c r="AK38" s="408"/>
      <c r="AL38" s="408"/>
      <c r="AM38" s="408"/>
      <c r="AN38" s="35"/>
      <c r="AO38" s="62"/>
      <c r="AP38" s="56"/>
    </row>
    <row r="39" spans="1:61" ht="6" customHeight="1" x14ac:dyDescent="0.25">
      <c r="A39" s="66"/>
      <c r="B39" s="406"/>
      <c r="C39" s="406"/>
      <c r="D39" s="406"/>
      <c r="E39" s="406"/>
      <c r="F39" s="406"/>
      <c r="G39" s="406"/>
      <c r="H39" s="62"/>
      <c r="I39" s="35"/>
      <c r="J39" s="406"/>
      <c r="K39" s="406"/>
      <c r="L39" s="406"/>
      <c r="M39" s="406"/>
      <c r="N39" s="406"/>
      <c r="O39" s="62"/>
      <c r="P39" s="35"/>
      <c r="Q39" s="406"/>
      <c r="R39" s="406"/>
      <c r="S39" s="406"/>
      <c r="T39" s="406"/>
      <c r="U39" s="406"/>
      <c r="V39" s="62"/>
      <c r="W39" s="35"/>
      <c r="X39" s="406"/>
      <c r="Y39" s="406"/>
      <c r="Z39" s="406"/>
      <c r="AA39" s="406"/>
      <c r="AB39" s="406"/>
      <c r="AC39" s="62"/>
      <c r="AD39" s="35"/>
      <c r="AE39" s="406"/>
      <c r="AF39" s="406"/>
      <c r="AG39" s="406"/>
      <c r="AH39" s="406"/>
      <c r="AI39" s="406"/>
      <c r="AJ39" s="406"/>
      <c r="AK39" s="406"/>
      <c r="AL39" s="406"/>
      <c r="AM39" s="406"/>
      <c r="AN39" s="406"/>
      <c r="AO39" s="406"/>
      <c r="AP39" s="67"/>
    </row>
    <row r="40" spans="1:61" ht="6" customHeight="1" x14ac:dyDescent="0.25">
      <c r="A40" s="68"/>
      <c r="B40" s="24"/>
      <c r="C40" s="24"/>
      <c r="D40" s="24"/>
      <c r="E40" s="24"/>
      <c r="F40" s="24"/>
      <c r="G40" s="24"/>
      <c r="H40" s="60"/>
      <c r="I40" s="36"/>
      <c r="J40" s="24"/>
      <c r="K40" s="24"/>
      <c r="L40" s="24"/>
      <c r="M40" s="24"/>
      <c r="N40" s="24"/>
      <c r="O40" s="60"/>
      <c r="P40" s="36"/>
      <c r="Q40" s="24"/>
      <c r="R40" s="24"/>
      <c r="S40" s="24"/>
      <c r="T40" s="24"/>
      <c r="U40" s="24"/>
      <c r="V40" s="60"/>
      <c r="W40" s="70"/>
      <c r="X40" s="71"/>
      <c r="Y40" s="71"/>
      <c r="Z40" s="71"/>
      <c r="AA40" s="71"/>
      <c r="AB40" s="71"/>
      <c r="AC40" s="72"/>
      <c r="AD40" s="36"/>
      <c r="AE40" s="24"/>
      <c r="AF40" s="24"/>
      <c r="AG40" s="24"/>
      <c r="AH40" s="24"/>
      <c r="AI40" s="24"/>
      <c r="AJ40" s="24"/>
      <c r="AK40" s="24"/>
      <c r="AL40" s="24"/>
      <c r="AM40" s="24"/>
      <c r="AN40" s="24"/>
      <c r="AO40" s="24"/>
      <c r="AP40" s="69"/>
    </row>
    <row r="41" spans="1:61" x14ac:dyDescent="0.25">
      <c r="A41" s="55"/>
      <c r="B41" s="408" t="s">
        <v>22</v>
      </c>
      <c r="C41" s="408"/>
      <c r="D41" s="408"/>
      <c r="E41" s="408"/>
      <c r="G41" s="404" t="s">
        <v>14</v>
      </c>
      <c r="H41" s="409"/>
      <c r="I41" s="65"/>
      <c r="J41" s="406"/>
      <c r="K41" s="406"/>
      <c r="L41" s="406"/>
      <c r="M41" s="406"/>
      <c r="N41" s="406"/>
      <c r="O41" s="409"/>
      <c r="P41" s="65"/>
      <c r="Q41" s="406"/>
      <c r="R41" s="406"/>
      <c r="S41" s="406"/>
      <c r="T41" s="406"/>
      <c r="U41" s="406"/>
      <c r="V41" s="409"/>
      <c r="W41" s="73"/>
      <c r="X41" s="74"/>
      <c r="Y41" s="74"/>
      <c r="Z41" s="74"/>
      <c r="AA41" s="74"/>
      <c r="AB41" s="74"/>
      <c r="AC41" s="75"/>
      <c r="AD41" s="65"/>
      <c r="AE41" s="408"/>
      <c r="AF41" s="408"/>
      <c r="AG41" s="408"/>
      <c r="AH41" s="408"/>
      <c r="AI41" s="408"/>
      <c r="AJ41" s="408"/>
      <c r="AK41" s="408"/>
      <c r="AL41" s="408"/>
      <c r="AM41" s="408"/>
      <c r="AN41" s="408"/>
      <c r="AO41" s="408"/>
      <c r="AP41" s="56"/>
    </row>
    <row r="42" spans="1:61" x14ac:dyDescent="0.25">
      <c r="A42" s="55"/>
      <c r="B42" s="408"/>
      <c r="C42" s="408"/>
      <c r="D42" s="408"/>
      <c r="E42" s="408"/>
      <c r="G42" s="404"/>
      <c r="H42" s="409"/>
      <c r="I42" s="65"/>
      <c r="J42" s="408"/>
      <c r="K42" s="408"/>
      <c r="L42" s="408"/>
      <c r="M42" s="408"/>
      <c r="N42" s="408"/>
      <c r="O42" s="409"/>
      <c r="P42" s="65"/>
      <c r="Q42" s="408"/>
      <c r="R42" s="408"/>
      <c r="S42" s="408"/>
      <c r="T42" s="408"/>
      <c r="U42" s="408"/>
      <c r="V42" s="409"/>
      <c r="W42" s="73"/>
      <c r="X42" s="74"/>
      <c r="Y42" s="74"/>
      <c r="Z42" s="74"/>
      <c r="AA42" s="74"/>
      <c r="AB42" s="74"/>
      <c r="AC42" s="75"/>
      <c r="AD42" s="65"/>
      <c r="AE42" s="408" t="s">
        <v>23</v>
      </c>
      <c r="AF42" s="408"/>
      <c r="AG42" s="408"/>
      <c r="AH42" s="408"/>
      <c r="AI42" s="408"/>
      <c r="AJ42" s="408"/>
      <c r="AK42" s="408"/>
      <c r="AL42" s="408"/>
      <c r="AM42" s="408"/>
      <c r="AN42" s="36"/>
      <c r="AO42" s="60"/>
      <c r="AP42" s="56"/>
    </row>
    <row r="43" spans="1:61" x14ac:dyDescent="0.25">
      <c r="A43" s="55"/>
      <c r="B43" s="408"/>
      <c r="C43" s="408"/>
      <c r="D43" s="408"/>
      <c r="E43" s="408"/>
      <c r="G43" s="404" t="s">
        <v>24</v>
      </c>
      <c r="H43" s="409"/>
      <c r="I43" s="65"/>
      <c r="J43" s="406"/>
      <c r="K43" s="406"/>
      <c r="L43" s="406"/>
      <c r="M43" s="406"/>
      <c r="N43" s="406"/>
      <c r="O43" s="409"/>
      <c r="P43" s="65"/>
      <c r="Q43" s="406"/>
      <c r="R43" s="406"/>
      <c r="S43" s="406"/>
      <c r="T43" s="406"/>
      <c r="U43" s="406"/>
      <c r="V43" s="409"/>
      <c r="W43" s="73"/>
      <c r="X43" s="74"/>
      <c r="Y43" s="74"/>
      <c r="Z43" s="74"/>
      <c r="AA43" s="74"/>
      <c r="AB43" s="74"/>
      <c r="AC43" s="75"/>
      <c r="AD43" s="65"/>
      <c r="AF43" s="408" t="s">
        <v>25</v>
      </c>
      <c r="AG43" s="408"/>
      <c r="AH43" s="408"/>
      <c r="AI43" s="408"/>
      <c r="AJ43" s="408"/>
      <c r="AK43" s="408"/>
      <c r="AL43" s="408"/>
      <c r="AM43" s="408"/>
      <c r="AN43" s="35"/>
      <c r="AO43" s="62"/>
      <c r="AP43" s="56"/>
    </row>
    <row r="44" spans="1:61" ht="6" customHeight="1" thickBot="1" x14ac:dyDescent="0.3">
      <c r="A44" s="66"/>
      <c r="B44" s="406"/>
      <c r="C44" s="406"/>
      <c r="D44" s="406"/>
      <c r="E44" s="406"/>
      <c r="F44" s="406"/>
      <c r="G44" s="406"/>
      <c r="H44" s="62"/>
      <c r="I44" s="35"/>
      <c r="J44" s="406"/>
      <c r="K44" s="406"/>
      <c r="L44" s="406"/>
      <c r="M44" s="406"/>
      <c r="N44" s="406"/>
      <c r="O44" s="62"/>
      <c r="P44" s="35"/>
      <c r="Q44" s="406"/>
      <c r="R44" s="406"/>
      <c r="S44" s="406"/>
      <c r="T44" s="406"/>
      <c r="U44" s="406"/>
      <c r="V44" s="62"/>
      <c r="W44" s="76"/>
      <c r="X44" s="77"/>
      <c r="Y44" s="77"/>
      <c r="Z44" s="77"/>
      <c r="AA44" s="77"/>
      <c r="AB44" s="77"/>
      <c r="AC44" s="78"/>
      <c r="AD44" s="35"/>
      <c r="AE44" s="406"/>
      <c r="AF44" s="406"/>
      <c r="AG44" s="406"/>
      <c r="AH44" s="406"/>
      <c r="AI44" s="406"/>
      <c r="AJ44" s="406"/>
      <c r="AK44" s="406"/>
      <c r="AL44" s="406"/>
      <c r="AM44" s="406"/>
      <c r="AN44" s="406"/>
      <c r="AO44" s="406"/>
      <c r="AP44" s="67"/>
    </row>
    <row r="45" spans="1:61" ht="6" customHeight="1" thickTop="1" x14ac:dyDescent="0.25">
      <c r="A45" s="52"/>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80"/>
    </row>
    <row r="46" spans="1:61" x14ac:dyDescent="0.25">
      <c r="A46" s="55"/>
      <c r="B46" s="20" t="s">
        <v>26</v>
      </c>
      <c r="C46" s="22"/>
      <c r="D46" s="22"/>
      <c r="E46" s="22"/>
      <c r="F46" s="22"/>
      <c r="G46" s="22"/>
      <c r="H46" s="22" t="s">
        <v>27</v>
      </c>
      <c r="I46" s="22"/>
      <c r="J46" s="22"/>
      <c r="K46" s="22"/>
      <c r="L46" s="22"/>
      <c r="M46" s="22"/>
      <c r="N46" s="22"/>
      <c r="O46" s="22" t="s">
        <v>28</v>
      </c>
      <c r="P46" s="22"/>
      <c r="Q46" s="81"/>
      <c r="R46" s="81"/>
      <c r="S46" s="81"/>
      <c r="T46" s="22"/>
      <c r="U46" s="22"/>
      <c r="AL46" s="81"/>
      <c r="AM46" s="81"/>
      <c r="AN46" s="81"/>
      <c r="AO46" s="81"/>
      <c r="AP46" s="82"/>
    </row>
    <row r="47" spans="1:61" x14ac:dyDescent="0.25">
      <c r="A47" s="55"/>
      <c r="B47" s="20"/>
      <c r="C47" s="81"/>
      <c r="D47" s="81"/>
      <c r="E47" s="81"/>
      <c r="F47" s="81"/>
      <c r="G47" s="81"/>
      <c r="H47" s="22" t="s">
        <v>29</v>
      </c>
      <c r="I47" s="22"/>
      <c r="J47" s="22"/>
      <c r="K47" s="22"/>
      <c r="L47" s="22"/>
      <c r="M47" s="22"/>
      <c r="N47" s="22"/>
      <c r="O47" s="22" t="s">
        <v>30</v>
      </c>
      <c r="P47" s="22"/>
      <c r="Q47" s="81"/>
      <c r="R47" s="81"/>
      <c r="S47" s="81"/>
      <c r="T47" s="22"/>
      <c r="U47" s="22"/>
      <c r="V47" s="22"/>
      <c r="W47" s="22"/>
      <c r="X47" s="22" t="s">
        <v>31</v>
      </c>
      <c r="Y47" s="22"/>
      <c r="Z47" s="81"/>
      <c r="AA47" s="81"/>
      <c r="AB47" s="81"/>
      <c r="AC47" s="81"/>
      <c r="AD47" s="81"/>
      <c r="AE47" s="81"/>
      <c r="AF47" s="81"/>
      <c r="AG47" s="81"/>
      <c r="AH47" s="81"/>
      <c r="AI47" s="22"/>
      <c r="AL47" s="81"/>
      <c r="AM47" s="81"/>
      <c r="AN47" s="81"/>
      <c r="AO47" s="81"/>
      <c r="AP47" s="82"/>
    </row>
    <row r="48" spans="1:61" x14ac:dyDescent="0.25">
      <c r="A48" s="55"/>
      <c r="B48" s="20"/>
      <c r="C48" s="81"/>
      <c r="D48" s="81"/>
      <c r="E48" s="81"/>
      <c r="F48" s="81"/>
      <c r="G48" s="81"/>
      <c r="H48" s="22" t="s">
        <v>32</v>
      </c>
      <c r="I48" s="22"/>
      <c r="J48" s="22"/>
      <c r="K48" s="22"/>
      <c r="L48" s="22"/>
      <c r="M48" s="22"/>
      <c r="N48" s="22"/>
      <c r="O48" s="22" t="s">
        <v>33</v>
      </c>
      <c r="P48" s="22"/>
      <c r="Q48" s="81"/>
      <c r="R48" s="81"/>
      <c r="S48" s="81"/>
      <c r="T48" s="22"/>
      <c r="U48" s="22"/>
      <c r="V48" s="408"/>
      <c r="W48" s="408"/>
      <c r="X48" s="408"/>
      <c r="Y48" s="408"/>
      <c r="Z48" s="408"/>
      <c r="AA48" s="1098" t="s">
        <v>34</v>
      </c>
      <c r="AB48" s="1098"/>
      <c r="AC48" s="1098"/>
      <c r="AD48" s="1098"/>
      <c r="AE48" s="1098"/>
      <c r="AF48" s="1098"/>
      <c r="AG48" s="1098"/>
      <c r="AH48" s="1098"/>
      <c r="AI48" s="1098"/>
      <c r="AL48" s="81"/>
      <c r="AM48" s="81"/>
      <c r="AN48" s="81"/>
      <c r="AO48" s="81"/>
      <c r="AP48" s="82"/>
      <c r="BI48" s="81"/>
    </row>
    <row r="49" spans="1:64" ht="6" customHeight="1" x14ac:dyDescent="0.25">
      <c r="A49" s="66"/>
      <c r="B49" s="406"/>
      <c r="C49" s="406"/>
      <c r="D49" s="406"/>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c r="AP49" s="67"/>
    </row>
    <row r="50" spans="1:64" ht="6" customHeight="1" x14ac:dyDescent="0.25">
      <c r="A50" s="68"/>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69"/>
    </row>
    <row r="51" spans="1:64" ht="11.25" customHeight="1" x14ac:dyDescent="0.25">
      <c r="A51" s="83"/>
      <c r="C51" s="311"/>
      <c r="D51" s="311"/>
      <c r="E51" s="311"/>
      <c r="F51" s="5"/>
      <c r="G51" s="6" t="s">
        <v>35</v>
      </c>
      <c r="H51" s="1107" t="str">
        <f ca="1">LEFT(INDEX(INDIRECT("translations[" &amp; Language_Selected &amp; "]"),2),1)</f>
        <v>0</v>
      </c>
      <c r="I51" s="1108"/>
      <c r="J51" s="1111" t="str">
        <f ca="1">RIGHT(INDEX(INDIRECT("translations[" &amp; Language_Selected &amp; "]"),2),1)</f>
        <v>1</v>
      </c>
      <c r="K51" s="1108"/>
      <c r="L51" s="81"/>
      <c r="N51" s="81"/>
      <c r="O51" s="311"/>
      <c r="P51" s="311"/>
      <c r="Q51" s="6" t="s">
        <v>35</v>
      </c>
      <c r="R51" s="7"/>
      <c r="S51" s="8"/>
      <c r="T51" s="9"/>
      <c r="U51" s="10"/>
      <c r="V51" s="81"/>
      <c r="X51" s="311"/>
      <c r="Y51" s="311"/>
      <c r="Z51" s="311"/>
      <c r="AA51" s="311"/>
      <c r="AB51" s="6" t="s">
        <v>36</v>
      </c>
      <c r="AC51" s="11"/>
      <c r="AD51" s="12"/>
      <c r="AE51" s="9"/>
      <c r="AF51" s="10"/>
      <c r="AG51" s="81"/>
      <c r="AH51" s="84"/>
      <c r="AI51" s="85"/>
      <c r="AJ51" s="85"/>
      <c r="AK51" s="85"/>
      <c r="AL51" s="85"/>
      <c r="AM51" s="40" t="s">
        <v>37</v>
      </c>
      <c r="AN51" s="9"/>
      <c r="AO51" s="10"/>
      <c r="AP51" s="82"/>
    </row>
    <row r="52" spans="1:64" ht="11.25" customHeight="1" x14ac:dyDescent="0.25">
      <c r="A52" s="83"/>
      <c r="C52" s="81"/>
      <c r="D52" s="311"/>
      <c r="E52" s="311"/>
      <c r="F52" s="5"/>
      <c r="G52" s="6" t="s">
        <v>38</v>
      </c>
      <c r="H52" s="1109"/>
      <c r="I52" s="1110"/>
      <c r="J52" s="1109"/>
      <c r="K52" s="1110"/>
      <c r="L52" s="81"/>
      <c r="N52" s="81"/>
      <c r="O52" s="311"/>
      <c r="P52" s="311"/>
      <c r="Q52" s="6" t="s">
        <v>39</v>
      </c>
      <c r="R52" s="13"/>
      <c r="S52" s="14"/>
      <c r="T52" s="15"/>
      <c r="U52" s="16"/>
      <c r="V52" s="81"/>
      <c r="X52" s="81"/>
      <c r="Y52" s="311"/>
      <c r="Z52" s="311"/>
      <c r="AA52" s="311"/>
      <c r="AB52" s="6" t="s">
        <v>40</v>
      </c>
      <c r="AC52" s="17"/>
      <c r="AD52" s="18"/>
      <c r="AE52" s="15"/>
      <c r="AF52" s="16"/>
      <c r="AG52" s="81"/>
      <c r="AH52" s="84"/>
      <c r="AI52" s="85"/>
      <c r="AJ52" s="85"/>
      <c r="AK52" s="85"/>
      <c r="AL52" s="85"/>
      <c r="AM52" s="40" t="s">
        <v>41</v>
      </c>
      <c r="AN52" s="15"/>
      <c r="AO52" s="16"/>
      <c r="AP52" s="82"/>
    </row>
    <row r="53" spans="1:64" ht="11.25" customHeight="1" x14ac:dyDescent="0.25">
      <c r="A53" s="83"/>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2"/>
    </row>
    <row r="54" spans="1:64" ht="11.25" customHeight="1" x14ac:dyDescent="0.25">
      <c r="A54" s="55"/>
      <c r="C54" s="19"/>
      <c r="D54" s="19"/>
      <c r="E54" s="19"/>
      <c r="F54" s="5"/>
      <c r="G54" s="6" t="s">
        <v>35</v>
      </c>
      <c r="H54" s="1112" t="s">
        <v>42</v>
      </c>
      <c r="I54" s="1112"/>
      <c r="J54" s="1112"/>
      <c r="K54" s="1112"/>
      <c r="L54" s="1112"/>
      <c r="M54" s="1112"/>
      <c r="N54" s="1112"/>
      <c r="O54" s="1112"/>
      <c r="P54" s="1112"/>
      <c r="Q54" s="1112"/>
      <c r="R54" s="400"/>
      <c r="S54" s="400"/>
      <c r="T54" s="20" t="s">
        <v>43</v>
      </c>
      <c r="V54" s="400"/>
      <c r="W54" s="400"/>
      <c r="X54" s="21"/>
      <c r="Y54" s="5"/>
      <c r="Z54" s="5"/>
      <c r="AA54" s="5"/>
      <c r="AB54" s="5"/>
      <c r="AC54" s="5"/>
      <c r="AD54" s="408"/>
      <c r="AE54" s="81"/>
      <c r="AF54" s="81"/>
      <c r="AG54" s="81"/>
      <c r="AH54" s="81"/>
      <c r="AI54" s="81"/>
      <c r="AJ54" s="81"/>
      <c r="AK54" s="81"/>
      <c r="AL54" s="81"/>
      <c r="AM54" s="81"/>
      <c r="AN54" s="81"/>
      <c r="AO54" s="81"/>
      <c r="AP54" s="56"/>
    </row>
    <row r="55" spans="1:64" ht="11.25" customHeight="1" x14ac:dyDescent="0.25">
      <c r="A55" s="55"/>
      <c r="C55" s="19"/>
      <c r="D55" s="19"/>
      <c r="E55" s="19"/>
      <c r="F55" s="5"/>
      <c r="G55" s="6" t="s">
        <v>38</v>
      </c>
      <c r="H55" s="1113"/>
      <c r="I55" s="1113"/>
      <c r="J55" s="1113"/>
      <c r="K55" s="1113"/>
      <c r="L55" s="1113"/>
      <c r="M55" s="1113"/>
      <c r="N55" s="1113"/>
      <c r="O55" s="1113"/>
      <c r="P55" s="1113"/>
      <c r="Q55" s="1113"/>
      <c r="R55" s="400"/>
      <c r="S55" s="400"/>
      <c r="T55" s="400"/>
      <c r="V55" s="49" t="str">
        <f>translations!D$3&amp;" "&amp;translations!D$1</f>
        <v>01 ENGLISH</v>
      </c>
      <c r="AB55" s="22"/>
      <c r="AC55" s="49" t="str">
        <f>translations!F$3&amp;" "&amp;translations!F$1</f>
        <v>03 LANGUAGE 3</v>
      </c>
      <c r="AD55" s="22"/>
      <c r="AE55" s="22"/>
      <c r="AF55" s="22"/>
      <c r="AG55" s="22"/>
      <c r="AH55" s="22"/>
      <c r="AJ55" s="49" t="str">
        <f>translations!H$3&amp;" "&amp;translations!H$1</f>
        <v>05 LANGUAGE 5</v>
      </c>
      <c r="AN55" s="81"/>
      <c r="AO55" s="81"/>
      <c r="AP55" s="56"/>
      <c r="BF55" s="81"/>
      <c r="BG55" s="81"/>
      <c r="BH55" s="81"/>
      <c r="BI55" s="81"/>
      <c r="BJ55" s="81"/>
      <c r="BK55" s="81"/>
      <c r="BL55" s="81"/>
    </row>
    <row r="56" spans="1:64" ht="11.25" customHeight="1" x14ac:dyDescent="0.25">
      <c r="A56" s="55"/>
      <c r="B56" s="19"/>
      <c r="C56" s="19"/>
      <c r="D56" s="19"/>
      <c r="E56" s="19"/>
      <c r="F56" s="5"/>
      <c r="G56" s="6"/>
      <c r="H56" s="21"/>
      <c r="I56" s="21"/>
      <c r="J56" s="21"/>
      <c r="K56" s="21"/>
      <c r="L56" s="21"/>
      <c r="M56" s="21"/>
      <c r="N56" s="21"/>
      <c r="O56" s="21"/>
      <c r="P56" s="21"/>
      <c r="Q56" s="21"/>
      <c r="R56" s="400"/>
      <c r="S56" s="400"/>
      <c r="T56" s="400"/>
      <c r="V56" s="49" t="str">
        <f>translations!E$3&amp;" "&amp;translations!E$1</f>
        <v>02 LANGUAGE 2</v>
      </c>
      <c r="W56" s="22"/>
      <c r="X56" s="22"/>
      <c r="Y56" s="22"/>
      <c r="Z56" s="22"/>
      <c r="AA56" s="22"/>
      <c r="AC56" s="49" t="str">
        <f>translations!G$3&amp;" "&amp;translations!G$1</f>
        <v>04 LANGUAGE 4</v>
      </c>
      <c r="AD56" s="22"/>
      <c r="AE56" s="22"/>
      <c r="AF56" s="22"/>
      <c r="AG56" s="22"/>
      <c r="AH56" s="22"/>
      <c r="AJ56" s="49" t="str">
        <f>translations!I$3&amp;" "&amp;translations!I$1</f>
        <v>06 LANGUAGE 6</v>
      </c>
      <c r="AN56" s="81"/>
      <c r="AO56" s="81"/>
      <c r="AP56" s="56"/>
      <c r="BF56" s="81"/>
      <c r="BG56" s="81"/>
      <c r="BH56" s="81"/>
      <c r="BI56" s="81"/>
      <c r="BJ56" s="81"/>
      <c r="BK56" s="81"/>
      <c r="BL56" s="81"/>
    </row>
    <row r="57" spans="1:64" ht="6" customHeight="1" thickBot="1" x14ac:dyDescent="0.3">
      <c r="A57" s="57"/>
      <c r="B57" s="58"/>
      <c r="C57" s="86"/>
      <c r="D57" s="58"/>
      <c r="E57" s="58"/>
      <c r="F57" s="58"/>
      <c r="G57" s="58"/>
      <c r="H57" s="58"/>
      <c r="I57" s="58"/>
      <c r="J57" s="58"/>
      <c r="K57" s="58"/>
      <c r="L57" s="58"/>
      <c r="M57" s="58"/>
      <c r="N57" s="58"/>
      <c r="O57" s="58"/>
      <c r="P57" s="58"/>
      <c r="Q57" s="58"/>
      <c r="R57" s="58"/>
      <c r="S57" s="58"/>
      <c r="T57" s="58"/>
      <c r="U57" s="58"/>
      <c r="V57" s="58"/>
      <c r="W57" s="58"/>
      <c r="X57" s="58"/>
      <c r="Y57" s="87"/>
      <c r="Z57" s="87"/>
      <c r="AA57" s="87"/>
      <c r="AB57" s="58"/>
      <c r="AC57" s="58"/>
      <c r="AD57" s="58"/>
      <c r="AE57" s="87"/>
      <c r="AF57" s="87"/>
      <c r="AG57" s="87"/>
      <c r="AH57" s="87"/>
      <c r="AI57" s="87"/>
      <c r="AJ57" s="87"/>
      <c r="AK57" s="87"/>
      <c r="AL57" s="87"/>
      <c r="AM57" s="87"/>
      <c r="AN57" s="87"/>
      <c r="AO57" s="87"/>
      <c r="AP57" s="59"/>
      <c r="BF57" s="81"/>
      <c r="BG57" s="81"/>
      <c r="BH57" s="81"/>
      <c r="BI57" s="81"/>
      <c r="BJ57" s="81"/>
      <c r="BK57" s="81"/>
      <c r="BL57" s="81"/>
    </row>
    <row r="58" spans="1:64" ht="6" customHeight="1" thickTop="1" x14ac:dyDescent="0.25">
      <c r="A58" s="88"/>
      <c r="B58" s="89"/>
      <c r="C58" s="89"/>
      <c r="D58" s="89"/>
      <c r="E58" s="89"/>
      <c r="F58" s="89"/>
      <c r="G58" s="89"/>
      <c r="H58" s="90"/>
      <c r="I58" s="89"/>
      <c r="J58" s="89"/>
      <c r="K58" s="89"/>
      <c r="L58" s="89"/>
      <c r="M58" s="89"/>
      <c r="N58" s="89"/>
      <c r="Y58" s="80"/>
      <c r="AC58" s="20"/>
      <c r="AD58" s="20"/>
      <c r="AE58" s="20"/>
      <c r="AF58" s="20"/>
      <c r="AG58" s="20"/>
      <c r="AH58" s="20"/>
      <c r="AI58" s="20"/>
      <c r="AJ58" s="20"/>
      <c r="AK58" s="20"/>
      <c r="AL58" s="20"/>
      <c r="AM58" s="20"/>
      <c r="AN58" s="20"/>
      <c r="AO58" s="20"/>
      <c r="AP58" s="80"/>
      <c r="BE58" s="81"/>
      <c r="BF58" s="81"/>
      <c r="BG58" s="81"/>
      <c r="BH58" s="81"/>
      <c r="BI58" s="81"/>
      <c r="BJ58" s="81"/>
      <c r="BK58" s="81"/>
    </row>
    <row r="59" spans="1:64" x14ac:dyDescent="0.25">
      <c r="A59" s="83"/>
      <c r="C59" s="1118" t="s">
        <v>1392</v>
      </c>
      <c r="D59" s="1118"/>
      <c r="E59" s="1118"/>
      <c r="F59" s="1118"/>
      <c r="H59" s="82"/>
      <c r="J59" s="1116" t="s">
        <v>1393</v>
      </c>
      <c r="K59" s="1116"/>
      <c r="L59" s="1116"/>
      <c r="M59" s="1116"/>
      <c r="N59" s="1116"/>
      <c r="O59" s="1116"/>
      <c r="P59" s="1116"/>
      <c r="Q59" s="1116"/>
      <c r="R59" s="1116"/>
      <c r="S59" s="1116"/>
      <c r="T59" s="1116"/>
      <c r="U59" s="1116"/>
      <c r="V59" s="1116"/>
      <c r="W59" s="1116"/>
      <c r="X59" s="1116"/>
      <c r="Y59" s="760"/>
      <c r="AA59" s="1116" t="s">
        <v>1394</v>
      </c>
      <c r="AB59" s="1116"/>
      <c r="AC59" s="1116"/>
      <c r="AD59" s="1116"/>
      <c r="AE59" s="1116"/>
      <c r="AF59" s="1116"/>
      <c r="AG59" s="1116"/>
      <c r="AH59" s="1116"/>
      <c r="AI59" s="1116"/>
      <c r="AJ59" s="1116"/>
      <c r="AK59" s="1116"/>
      <c r="AL59" s="1116"/>
      <c r="AM59" s="1116"/>
      <c r="AN59" s="1116"/>
      <c r="AO59" s="1116"/>
      <c r="AP59" s="82"/>
      <c r="BE59" s="81"/>
      <c r="BF59" s="81"/>
      <c r="BG59" s="81"/>
      <c r="BH59" s="81"/>
      <c r="BI59" s="81"/>
      <c r="BJ59" s="81"/>
      <c r="BK59" s="81"/>
    </row>
    <row r="60" spans="1:64" ht="6" customHeight="1" x14ac:dyDescent="0.25">
      <c r="A60" s="83"/>
      <c r="H60" s="82"/>
      <c r="L60" s="81"/>
      <c r="M60" s="20"/>
      <c r="Y60" s="82"/>
      <c r="AC60" s="81"/>
      <c r="AD60" s="81"/>
      <c r="AE60" s="81"/>
      <c r="AF60" s="81"/>
      <c r="AG60" s="81"/>
      <c r="AH60" s="81"/>
      <c r="AI60" s="81"/>
      <c r="AJ60" s="81"/>
      <c r="AK60" s="81"/>
      <c r="AL60" s="81"/>
      <c r="AM60" s="81"/>
      <c r="AN60" s="81"/>
      <c r="AO60" s="81"/>
      <c r="AP60" s="82"/>
      <c r="BE60" s="81"/>
      <c r="BF60" s="81"/>
      <c r="BG60" s="81"/>
      <c r="BH60" s="81"/>
      <c r="BI60" s="81"/>
      <c r="BJ60" s="81"/>
      <c r="BK60" s="81"/>
    </row>
    <row r="61" spans="1:64" x14ac:dyDescent="0.25">
      <c r="A61" s="83"/>
      <c r="C61" s="93"/>
      <c r="D61" s="94"/>
      <c r="E61" s="93"/>
      <c r="F61" s="94"/>
      <c r="H61" s="82"/>
      <c r="L61" s="81"/>
      <c r="M61" s="20"/>
      <c r="N61" s="20"/>
      <c r="O61" s="20"/>
      <c r="P61" s="20"/>
      <c r="Q61" s="93"/>
      <c r="R61" s="94"/>
      <c r="S61" s="93"/>
      <c r="T61" s="94"/>
      <c r="U61" s="93"/>
      <c r="V61" s="94"/>
      <c r="W61" s="93"/>
      <c r="X61" s="94"/>
      <c r="Y61" s="92"/>
      <c r="AA61" s="20"/>
      <c r="AB61" s="20"/>
      <c r="AC61" s="20"/>
      <c r="AD61" s="20"/>
      <c r="AE61" s="20"/>
      <c r="AF61" s="20"/>
      <c r="AG61" s="20"/>
      <c r="AH61" s="93"/>
      <c r="AI61" s="94"/>
      <c r="AJ61" s="93"/>
      <c r="AK61" s="94"/>
      <c r="AL61" s="93"/>
      <c r="AM61" s="94"/>
      <c r="AN61" s="93"/>
      <c r="AO61" s="94"/>
      <c r="AP61" s="82"/>
      <c r="BE61" s="81"/>
      <c r="BF61" s="81"/>
      <c r="BG61" s="81"/>
      <c r="BH61" s="81"/>
      <c r="BI61" s="81"/>
      <c r="BJ61" s="81"/>
      <c r="BK61" s="81"/>
    </row>
    <row r="62" spans="1:64" x14ac:dyDescent="0.25">
      <c r="A62" s="83"/>
      <c r="C62" s="95"/>
      <c r="D62" s="96"/>
      <c r="E62" s="95"/>
      <c r="F62" s="96"/>
      <c r="H62" s="82"/>
      <c r="J62" s="759"/>
      <c r="K62" s="759"/>
      <c r="L62" s="759"/>
      <c r="M62" s="758"/>
      <c r="N62" s="758"/>
      <c r="O62" s="20"/>
      <c r="P62" s="91"/>
      <c r="Q62" s="95"/>
      <c r="R62" s="96"/>
      <c r="S62" s="95"/>
      <c r="T62" s="96"/>
      <c r="U62" s="95"/>
      <c r="V62" s="96"/>
      <c r="W62" s="95"/>
      <c r="X62" s="96"/>
      <c r="Y62" s="92"/>
      <c r="AA62" s="20"/>
      <c r="AB62" s="20"/>
      <c r="AC62" s="20"/>
      <c r="AD62" s="20"/>
      <c r="AE62" s="20"/>
      <c r="AF62" s="20"/>
      <c r="AG62" s="91"/>
      <c r="AH62" s="95"/>
      <c r="AI62" s="96"/>
      <c r="AJ62" s="95"/>
      <c r="AK62" s="96"/>
      <c r="AL62" s="95"/>
      <c r="AM62" s="96"/>
      <c r="AN62" s="95"/>
      <c r="AO62" s="96"/>
      <c r="AP62" s="82"/>
      <c r="BE62" s="81"/>
      <c r="BF62" s="81"/>
      <c r="BG62" s="81"/>
      <c r="BH62" s="81"/>
      <c r="BI62" s="81"/>
      <c r="BJ62" s="81"/>
      <c r="BK62" s="81"/>
    </row>
    <row r="63" spans="1:64" x14ac:dyDescent="0.25">
      <c r="A63" s="83"/>
      <c r="C63" s="1119" t="s">
        <v>44</v>
      </c>
      <c r="D63" s="1119"/>
      <c r="E63" s="1119"/>
      <c r="F63" s="1119"/>
      <c r="H63" s="82"/>
      <c r="J63" s="1115" t="s">
        <v>19</v>
      </c>
      <c r="K63" s="1115"/>
      <c r="L63" s="1115"/>
      <c r="M63" s="1115"/>
      <c r="N63" s="1115"/>
      <c r="O63" s="1115"/>
      <c r="Q63" s="1114" t="s">
        <v>44</v>
      </c>
      <c r="R63" s="1114"/>
      <c r="S63" s="1114"/>
      <c r="T63" s="1114"/>
      <c r="U63" s="1114"/>
      <c r="V63" s="1114"/>
      <c r="W63" s="1114"/>
      <c r="X63" s="1114"/>
      <c r="Y63" s="761"/>
      <c r="AA63" s="1115" t="s">
        <v>19</v>
      </c>
      <c r="AB63" s="1115"/>
      <c r="AC63" s="1115"/>
      <c r="AD63" s="1115"/>
      <c r="AE63" s="1115"/>
      <c r="AF63" s="1115"/>
      <c r="AG63" s="81"/>
      <c r="AH63" s="1114" t="s">
        <v>44</v>
      </c>
      <c r="AI63" s="1114"/>
      <c r="AJ63" s="1114"/>
      <c r="AK63" s="1114"/>
      <c r="AL63" s="1114"/>
      <c r="AM63" s="1114"/>
      <c r="AN63" s="1114"/>
      <c r="AO63" s="1114"/>
      <c r="AP63" s="82"/>
      <c r="BE63" s="81"/>
      <c r="BF63" s="81"/>
      <c r="BG63" s="81"/>
      <c r="BH63" s="81"/>
      <c r="BI63" s="81"/>
      <c r="BJ63" s="81"/>
      <c r="BK63" s="81"/>
    </row>
    <row r="64" spans="1:64" ht="6" customHeight="1" thickBot="1" x14ac:dyDescent="0.3">
      <c r="A64" s="97"/>
      <c r="B64" s="98"/>
      <c r="C64" s="98"/>
      <c r="D64" s="98"/>
      <c r="E64" s="98"/>
      <c r="F64" s="98"/>
      <c r="G64" s="98"/>
      <c r="H64" s="99"/>
      <c r="I64" s="98"/>
      <c r="J64" s="98"/>
      <c r="K64" s="98"/>
      <c r="L64" s="98"/>
      <c r="M64" s="98"/>
      <c r="N64" s="98"/>
      <c r="O64" s="87"/>
      <c r="P64" s="87"/>
      <c r="Q64" s="87"/>
      <c r="R64" s="87"/>
      <c r="S64" s="87"/>
      <c r="T64" s="87"/>
      <c r="U64" s="87"/>
      <c r="V64" s="87"/>
      <c r="W64" s="87"/>
      <c r="X64" s="87"/>
      <c r="Y64" s="762"/>
      <c r="Z64" s="87"/>
      <c r="AA64" s="87"/>
      <c r="AB64" s="87"/>
      <c r="AC64" s="98"/>
      <c r="AD64" s="98"/>
      <c r="AE64" s="98"/>
      <c r="AF64" s="98"/>
      <c r="AG64" s="98"/>
      <c r="AH64" s="98"/>
      <c r="AI64" s="98"/>
      <c r="AJ64" s="98"/>
      <c r="AK64" s="98"/>
      <c r="AL64" s="98"/>
      <c r="AM64" s="98"/>
      <c r="AN64" s="98"/>
      <c r="AO64" s="98"/>
      <c r="AP64" s="82"/>
      <c r="BE64" s="81"/>
      <c r="BF64" s="81"/>
      <c r="BG64" s="81"/>
      <c r="BH64" s="81"/>
      <c r="BI64" s="81"/>
      <c r="BJ64" s="81"/>
      <c r="BK64" s="81"/>
    </row>
    <row r="65" spans="1:64" ht="6" customHeight="1" thickTop="1" x14ac:dyDescent="0.25">
      <c r="A65" s="2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89"/>
      <c r="AQ65" s="100"/>
      <c r="AR65" s="100"/>
      <c r="AS65" s="100"/>
      <c r="AT65" s="100"/>
      <c r="AU65" s="100"/>
      <c r="AV65" s="100"/>
      <c r="AW65" s="100"/>
      <c r="AX65" s="100"/>
      <c r="AY65" s="100"/>
      <c r="AZ65" s="100"/>
      <c r="BA65" s="100"/>
      <c r="BF65" s="81"/>
      <c r="BG65" s="81"/>
      <c r="BH65" s="81"/>
      <c r="BI65" s="81"/>
      <c r="BJ65" s="81"/>
      <c r="BK65" s="81"/>
      <c r="BL65" s="81"/>
    </row>
    <row r="66" spans="1:64" s="23" customFormat="1" ht="11.25" customHeight="1" x14ac:dyDescent="0.25">
      <c r="B66" s="1106" t="s">
        <v>45</v>
      </c>
      <c r="C66" s="1106"/>
      <c r="D66" s="1106"/>
      <c r="E66" s="1106"/>
      <c r="F66" s="1106"/>
      <c r="G66" s="1106"/>
      <c r="H66" s="1106"/>
      <c r="I66" s="1106"/>
      <c r="J66" s="1106"/>
      <c r="K66" s="1106"/>
      <c r="L66" s="1106"/>
      <c r="M66" s="1106"/>
      <c r="N66" s="1106"/>
      <c r="O66" s="1106"/>
      <c r="P66" s="1106"/>
      <c r="Q66" s="1106"/>
      <c r="R66" s="1106"/>
      <c r="S66" s="1106"/>
      <c r="T66" s="1106"/>
      <c r="U66" s="1106"/>
      <c r="V66" s="1106"/>
      <c r="W66" s="1106"/>
      <c r="X66" s="1106"/>
      <c r="Y66" s="1106"/>
      <c r="Z66" s="1106"/>
      <c r="AA66" s="1106"/>
      <c r="AB66" s="1106"/>
      <c r="AC66" s="1106"/>
      <c r="AD66" s="1106"/>
      <c r="AE66" s="1106"/>
      <c r="AF66" s="1106"/>
      <c r="AG66" s="1106"/>
      <c r="AH66" s="1106"/>
      <c r="AI66" s="1106"/>
      <c r="AJ66" s="1106"/>
      <c r="AK66" s="1106"/>
      <c r="AL66" s="1106"/>
      <c r="AM66" s="1106"/>
      <c r="AN66" s="1106"/>
      <c r="AO66" s="1106"/>
      <c r="AP66" s="1106"/>
      <c r="AQ66" s="408"/>
      <c r="AR66" s="408"/>
      <c r="AS66" s="408"/>
      <c r="AT66" s="408"/>
      <c r="AU66" s="408"/>
      <c r="AV66" s="408"/>
      <c r="AW66" s="408"/>
      <c r="AX66" s="408"/>
      <c r="AY66" s="408"/>
      <c r="AZ66" s="408"/>
      <c r="BA66" s="408"/>
      <c r="BF66" s="39"/>
      <c r="BG66" s="39"/>
      <c r="BH66" s="39"/>
      <c r="BI66" s="39"/>
      <c r="BJ66" s="39"/>
      <c r="BK66" s="39"/>
      <c r="BL66" s="39"/>
    </row>
    <row r="67" spans="1:64" s="23" customFormat="1" ht="11.25" customHeight="1" x14ac:dyDescent="0.25">
      <c r="B67" s="1117" t="s">
        <v>1395</v>
      </c>
      <c r="C67" s="1117"/>
      <c r="D67" s="1117"/>
      <c r="E67" s="1117"/>
      <c r="F67" s="1117"/>
      <c r="G67" s="1117"/>
      <c r="H67" s="1117"/>
      <c r="I67" s="1117"/>
      <c r="J67" s="1117"/>
      <c r="K67" s="1117"/>
      <c r="L67" s="1117"/>
      <c r="M67" s="1117"/>
      <c r="N67" s="1117"/>
      <c r="O67" s="1117"/>
      <c r="P67" s="1117"/>
      <c r="Q67" s="1117"/>
      <c r="R67" s="1117"/>
      <c r="S67" s="1117"/>
      <c r="T67" s="1117"/>
      <c r="U67" s="1117"/>
      <c r="V67" s="1117"/>
      <c r="W67" s="1117"/>
      <c r="X67" s="1117"/>
      <c r="Y67" s="1117"/>
      <c r="Z67" s="1117"/>
      <c r="AA67" s="1117"/>
      <c r="AB67" s="1117"/>
      <c r="AC67" s="1117"/>
      <c r="AD67" s="1117"/>
      <c r="AE67" s="1117"/>
      <c r="AF67" s="1117"/>
      <c r="AG67" s="1117"/>
      <c r="AH67" s="1117"/>
      <c r="AI67" s="1117"/>
      <c r="AJ67" s="1117"/>
      <c r="AK67" s="1117"/>
      <c r="AL67" s="1117"/>
      <c r="AM67" s="1117"/>
      <c r="AN67" s="1117"/>
      <c r="AO67" s="1117"/>
      <c r="AP67" s="1117"/>
      <c r="AQ67" s="408"/>
      <c r="AR67" s="408"/>
      <c r="AS67" s="408"/>
      <c r="AT67" s="408"/>
      <c r="AU67" s="408"/>
      <c r="AV67" s="408"/>
      <c r="AW67" s="408"/>
      <c r="AX67" s="408"/>
      <c r="AY67" s="408"/>
      <c r="AZ67" s="408"/>
      <c r="BA67" s="408"/>
      <c r="BF67" s="39"/>
      <c r="BG67" s="39"/>
      <c r="BH67" s="39"/>
      <c r="BI67" s="39"/>
      <c r="BJ67" s="39"/>
      <c r="BK67" s="39"/>
      <c r="BL67" s="39"/>
    </row>
    <row r="68" spans="1:64" s="23" customFormat="1" ht="11.25" customHeight="1" x14ac:dyDescent="0.25">
      <c r="B68" s="1117"/>
      <c r="C68" s="1117"/>
      <c r="D68" s="1117"/>
      <c r="E68" s="1117"/>
      <c r="F68" s="1117"/>
      <c r="G68" s="1117"/>
      <c r="H68" s="1117"/>
      <c r="I68" s="1117"/>
      <c r="J68" s="1117"/>
      <c r="K68" s="1117"/>
      <c r="L68" s="1117"/>
      <c r="M68" s="1117"/>
      <c r="N68" s="1117"/>
      <c r="O68" s="1117"/>
      <c r="P68" s="1117"/>
      <c r="Q68" s="1117"/>
      <c r="R68" s="1117"/>
      <c r="S68" s="1117"/>
      <c r="T68" s="1117"/>
      <c r="U68" s="1117"/>
      <c r="V68" s="1117"/>
      <c r="W68" s="1117"/>
      <c r="X68" s="1117"/>
      <c r="Y68" s="1117"/>
      <c r="Z68" s="1117"/>
      <c r="AA68" s="1117"/>
      <c r="AB68" s="1117"/>
      <c r="AC68" s="1117"/>
      <c r="AD68" s="1117"/>
      <c r="AE68" s="1117"/>
      <c r="AF68" s="1117"/>
      <c r="AG68" s="1117"/>
      <c r="AH68" s="1117"/>
      <c r="AI68" s="1117"/>
      <c r="AJ68" s="1117"/>
      <c r="AK68" s="1117"/>
      <c r="AL68" s="1117"/>
      <c r="AM68" s="1117"/>
      <c r="AN68" s="1117"/>
      <c r="AO68" s="1117"/>
      <c r="AP68" s="1117"/>
      <c r="AQ68" s="408"/>
      <c r="AR68" s="408"/>
      <c r="AS68" s="408"/>
      <c r="AT68" s="408"/>
      <c r="AU68" s="408"/>
      <c r="AV68" s="408"/>
      <c r="AW68" s="408"/>
      <c r="AX68" s="408"/>
      <c r="AY68" s="408"/>
      <c r="AZ68" s="408"/>
      <c r="BA68" s="408"/>
      <c r="BF68" s="39"/>
      <c r="BG68" s="39"/>
      <c r="BH68" s="39"/>
      <c r="BI68" s="39"/>
      <c r="BJ68" s="39"/>
      <c r="BK68" s="39"/>
      <c r="BL68" s="39"/>
    </row>
    <row r="69" spans="1:64" ht="11.25" customHeight="1" x14ac:dyDescent="0.25">
      <c r="B69" s="1105" t="s">
        <v>46</v>
      </c>
      <c r="C69" s="1105"/>
      <c r="D69" s="1105"/>
      <c r="E69" s="1105"/>
      <c r="F69" s="1105"/>
      <c r="G69" s="1105"/>
      <c r="H69" s="1105"/>
      <c r="I69" s="1105"/>
      <c r="J69" s="1105"/>
      <c r="K69" s="1105"/>
      <c r="L69" s="1105"/>
      <c r="M69" s="1105"/>
      <c r="N69" s="1105"/>
      <c r="O69" s="1105"/>
      <c r="P69" s="1105"/>
      <c r="Q69" s="1105"/>
      <c r="R69" s="1105"/>
      <c r="S69" s="1105"/>
      <c r="T69" s="1105"/>
      <c r="U69" s="1105"/>
      <c r="V69" s="1105"/>
      <c r="W69" s="1105"/>
      <c r="X69" s="1105"/>
      <c r="Y69" s="1105"/>
      <c r="Z69" s="1105"/>
      <c r="AA69" s="1105"/>
      <c r="AB69" s="1105"/>
      <c r="AC69" s="1105"/>
      <c r="AD69" s="1105"/>
      <c r="AE69" s="1105"/>
      <c r="AF69" s="1105"/>
      <c r="AG69" s="1105"/>
      <c r="AH69" s="1105"/>
      <c r="AI69" s="1105"/>
      <c r="AJ69" s="1105"/>
      <c r="AK69" s="1105"/>
      <c r="AL69" s="1105"/>
      <c r="AM69" s="1105"/>
      <c r="AN69" s="1105"/>
      <c r="AO69" s="1105"/>
      <c r="AP69" s="1105"/>
      <c r="AQ69" s="408"/>
      <c r="AR69" s="408"/>
      <c r="AS69" s="408"/>
      <c r="AT69" s="408"/>
      <c r="AU69" s="408"/>
      <c r="AV69" s="408"/>
      <c r="AW69" s="408"/>
      <c r="AX69" s="408"/>
      <c r="AY69" s="408"/>
      <c r="AZ69" s="408"/>
      <c r="BA69" s="408"/>
      <c r="BF69" s="81"/>
      <c r="BG69" s="81"/>
      <c r="BH69" s="81"/>
      <c r="BI69" s="81"/>
      <c r="BJ69" s="81"/>
      <c r="BK69" s="81"/>
      <c r="BL69" s="81"/>
    </row>
    <row r="70" spans="1:64" ht="11.25" customHeight="1" x14ac:dyDescent="0.25">
      <c r="B70" s="1105"/>
      <c r="C70" s="1105"/>
      <c r="D70" s="1105"/>
      <c r="E70" s="1105"/>
      <c r="F70" s="1105"/>
      <c r="G70" s="1105"/>
      <c r="H70" s="1105"/>
      <c r="I70" s="1105"/>
      <c r="J70" s="1105"/>
      <c r="K70" s="1105"/>
      <c r="L70" s="1105"/>
      <c r="M70" s="1105"/>
      <c r="N70" s="1105"/>
      <c r="O70" s="1105"/>
      <c r="P70" s="1105"/>
      <c r="Q70" s="1105"/>
      <c r="R70" s="1105"/>
      <c r="S70" s="1105"/>
      <c r="T70" s="1105"/>
      <c r="U70" s="1105"/>
      <c r="V70" s="1105"/>
      <c r="W70" s="1105"/>
      <c r="X70" s="1105"/>
      <c r="Y70" s="1105"/>
      <c r="Z70" s="1105"/>
      <c r="AA70" s="1105"/>
      <c r="AB70" s="1105"/>
      <c r="AC70" s="1105"/>
      <c r="AD70" s="1105"/>
      <c r="AE70" s="1105"/>
      <c r="AF70" s="1105"/>
      <c r="AG70" s="1105"/>
      <c r="AH70" s="1105"/>
      <c r="AI70" s="1105"/>
      <c r="AJ70" s="1105"/>
      <c r="AK70" s="1105"/>
      <c r="AL70" s="1105"/>
      <c r="AM70" s="1105"/>
      <c r="AN70" s="1105"/>
      <c r="AO70" s="1105"/>
      <c r="AP70" s="1105"/>
      <c r="AQ70" s="408"/>
      <c r="AR70" s="408"/>
      <c r="AS70" s="408"/>
      <c r="AT70" s="408"/>
      <c r="AU70" s="408"/>
      <c r="AV70" s="408"/>
      <c r="AW70" s="408"/>
      <c r="AX70" s="408"/>
      <c r="AY70" s="408"/>
      <c r="AZ70" s="408"/>
      <c r="BA70" s="408"/>
      <c r="BF70" s="81"/>
      <c r="BG70" s="81"/>
      <c r="BH70" s="81"/>
      <c r="BI70" s="81"/>
      <c r="BJ70" s="81"/>
      <c r="BK70" s="81"/>
      <c r="BL70" s="81"/>
    </row>
    <row r="71" spans="1:64" ht="6" customHeight="1" x14ac:dyDescent="0.25">
      <c r="BF71" s="81"/>
      <c r="BG71" s="81"/>
      <c r="BH71" s="81"/>
      <c r="BI71" s="81"/>
      <c r="BJ71" s="81"/>
      <c r="BK71" s="81"/>
      <c r="BL71" s="81"/>
    </row>
    <row r="72" spans="1:64" x14ac:dyDescent="0.25">
      <c r="BF72" s="81"/>
      <c r="BG72" s="81"/>
      <c r="BH72" s="81"/>
      <c r="BI72" s="81"/>
      <c r="BJ72" s="81"/>
      <c r="BK72" s="81"/>
      <c r="BL72" s="81"/>
    </row>
  </sheetData>
  <sheetProtection sheet="1" scenarios="1" formatCells="0" formatRows="0" insertRows="0" deleteRows="0"/>
  <mergeCells count="25">
    <mergeCell ref="B69:AP70"/>
    <mergeCell ref="B66:AP66"/>
    <mergeCell ref="H51:I52"/>
    <mergeCell ref="J51:K52"/>
    <mergeCell ref="H54:Q55"/>
    <mergeCell ref="Q63:X63"/>
    <mergeCell ref="AH63:AO63"/>
    <mergeCell ref="AA63:AF63"/>
    <mergeCell ref="AA59:AO59"/>
    <mergeCell ref="B67:AP68"/>
    <mergeCell ref="C59:F59"/>
    <mergeCell ref="C63:F63"/>
    <mergeCell ref="J59:X59"/>
    <mergeCell ref="J63:O63"/>
    <mergeCell ref="AA48:AI48"/>
    <mergeCell ref="AL1:AP1"/>
    <mergeCell ref="AL2:AP2"/>
    <mergeCell ref="A3:AP3"/>
    <mergeCell ref="A4:AP4"/>
    <mergeCell ref="B9:AO9"/>
    <mergeCell ref="B23:AO23"/>
    <mergeCell ref="J26:N26"/>
    <mergeCell ref="Q26:U26"/>
    <mergeCell ref="X26:AB26"/>
    <mergeCell ref="AE26:AO26"/>
  </mergeCells>
  <dataValidations count="1">
    <dataValidation type="list" allowBlank="1" showInputMessage="1" showErrorMessage="1" errorTitle="Error" error="Please select a language listed below." sqref="V54:W54 H54:Q55" xr:uid="{00000000-0002-0000-0000-000000000000}">
      <formula1>Language_Options</formula1>
    </dataValidation>
  </dataValidations>
  <printOptions horizontalCentered="1"/>
  <pageMargins left="0.25" right="0.25" top="0.25" bottom="0.25" header="0.3" footer="0.3"/>
  <pageSetup paperSize="9" orientation="portrait" r:id="rId1"/>
  <headerFooter>
    <oddFooter>&amp;CW-&amp;P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theme="9"/>
  </sheetPr>
  <dimension ref="A1:BH196"/>
  <sheetViews>
    <sheetView view="pageBreakPreview" topLeftCell="A99" zoomScaleNormal="100" zoomScaleSheetLayoutView="100" workbookViewId="0">
      <selection activeCell="AL2" sqref="AL2:AP2"/>
    </sheetView>
  </sheetViews>
  <sheetFormatPr defaultColWidth="2.90625" defaultRowHeight="10.3" x14ac:dyDescent="0.25"/>
  <cols>
    <col min="1" max="1" width="1.90625" style="149" customWidth="1"/>
    <col min="2" max="2" width="4.90625" style="173" customWidth="1"/>
    <col min="3" max="4" width="1.90625" style="149" customWidth="1"/>
    <col min="5" max="20" width="2.90625" style="149"/>
    <col min="21" max="22" width="1.90625" style="149" customWidth="1"/>
    <col min="23" max="37" width="2.90625" style="149"/>
    <col min="38" max="38" width="2.90625" style="161"/>
    <col min="39" max="41" width="1.90625" style="149" customWidth="1"/>
    <col min="42" max="42" width="4.90625" style="187" customWidth="1"/>
    <col min="43" max="43" width="1.90625" style="149" customWidth="1"/>
    <col min="44" max="16384" width="2.90625" style="149"/>
  </cols>
  <sheetData>
    <row r="1" spans="1:43" x14ac:dyDescent="0.25">
      <c r="A1" s="1227" t="s">
        <v>157</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c r="AQ1" s="1227"/>
    </row>
    <row r="2" spans="1:43" ht="6" customHeight="1" x14ac:dyDescent="0.25">
      <c r="A2" s="407"/>
      <c r="B2" s="410"/>
      <c r="C2" s="407"/>
      <c r="D2" s="407"/>
      <c r="E2" s="407"/>
      <c r="F2" s="407"/>
      <c r="G2" s="407"/>
      <c r="H2" s="407"/>
      <c r="I2" s="407"/>
      <c r="J2" s="407"/>
      <c r="K2" s="407"/>
      <c r="L2" s="407"/>
      <c r="M2" s="407"/>
      <c r="N2" s="407"/>
      <c r="O2" s="407"/>
      <c r="P2" s="407"/>
      <c r="Q2" s="407"/>
      <c r="R2" s="407"/>
      <c r="S2" s="407"/>
      <c r="T2" s="407"/>
      <c r="U2" s="407"/>
      <c r="V2" s="407"/>
      <c r="W2" s="199"/>
      <c r="X2" s="407"/>
      <c r="Y2" s="407"/>
      <c r="Z2" s="407"/>
      <c r="AA2" s="407"/>
      <c r="AB2" s="407"/>
      <c r="AC2" s="407"/>
      <c r="AD2" s="407"/>
      <c r="AE2" s="407"/>
      <c r="AF2" s="407"/>
      <c r="AG2" s="407"/>
      <c r="AH2" s="199"/>
      <c r="AI2" s="199"/>
      <c r="AJ2" s="199"/>
      <c r="AK2" s="199"/>
      <c r="AL2" s="200"/>
      <c r="AM2" s="199"/>
      <c r="AN2" s="199"/>
      <c r="AO2" s="199"/>
      <c r="AP2" s="85"/>
      <c r="AQ2" s="199"/>
    </row>
    <row r="3" spans="1:43" ht="10.75"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ht="6" customHeight="1" x14ac:dyDescent="0.25">
      <c r="A4" s="133"/>
      <c r="B4" s="130"/>
      <c r="C4" s="131"/>
      <c r="D4" s="132"/>
      <c r="E4" s="133"/>
      <c r="F4" s="133"/>
      <c r="G4" s="133"/>
      <c r="H4" s="133"/>
      <c r="I4" s="133"/>
      <c r="J4" s="133"/>
      <c r="K4" s="133"/>
      <c r="L4" s="133"/>
      <c r="M4" s="133"/>
      <c r="N4" s="133"/>
      <c r="O4" s="133"/>
      <c r="P4" s="133"/>
      <c r="Q4" s="133"/>
      <c r="R4" s="133"/>
      <c r="S4" s="133"/>
      <c r="T4" s="133"/>
      <c r="U4" s="131"/>
      <c r="V4" s="132"/>
      <c r="W4" s="133"/>
      <c r="X4" s="133"/>
      <c r="Y4" s="133"/>
      <c r="Z4" s="133"/>
      <c r="AA4" s="133"/>
      <c r="AB4" s="133"/>
      <c r="AC4" s="133"/>
      <c r="AD4" s="133"/>
      <c r="AE4" s="133"/>
      <c r="AF4" s="133"/>
      <c r="AG4" s="133"/>
      <c r="AH4" s="133"/>
      <c r="AI4" s="133"/>
      <c r="AJ4" s="133"/>
      <c r="AK4" s="133"/>
      <c r="AL4" s="134"/>
      <c r="AM4" s="131"/>
      <c r="AN4" s="132"/>
      <c r="AO4" s="133"/>
      <c r="AP4" s="133"/>
      <c r="AQ4" s="133"/>
    </row>
    <row r="5" spans="1:43" ht="11.25" customHeight="1" x14ac:dyDescent="0.25">
      <c r="A5" s="407"/>
      <c r="B5" s="429">
        <v>318</v>
      </c>
      <c r="C5" s="202"/>
      <c r="D5" s="109"/>
      <c r="E5" s="1148" t="str">
        <f ca="1">VLOOKUP(INDIRECT(ADDRESS(ROW(),COLUMN()-3)),INDIRECT("translations[[Question Num]:["&amp; Language_Selected &amp;"]]"),MATCH(Language_Selected,Language_Options,0)+1,FALSE)</f>
        <v>Have you used emergency contraception in the last 12 months? That is, have you taken special pills within 3 days after having unprotected sexual intercourse to prevent pregnancy?</v>
      </c>
      <c r="F5" s="1148"/>
      <c r="G5" s="1148"/>
      <c r="H5" s="1148"/>
      <c r="I5" s="1148"/>
      <c r="J5" s="1148"/>
      <c r="K5" s="1148"/>
      <c r="L5" s="1148"/>
      <c r="M5" s="1148"/>
      <c r="N5" s="1148"/>
      <c r="O5" s="1148"/>
      <c r="P5" s="1148"/>
      <c r="Q5" s="1148"/>
      <c r="R5" s="1148"/>
      <c r="S5" s="1148"/>
      <c r="T5" s="1148"/>
      <c r="U5" s="202"/>
      <c r="V5" s="109"/>
      <c r="W5" s="381" t="s">
        <v>52</v>
      </c>
      <c r="X5" s="381"/>
      <c r="Y5" s="111" t="s">
        <v>9</v>
      </c>
      <c r="Z5" s="111"/>
      <c r="AA5" s="111"/>
      <c r="AB5" s="111"/>
      <c r="AC5" s="111"/>
      <c r="AD5" s="111"/>
      <c r="AE5" s="111"/>
      <c r="AF5" s="111"/>
      <c r="AG5" s="111"/>
      <c r="AH5" s="111"/>
      <c r="AI5" s="111"/>
      <c r="AJ5" s="111"/>
      <c r="AK5" s="111"/>
      <c r="AL5" s="117" t="s">
        <v>53</v>
      </c>
      <c r="AM5" s="202"/>
      <c r="AN5" s="109"/>
      <c r="AO5" s="407"/>
      <c r="AP5" s="359"/>
      <c r="AQ5" s="407"/>
    </row>
    <row r="6" spans="1:43" ht="11.25" customHeight="1" x14ac:dyDescent="0.25">
      <c r="A6" s="407"/>
      <c r="B6" s="121" t="s">
        <v>130</v>
      </c>
      <c r="C6" s="202"/>
      <c r="D6" s="109"/>
      <c r="E6" s="1148"/>
      <c r="F6" s="1148"/>
      <c r="G6" s="1148"/>
      <c r="H6" s="1148"/>
      <c r="I6" s="1148"/>
      <c r="J6" s="1148"/>
      <c r="K6" s="1148"/>
      <c r="L6" s="1148"/>
      <c r="M6" s="1148"/>
      <c r="N6" s="1148"/>
      <c r="O6" s="1148"/>
      <c r="P6" s="1148"/>
      <c r="Q6" s="1148"/>
      <c r="R6" s="1148"/>
      <c r="S6" s="1148"/>
      <c r="T6" s="1148"/>
      <c r="U6" s="202"/>
      <c r="V6" s="109"/>
      <c r="W6" s="381" t="s">
        <v>54</v>
      </c>
      <c r="X6" s="381"/>
      <c r="Y6" s="111" t="s">
        <v>9</v>
      </c>
      <c r="Z6" s="111"/>
      <c r="AA6" s="111"/>
      <c r="AB6" s="111"/>
      <c r="AC6" s="111"/>
      <c r="AD6" s="111"/>
      <c r="AE6" s="111"/>
      <c r="AF6" s="111"/>
      <c r="AG6" s="111"/>
      <c r="AH6" s="111"/>
      <c r="AI6" s="111"/>
      <c r="AJ6" s="111"/>
      <c r="AK6" s="111"/>
      <c r="AL6" s="117" t="s">
        <v>55</v>
      </c>
      <c r="AM6" s="202"/>
      <c r="AN6" s="109"/>
      <c r="AO6" s="407"/>
      <c r="AP6" s="359"/>
      <c r="AQ6" s="407"/>
    </row>
    <row r="7" spans="1:43" ht="11.25" customHeight="1" x14ac:dyDescent="0.25">
      <c r="A7" s="407"/>
      <c r="B7" s="410"/>
      <c r="C7" s="202"/>
      <c r="D7" s="109"/>
      <c r="E7" s="1148"/>
      <c r="F7" s="1148"/>
      <c r="G7" s="1148"/>
      <c r="H7" s="1148"/>
      <c r="I7" s="1148"/>
      <c r="J7" s="1148"/>
      <c r="K7" s="1148"/>
      <c r="L7" s="1148"/>
      <c r="M7" s="1148"/>
      <c r="N7" s="1148"/>
      <c r="O7" s="1148"/>
      <c r="P7" s="1148"/>
      <c r="Q7" s="1148"/>
      <c r="R7" s="1148"/>
      <c r="S7" s="1148"/>
      <c r="T7" s="1148"/>
      <c r="U7" s="202"/>
      <c r="V7" s="109"/>
      <c r="AM7" s="202"/>
      <c r="AN7" s="109"/>
      <c r="AO7" s="407"/>
      <c r="AP7" s="359"/>
      <c r="AQ7" s="407"/>
    </row>
    <row r="8" spans="1:43" x14ac:dyDescent="0.25">
      <c r="A8" s="407"/>
      <c r="B8" s="410"/>
      <c r="C8" s="202"/>
      <c r="D8" s="109"/>
      <c r="E8" s="1148"/>
      <c r="F8" s="1148"/>
      <c r="G8" s="1148"/>
      <c r="H8" s="1148"/>
      <c r="I8" s="1148"/>
      <c r="J8" s="1148"/>
      <c r="K8" s="1148"/>
      <c r="L8" s="1148"/>
      <c r="M8" s="1148"/>
      <c r="N8" s="1148"/>
      <c r="O8" s="1148"/>
      <c r="P8" s="1148"/>
      <c r="Q8" s="1148"/>
      <c r="R8" s="1148"/>
      <c r="S8" s="1148"/>
      <c r="T8" s="1148"/>
      <c r="U8" s="202"/>
      <c r="V8" s="109"/>
      <c r="AM8" s="202"/>
      <c r="AN8" s="109"/>
      <c r="AO8" s="407"/>
      <c r="AP8" s="359"/>
      <c r="AQ8" s="407"/>
    </row>
    <row r="9" spans="1:43" ht="6" customHeight="1" thickBot="1" x14ac:dyDescent="0.3">
      <c r="A9" s="141"/>
      <c r="B9" s="432"/>
      <c r="C9" s="139"/>
      <c r="D9" s="140"/>
      <c r="E9" s="141"/>
      <c r="F9" s="141"/>
      <c r="G9" s="141"/>
      <c r="H9" s="141"/>
      <c r="I9" s="141"/>
      <c r="J9" s="141"/>
      <c r="K9" s="141"/>
      <c r="L9" s="141"/>
      <c r="M9" s="141"/>
      <c r="N9" s="141"/>
      <c r="O9" s="141"/>
      <c r="P9" s="141"/>
      <c r="Q9" s="141"/>
      <c r="R9" s="141"/>
      <c r="S9" s="141"/>
      <c r="T9" s="141"/>
      <c r="U9" s="139"/>
      <c r="V9" s="140"/>
      <c r="W9" s="141"/>
      <c r="X9" s="141"/>
      <c r="Y9" s="141"/>
      <c r="Z9" s="141"/>
      <c r="AA9" s="141"/>
      <c r="AB9" s="141"/>
      <c r="AC9" s="141"/>
      <c r="AD9" s="141"/>
      <c r="AE9" s="141"/>
      <c r="AF9" s="141"/>
      <c r="AG9" s="141"/>
      <c r="AH9" s="141"/>
      <c r="AI9" s="141"/>
      <c r="AJ9" s="141"/>
      <c r="AK9" s="141"/>
      <c r="AL9" s="142"/>
      <c r="AM9" s="139"/>
      <c r="AN9" s="140"/>
      <c r="AO9" s="141"/>
      <c r="AP9" s="141"/>
      <c r="AQ9" s="141"/>
    </row>
    <row r="10" spans="1:43" ht="6" customHeight="1" x14ac:dyDescent="0.25">
      <c r="A10" s="136"/>
      <c r="B10" s="410"/>
      <c r="C10" s="202"/>
      <c r="D10" s="109"/>
      <c r="E10" s="407"/>
      <c r="F10" s="407"/>
      <c r="G10" s="407"/>
      <c r="H10" s="407"/>
      <c r="I10" s="407"/>
      <c r="J10" s="407"/>
      <c r="K10" s="407"/>
      <c r="L10" s="407"/>
      <c r="M10" s="407"/>
      <c r="N10" s="407"/>
      <c r="O10" s="407"/>
      <c r="P10" s="407"/>
      <c r="Q10" s="407"/>
      <c r="R10" s="407"/>
      <c r="S10" s="407"/>
      <c r="T10" s="407"/>
      <c r="U10" s="133"/>
      <c r="V10" s="133"/>
      <c r="W10" s="407"/>
      <c r="X10" s="407"/>
      <c r="Y10" s="407"/>
      <c r="Z10" s="407"/>
      <c r="AA10" s="407"/>
      <c r="AB10" s="407"/>
      <c r="AC10" s="407"/>
      <c r="AD10" s="407"/>
      <c r="AE10" s="407"/>
      <c r="AF10" s="407"/>
      <c r="AG10" s="407"/>
      <c r="AH10" s="407"/>
      <c r="AI10" s="407"/>
      <c r="AJ10" s="407"/>
      <c r="AK10" s="407"/>
      <c r="AL10" s="203"/>
      <c r="AM10" s="202"/>
      <c r="AN10" s="109"/>
      <c r="AO10" s="407"/>
      <c r="AP10" s="407"/>
      <c r="AQ10" s="137"/>
    </row>
    <row r="11" spans="1:43" ht="11.25" customHeight="1" x14ac:dyDescent="0.25">
      <c r="A11" s="136"/>
      <c r="B11" s="429">
        <v>319</v>
      </c>
      <c r="C11" s="202"/>
      <c r="D11" s="109"/>
      <c r="E11" s="1129" t="s">
        <v>279</v>
      </c>
      <c r="F11" s="1129"/>
      <c r="G11" s="1129"/>
      <c r="H11" s="1129"/>
      <c r="I11" s="1129"/>
      <c r="J11" s="1129"/>
      <c r="K11" s="1129"/>
      <c r="L11" s="1129"/>
      <c r="M11" s="1129"/>
      <c r="N11" s="1129"/>
      <c r="O11" s="1129"/>
      <c r="P11" s="1129"/>
      <c r="Q11" s="1129"/>
      <c r="R11" s="1129"/>
      <c r="S11" s="1129"/>
      <c r="T11" s="1129"/>
      <c r="U11" s="1129"/>
      <c r="V11" s="1129"/>
      <c r="W11" s="1129"/>
      <c r="X11" s="1129"/>
      <c r="Y11" s="1129"/>
      <c r="Z11" s="1129"/>
      <c r="AA11" s="1129"/>
      <c r="AB11" s="1129"/>
      <c r="AC11" s="1129"/>
      <c r="AD11" s="1129"/>
      <c r="AE11" s="1129"/>
      <c r="AF11" s="1129"/>
      <c r="AG11" s="1129"/>
      <c r="AH11" s="1129"/>
      <c r="AI11" s="1129"/>
      <c r="AJ11" s="1129"/>
      <c r="AK11" s="1129"/>
      <c r="AL11" s="1129"/>
      <c r="AM11" s="202"/>
      <c r="AN11" s="109"/>
      <c r="AO11" s="407"/>
      <c r="AP11" s="407"/>
      <c r="AQ11" s="137"/>
    </row>
    <row r="12" spans="1:43" ht="6" customHeight="1" x14ac:dyDescent="0.25">
      <c r="A12" s="136"/>
      <c r="B12" s="410"/>
      <c r="C12" s="202"/>
      <c r="D12" s="109"/>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7"/>
      <c r="AL12" s="203"/>
      <c r="AM12" s="202"/>
      <c r="AN12" s="109"/>
      <c r="AO12" s="407"/>
      <c r="AP12" s="407"/>
      <c r="AQ12" s="137"/>
    </row>
    <row r="13" spans="1:43" x14ac:dyDescent="0.25">
      <c r="A13" s="136"/>
      <c r="B13" s="410"/>
      <c r="C13" s="202"/>
      <c r="D13" s="109"/>
      <c r="F13" s="407"/>
      <c r="G13" s="407"/>
      <c r="H13" s="407"/>
      <c r="I13" s="407"/>
      <c r="J13" s="407"/>
      <c r="K13" s="407"/>
      <c r="L13" s="407"/>
      <c r="N13" s="407"/>
      <c r="O13" s="407"/>
      <c r="P13" s="203" t="s">
        <v>280</v>
      </c>
      <c r="Q13" s="407"/>
      <c r="R13" s="407"/>
      <c r="S13" s="407"/>
      <c r="T13" s="407"/>
      <c r="U13" s="407"/>
      <c r="V13" s="407"/>
      <c r="X13" s="407"/>
      <c r="Y13" s="407"/>
      <c r="Z13" s="407"/>
      <c r="AB13" s="407"/>
      <c r="AC13" s="203" t="s">
        <v>281</v>
      </c>
      <c r="AD13" s="407"/>
      <c r="AE13" s="407"/>
      <c r="AF13" s="407"/>
      <c r="AG13" s="407"/>
      <c r="AH13" s="407"/>
      <c r="AI13" s="407"/>
      <c r="AJ13" s="407"/>
      <c r="AK13" s="407"/>
      <c r="AL13" s="203"/>
      <c r="AM13" s="202"/>
      <c r="AN13" s="109"/>
      <c r="AO13" s="407"/>
      <c r="AP13" s="1228">
        <v>321</v>
      </c>
      <c r="AQ13" s="137"/>
    </row>
    <row r="14" spans="1:43" x14ac:dyDescent="0.25">
      <c r="A14" s="136"/>
      <c r="B14" s="410"/>
      <c r="C14" s="202"/>
      <c r="D14" s="109"/>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407"/>
      <c r="AL14" s="203"/>
      <c r="AM14" s="202"/>
      <c r="AN14" s="109"/>
      <c r="AO14" s="407"/>
      <c r="AP14" s="1228"/>
      <c r="AQ14" s="137"/>
    </row>
    <row r="15" spans="1:43" ht="6" customHeight="1" thickBot="1" x14ac:dyDescent="0.3">
      <c r="A15" s="138"/>
      <c r="B15" s="432"/>
      <c r="C15" s="139"/>
      <c r="D15" s="140"/>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2"/>
      <c r="AM15" s="139"/>
      <c r="AN15" s="140"/>
      <c r="AO15" s="141"/>
      <c r="AP15" s="141"/>
      <c r="AQ15" s="143"/>
    </row>
    <row r="16" spans="1:43" ht="6" customHeight="1" x14ac:dyDescent="0.25">
      <c r="A16" s="133"/>
      <c r="B16" s="130"/>
      <c r="C16" s="131"/>
      <c r="D16" s="132"/>
      <c r="E16" s="133"/>
      <c r="F16" s="133"/>
      <c r="G16" s="133"/>
      <c r="H16" s="133"/>
      <c r="I16" s="133"/>
      <c r="J16" s="133"/>
      <c r="K16" s="133"/>
      <c r="L16" s="133"/>
      <c r="M16" s="133"/>
      <c r="N16" s="133"/>
      <c r="O16" s="133"/>
      <c r="P16" s="133"/>
      <c r="Q16" s="133"/>
      <c r="R16" s="133"/>
      <c r="S16" s="133"/>
      <c r="T16" s="133"/>
      <c r="U16" s="131"/>
      <c r="V16" s="132"/>
      <c r="W16" s="133"/>
      <c r="X16" s="133"/>
      <c r="Y16" s="133"/>
      <c r="Z16" s="133"/>
      <c r="AA16" s="133"/>
      <c r="AB16" s="133"/>
      <c r="AC16" s="133"/>
      <c r="AD16" s="133"/>
      <c r="AE16" s="133"/>
      <c r="AF16" s="133"/>
      <c r="AG16" s="133"/>
      <c r="AH16" s="133"/>
      <c r="AI16" s="133"/>
      <c r="AJ16" s="133"/>
      <c r="AK16" s="133"/>
      <c r="AL16" s="134"/>
      <c r="AM16" s="131"/>
      <c r="AN16" s="132"/>
      <c r="AO16" s="133"/>
      <c r="AP16" s="133"/>
      <c r="AQ16" s="133"/>
    </row>
    <row r="17" spans="1:43" ht="11.25" customHeight="1" x14ac:dyDescent="0.25">
      <c r="A17" s="407"/>
      <c r="B17" s="429">
        <v>320</v>
      </c>
      <c r="C17" s="202"/>
      <c r="D17" s="109"/>
      <c r="E17" s="1148" t="str">
        <f ca="1">VLOOKUP(INDIRECT(ADDRESS(ROW(),COLUMN()-3)),INDIRECT("translations[[Question Num]:["&amp; Language_Selected &amp;"]]"),MATCH(Language_Selected,Language_Options,0)+1,FALSE)</f>
        <v>Have you ever used anything or tried in any way to delay or avoid getting pregnant?</v>
      </c>
      <c r="F17" s="1148"/>
      <c r="G17" s="1148"/>
      <c r="H17" s="1148"/>
      <c r="I17" s="1148"/>
      <c r="J17" s="1148"/>
      <c r="K17" s="1148"/>
      <c r="L17" s="1148"/>
      <c r="M17" s="1148"/>
      <c r="N17" s="1148"/>
      <c r="O17" s="1148"/>
      <c r="P17" s="1148"/>
      <c r="Q17" s="1148"/>
      <c r="R17" s="1148"/>
      <c r="S17" s="1148"/>
      <c r="T17" s="1148"/>
      <c r="U17" s="202"/>
      <c r="V17" s="109"/>
      <c r="W17" s="381" t="s">
        <v>52</v>
      </c>
      <c r="X17" s="381"/>
      <c r="Y17" s="111" t="s">
        <v>9</v>
      </c>
      <c r="Z17" s="111"/>
      <c r="AA17" s="111"/>
      <c r="AB17" s="111"/>
      <c r="AC17" s="111"/>
      <c r="AD17" s="111"/>
      <c r="AE17" s="111"/>
      <c r="AF17" s="111"/>
      <c r="AG17" s="111"/>
      <c r="AH17" s="111"/>
      <c r="AI17" s="111"/>
      <c r="AJ17" s="111"/>
      <c r="AK17" s="111"/>
      <c r="AL17" s="117" t="s">
        <v>53</v>
      </c>
      <c r="AM17" s="202"/>
      <c r="AN17" s="109"/>
      <c r="AO17" s="407"/>
      <c r="AP17" s="1228">
        <v>331</v>
      </c>
      <c r="AQ17" s="407"/>
    </row>
    <row r="18" spans="1:43" x14ac:dyDescent="0.25">
      <c r="A18" s="407"/>
      <c r="B18" s="410"/>
      <c r="C18" s="202"/>
      <c r="D18" s="109"/>
      <c r="E18" s="1148"/>
      <c r="F18" s="1148"/>
      <c r="G18" s="1148"/>
      <c r="H18" s="1148"/>
      <c r="I18" s="1148"/>
      <c r="J18" s="1148"/>
      <c r="K18" s="1148"/>
      <c r="L18" s="1148"/>
      <c r="M18" s="1148"/>
      <c r="N18" s="1148"/>
      <c r="O18" s="1148"/>
      <c r="P18" s="1148"/>
      <c r="Q18" s="1148"/>
      <c r="R18" s="1148"/>
      <c r="S18" s="1148"/>
      <c r="T18" s="1148"/>
      <c r="U18" s="202"/>
      <c r="V18" s="109"/>
      <c r="W18" s="381" t="s">
        <v>54</v>
      </c>
      <c r="X18" s="381"/>
      <c r="Y18" s="111" t="s">
        <v>9</v>
      </c>
      <c r="Z18" s="111"/>
      <c r="AA18" s="111"/>
      <c r="AB18" s="111"/>
      <c r="AC18" s="111"/>
      <c r="AD18" s="111"/>
      <c r="AE18" s="111"/>
      <c r="AF18" s="111"/>
      <c r="AG18" s="111"/>
      <c r="AH18" s="111"/>
      <c r="AI18" s="111"/>
      <c r="AJ18" s="111"/>
      <c r="AK18" s="111"/>
      <c r="AL18" s="117" t="s">
        <v>55</v>
      </c>
      <c r="AM18" s="202"/>
      <c r="AN18" s="109"/>
      <c r="AO18" s="407"/>
      <c r="AP18" s="1228"/>
      <c r="AQ18" s="407"/>
    </row>
    <row r="19" spans="1:43" ht="6" customHeight="1" thickBot="1" x14ac:dyDescent="0.3">
      <c r="A19" s="141"/>
      <c r="B19" s="432"/>
      <c r="C19" s="139"/>
      <c r="D19" s="140"/>
      <c r="E19" s="141"/>
      <c r="F19" s="141"/>
      <c r="G19" s="141"/>
      <c r="H19" s="141"/>
      <c r="I19" s="141"/>
      <c r="J19" s="141"/>
      <c r="K19" s="141"/>
      <c r="L19" s="141"/>
      <c r="M19" s="141"/>
      <c r="N19" s="141"/>
      <c r="O19" s="141"/>
      <c r="P19" s="141"/>
      <c r="Q19" s="141"/>
      <c r="R19" s="141"/>
      <c r="S19" s="141"/>
      <c r="T19" s="141"/>
      <c r="U19" s="139"/>
      <c r="V19" s="140"/>
      <c r="W19" s="141"/>
      <c r="X19" s="141"/>
      <c r="Y19" s="141"/>
      <c r="Z19" s="141"/>
      <c r="AA19" s="141"/>
      <c r="AB19" s="141"/>
      <c r="AC19" s="141"/>
      <c r="AD19" s="141"/>
      <c r="AE19" s="141"/>
      <c r="AF19" s="141"/>
      <c r="AG19" s="141"/>
      <c r="AH19" s="141"/>
      <c r="AI19" s="141"/>
      <c r="AJ19" s="141"/>
      <c r="AK19" s="141"/>
      <c r="AL19" s="142"/>
      <c r="AM19" s="139"/>
      <c r="AN19" s="140"/>
      <c r="AO19" s="141"/>
      <c r="AP19" s="141"/>
      <c r="AQ19" s="141"/>
    </row>
    <row r="20" spans="1:43" ht="6" customHeight="1" x14ac:dyDescent="0.25">
      <c r="A20" s="129"/>
      <c r="B20" s="130"/>
      <c r="C20" s="131"/>
      <c r="D20" s="132"/>
      <c r="E20" s="133"/>
      <c r="F20" s="133"/>
      <c r="G20" s="133"/>
      <c r="H20" s="133"/>
      <c r="I20" s="133"/>
      <c r="J20" s="133"/>
      <c r="K20" s="133"/>
      <c r="L20" s="133"/>
      <c r="M20" s="133"/>
      <c r="N20" s="133"/>
      <c r="O20" s="133"/>
      <c r="P20" s="133"/>
      <c r="Q20" s="133"/>
      <c r="R20" s="133"/>
      <c r="S20" s="133"/>
      <c r="T20" s="133"/>
      <c r="U20" s="131"/>
      <c r="V20" s="132"/>
      <c r="W20" s="133"/>
      <c r="X20" s="133"/>
      <c r="Y20" s="133"/>
      <c r="Z20" s="133"/>
      <c r="AA20" s="133"/>
      <c r="AB20" s="133"/>
      <c r="AC20" s="133"/>
      <c r="AD20" s="133"/>
      <c r="AE20" s="133"/>
      <c r="AF20" s="133"/>
      <c r="AG20" s="133"/>
      <c r="AH20" s="133"/>
      <c r="AI20" s="133"/>
      <c r="AJ20" s="133"/>
      <c r="AK20" s="133"/>
      <c r="AL20" s="134"/>
      <c r="AM20" s="131"/>
      <c r="AN20" s="132"/>
      <c r="AO20" s="133"/>
      <c r="AP20" s="133"/>
      <c r="AQ20" s="135"/>
    </row>
    <row r="21" spans="1:43" x14ac:dyDescent="0.25">
      <c r="A21" s="136"/>
      <c r="B21" s="429">
        <v>321</v>
      </c>
      <c r="C21" s="202"/>
      <c r="D21" s="109"/>
      <c r="E21" s="1129" t="s">
        <v>282</v>
      </c>
      <c r="F21" s="1129"/>
      <c r="G21" s="1129"/>
      <c r="H21" s="1129"/>
      <c r="I21" s="1129"/>
      <c r="J21" s="1129"/>
      <c r="K21" s="1129"/>
      <c r="L21" s="1129"/>
      <c r="M21" s="1129"/>
      <c r="N21" s="1129"/>
      <c r="O21" s="1129"/>
      <c r="P21" s="1129"/>
      <c r="Q21" s="1129"/>
      <c r="R21" s="1129"/>
      <c r="S21" s="1129"/>
      <c r="T21" s="1129"/>
      <c r="U21" s="202"/>
      <c r="V21" s="109"/>
      <c r="W21" s="407" t="s">
        <v>283</v>
      </c>
      <c r="X21" s="407"/>
      <c r="Y21" s="407"/>
      <c r="Z21" s="407"/>
      <c r="AA21" s="407"/>
      <c r="AB21" s="407"/>
      <c r="AD21" s="112" t="s">
        <v>9</v>
      </c>
      <c r="AE21" s="112"/>
      <c r="AF21" s="160"/>
      <c r="AG21" s="160"/>
      <c r="AH21" s="160"/>
      <c r="AI21" s="112"/>
      <c r="AJ21" s="112"/>
      <c r="AK21" s="112"/>
      <c r="AL21" s="203" t="s">
        <v>268</v>
      </c>
      <c r="AM21" s="202"/>
      <c r="AN21" s="109"/>
      <c r="AO21" s="407"/>
      <c r="AP21" s="462">
        <v>331</v>
      </c>
      <c r="AQ21" s="137"/>
    </row>
    <row r="22" spans="1:43" x14ac:dyDescent="0.25">
      <c r="A22" s="136"/>
      <c r="B22" s="410"/>
      <c r="C22" s="202"/>
      <c r="D22" s="109"/>
      <c r="E22" s="1129"/>
      <c r="F22" s="1129"/>
      <c r="G22" s="1129"/>
      <c r="H22" s="1129"/>
      <c r="I22" s="1129"/>
      <c r="J22" s="1129"/>
      <c r="K22" s="1129"/>
      <c r="L22" s="1129"/>
      <c r="M22" s="1129"/>
      <c r="N22" s="1129"/>
      <c r="O22" s="1129"/>
      <c r="P22" s="1129"/>
      <c r="Q22" s="1129"/>
      <c r="R22" s="1129"/>
      <c r="S22" s="1129"/>
      <c r="T22" s="1129"/>
      <c r="U22" s="202"/>
      <c r="V22" s="109"/>
      <c r="W22" s="407" t="s">
        <v>190</v>
      </c>
      <c r="X22" s="407"/>
      <c r="Y22" s="407"/>
      <c r="Z22" s="407"/>
      <c r="AA22" s="407"/>
      <c r="AB22" s="407"/>
      <c r="AC22" s="407"/>
      <c r="AD22" s="407"/>
      <c r="AE22" s="112" t="s">
        <v>9</v>
      </c>
      <c r="AF22" s="160"/>
      <c r="AG22" s="160"/>
      <c r="AH22" s="160"/>
      <c r="AI22" s="112"/>
      <c r="AJ22" s="112"/>
      <c r="AK22" s="112"/>
      <c r="AL22" s="203" t="s">
        <v>75</v>
      </c>
      <c r="AM22" s="202"/>
      <c r="AN22" s="109"/>
      <c r="AO22" s="407"/>
      <c r="AP22" s="462">
        <v>324</v>
      </c>
      <c r="AQ22" s="137"/>
    </row>
    <row r="23" spans="1:43" x14ac:dyDescent="0.25">
      <c r="A23" s="136"/>
      <c r="B23" s="410"/>
      <c r="C23" s="202"/>
      <c r="D23" s="109"/>
      <c r="E23" s="1129"/>
      <c r="F23" s="1129"/>
      <c r="G23" s="1129"/>
      <c r="H23" s="1129"/>
      <c r="I23" s="1129"/>
      <c r="J23" s="1129"/>
      <c r="K23" s="1129"/>
      <c r="L23" s="1129"/>
      <c r="M23" s="1129"/>
      <c r="N23" s="1129"/>
      <c r="O23" s="1129"/>
      <c r="P23" s="1129"/>
      <c r="Q23" s="1129"/>
      <c r="R23" s="1129"/>
      <c r="S23" s="1129"/>
      <c r="T23" s="1129"/>
      <c r="U23" s="202"/>
      <c r="V23" s="109"/>
      <c r="W23" s="407" t="s">
        <v>192</v>
      </c>
      <c r="X23" s="407"/>
      <c r="Y23" s="407"/>
      <c r="Z23" s="407"/>
      <c r="AA23" s="407"/>
      <c r="AB23" s="407"/>
      <c r="AC23" s="407"/>
      <c r="AD23" s="112" t="s">
        <v>9</v>
      </c>
      <c r="AE23" s="112"/>
      <c r="AF23" s="160"/>
      <c r="AG23" s="160"/>
      <c r="AH23" s="160"/>
      <c r="AI23" s="112"/>
      <c r="AJ23" s="112"/>
      <c r="AK23" s="112"/>
      <c r="AL23" s="203" t="s">
        <v>95</v>
      </c>
      <c r="AM23" s="202"/>
      <c r="AN23" s="109"/>
      <c r="AO23" s="407"/>
      <c r="AP23" s="462">
        <v>332</v>
      </c>
      <c r="AQ23" s="137"/>
    </row>
    <row r="24" spans="1:43" x14ac:dyDescent="0.25">
      <c r="A24" s="136"/>
      <c r="B24" s="410"/>
      <c r="C24" s="202"/>
      <c r="D24" s="109"/>
      <c r="E24" s="1129"/>
      <c r="F24" s="1129"/>
      <c r="G24" s="1129"/>
      <c r="H24" s="1129"/>
      <c r="I24" s="1129"/>
      <c r="J24" s="1129"/>
      <c r="K24" s="1129"/>
      <c r="L24" s="1129"/>
      <c r="M24" s="1129"/>
      <c r="N24" s="1129"/>
      <c r="O24" s="1129"/>
      <c r="P24" s="1129"/>
      <c r="Q24" s="1129"/>
      <c r="R24" s="1129"/>
      <c r="S24" s="1129"/>
      <c r="T24" s="1129"/>
      <c r="U24" s="202"/>
      <c r="V24" s="109"/>
      <c r="W24" s="407" t="s">
        <v>193</v>
      </c>
      <c r="X24" s="407"/>
      <c r="Y24" s="112" t="s">
        <v>9</v>
      </c>
      <c r="Z24" s="112"/>
      <c r="AA24" s="112"/>
      <c r="AB24" s="112"/>
      <c r="AC24" s="112"/>
      <c r="AD24" s="112"/>
      <c r="AE24" s="112"/>
      <c r="AF24" s="112"/>
      <c r="AG24" s="112"/>
      <c r="AH24" s="112"/>
      <c r="AI24" s="112"/>
      <c r="AJ24" s="112"/>
      <c r="AK24" s="112"/>
      <c r="AL24" s="203" t="s">
        <v>96</v>
      </c>
      <c r="AM24" s="202"/>
      <c r="AN24" s="109"/>
      <c r="AO24" s="407"/>
      <c r="AP24" s="407"/>
      <c r="AQ24" s="137"/>
    </row>
    <row r="25" spans="1:43" x14ac:dyDescent="0.25">
      <c r="A25" s="136"/>
      <c r="B25" s="410"/>
      <c r="C25" s="202"/>
      <c r="D25" s="109"/>
      <c r="E25" s="1129"/>
      <c r="F25" s="1129"/>
      <c r="G25" s="1129"/>
      <c r="H25" s="1129"/>
      <c r="I25" s="1129"/>
      <c r="J25" s="1129"/>
      <c r="K25" s="1129"/>
      <c r="L25" s="1129"/>
      <c r="M25" s="1129"/>
      <c r="N25" s="1129"/>
      <c r="O25" s="1129"/>
      <c r="P25" s="1129"/>
      <c r="Q25" s="1129"/>
      <c r="R25" s="1129"/>
      <c r="S25" s="1129"/>
      <c r="T25" s="1129"/>
      <c r="U25" s="202"/>
      <c r="V25" s="109"/>
      <c r="W25" s="407" t="s">
        <v>194</v>
      </c>
      <c r="X25" s="407"/>
      <c r="Y25" s="407"/>
      <c r="Z25" s="407"/>
      <c r="AA25" s="407"/>
      <c r="AB25" s="112" t="s">
        <v>9</v>
      </c>
      <c r="AC25" s="160"/>
      <c r="AD25" s="112"/>
      <c r="AE25" s="112"/>
      <c r="AF25" s="112"/>
      <c r="AG25" s="112"/>
      <c r="AH25" s="112"/>
      <c r="AI25" s="112"/>
      <c r="AJ25" s="112"/>
      <c r="AK25" s="112"/>
      <c r="AL25" s="203" t="s">
        <v>97</v>
      </c>
      <c r="AM25" s="202"/>
      <c r="AN25" s="109"/>
      <c r="AO25" s="407"/>
      <c r="AP25" s="359"/>
      <c r="AQ25" s="137"/>
    </row>
    <row r="26" spans="1:43" x14ac:dyDescent="0.25">
      <c r="A26" s="136"/>
      <c r="B26" s="410"/>
      <c r="C26" s="202"/>
      <c r="D26" s="109"/>
      <c r="E26" s="1129"/>
      <c r="F26" s="1129"/>
      <c r="G26" s="1129"/>
      <c r="H26" s="1129"/>
      <c r="I26" s="1129"/>
      <c r="J26" s="1129"/>
      <c r="K26" s="1129"/>
      <c r="L26" s="1129"/>
      <c r="M26" s="1129"/>
      <c r="N26" s="1129"/>
      <c r="O26" s="1129"/>
      <c r="P26" s="1129"/>
      <c r="Q26" s="1129"/>
      <c r="R26" s="1129"/>
      <c r="S26" s="1129"/>
      <c r="T26" s="1129"/>
      <c r="U26" s="202"/>
      <c r="V26" s="109"/>
      <c r="W26" s="407" t="s">
        <v>195</v>
      </c>
      <c r="X26" s="407"/>
      <c r="Y26" s="407"/>
      <c r="Z26" s="407"/>
      <c r="AA26" s="112" t="s">
        <v>9</v>
      </c>
      <c r="AB26" s="160"/>
      <c r="AC26" s="112"/>
      <c r="AD26" s="112"/>
      <c r="AE26" s="112"/>
      <c r="AF26" s="112"/>
      <c r="AG26" s="112"/>
      <c r="AH26" s="112"/>
      <c r="AI26" s="112"/>
      <c r="AJ26" s="112"/>
      <c r="AK26" s="112"/>
      <c r="AL26" s="203" t="s">
        <v>158</v>
      </c>
      <c r="AM26" s="202"/>
      <c r="AN26" s="109"/>
      <c r="AO26" s="407"/>
      <c r="AP26" s="407"/>
      <c r="AQ26" s="137"/>
    </row>
    <row r="27" spans="1:43" x14ac:dyDescent="0.25">
      <c r="A27" s="136"/>
      <c r="B27" s="410"/>
      <c r="C27" s="202"/>
      <c r="D27" s="109"/>
      <c r="E27" s="1129"/>
      <c r="F27" s="1129"/>
      <c r="G27" s="1129"/>
      <c r="H27" s="1129"/>
      <c r="I27" s="1129"/>
      <c r="J27" s="1129"/>
      <c r="K27" s="1129"/>
      <c r="L27" s="1129"/>
      <c r="M27" s="1129"/>
      <c r="N27" s="1129"/>
      <c r="O27" s="1129"/>
      <c r="P27" s="1129"/>
      <c r="Q27" s="1129"/>
      <c r="R27" s="1129"/>
      <c r="S27" s="1129"/>
      <c r="T27" s="1129"/>
      <c r="U27" s="202"/>
      <c r="V27" s="109"/>
      <c r="W27" s="407" t="s">
        <v>196</v>
      </c>
      <c r="X27" s="407"/>
      <c r="Y27" s="112" t="s">
        <v>9</v>
      </c>
      <c r="Z27" s="112"/>
      <c r="AA27" s="112"/>
      <c r="AB27" s="112"/>
      <c r="AC27" s="112"/>
      <c r="AD27" s="112"/>
      <c r="AE27" s="112"/>
      <c r="AF27" s="112"/>
      <c r="AG27" s="112"/>
      <c r="AH27" s="112"/>
      <c r="AI27" s="112"/>
      <c r="AJ27" s="112"/>
      <c r="AK27" s="112"/>
      <c r="AL27" s="203" t="s">
        <v>159</v>
      </c>
      <c r="AM27" s="202"/>
      <c r="AN27" s="109"/>
      <c r="AO27" s="407"/>
      <c r="AP27" s="407"/>
      <c r="AQ27" s="137"/>
    </row>
    <row r="28" spans="1:43" x14ac:dyDescent="0.25">
      <c r="A28" s="136"/>
      <c r="B28" s="410"/>
      <c r="C28" s="202"/>
      <c r="D28" s="109"/>
      <c r="E28" s="1129"/>
      <c r="F28" s="1129"/>
      <c r="G28" s="1129"/>
      <c r="H28" s="1129"/>
      <c r="I28" s="1129"/>
      <c r="J28" s="1129"/>
      <c r="K28" s="1129"/>
      <c r="L28" s="1129"/>
      <c r="M28" s="1129"/>
      <c r="N28" s="1129"/>
      <c r="O28" s="1129"/>
      <c r="P28" s="1129"/>
      <c r="Q28" s="1129"/>
      <c r="R28" s="1129"/>
      <c r="S28" s="1129"/>
      <c r="T28" s="1129"/>
      <c r="U28" s="202"/>
      <c r="V28" s="109"/>
      <c r="W28" s="407" t="s">
        <v>197</v>
      </c>
      <c r="X28" s="407"/>
      <c r="Y28" s="407"/>
      <c r="Z28" s="112" t="s">
        <v>9</v>
      </c>
      <c r="AA28" s="112"/>
      <c r="AB28" s="160"/>
      <c r="AC28" s="112"/>
      <c r="AD28" s="112"/>
      <c r="AE28" s="112"/>
      <c r="AF28" s="112"/>
      <c r="AG28" s="112"/>
      <c r="AH28" s="112"/>
      <c r="AI28" s="112"/>
      <c r="AJ28" s="112"/>
      <c r="AK28" s="112"/>
      <c r="AL28" s="203" t="s">
        <v>160</v>
      </c>
      <c r="AM28" s="202"/>
      <c r="AN28" s="109"/>
      <c r="AO28" s="407"/>
      <c r="AP28" s="407"/>
      <c r="AQ28" s="137"/>
    </row>
    <row r="29" spans="1:43" x14ac:dyDescent="0.25">
      <c r="A29" s="136"/>
      <c r="B29" s="410"/>
      <c r="C29" s="202"/>
      <c r="D29" s="109"/>
      <c r="E29" s="1129"/>
      <c r="F29" s="1129"/>
      <c r="G29" s="1129"/>
      <c r="H29" s="1129"/>
      <c r="I29" s="1129"/>
      <c r="J29" s="1129"/>
      <c r="K29" s="1129"/>
      <c r="L29" s="1129"/>
      <c r="M29" s="1129"/>
      <c r="N29" s="1129"/>
      <c r="O29" s="1129"/>
      <c r="P29" s="1129"/>
      <c r="Q29" s="1129"/>
      <c r="R29" s="1129"/>
      <c r="S29" s="1129"/>
      <c r="T29" s="1129"/>
      <c r="U29" s="202"/>
      <c r="V29" s="109"/>
      <c r="W29" s="407" t="s">
        <v>198</v>
      </c>
      <c r="X29" s="407"/>
      <c r="Y29" s="407"/>
      <c r="Z29" s="407"/>
      <c r="AA29" s="407"/>
      <c r="AB29" s="407"/>
      <c r="AC29" s="112" t="s">
        <v>9</v>
      </c>
      <c r="AD29" s="112"/>
      <c r="AE29" s="160"/>
      <c r="AF29" s="112"/>
      <c r="AG29" s="112"/>
      <c r="AH29" s="112"/>
      <c r="AI29" s="112"/>
      <c r="AJ29" s="112"/>
      <c r="AK29" s="112"/>
      <c r="AL29" s="203" t="s">
        <v>161</v>
      </c>
      <c r="AM29" s="202"/>
      <c r="AN29" s="109"/>
      <c r="AO29" s="407"/>
      <c r="AP29" s="407"/>
      <c r="AQ29" s="137"/>
    </row>
    <row r="30" spans="1:43" x14ac:dyDescent="0.25">
      <c r="A30" s="136"/>
      <c r="B30" s="410"/>
      <c r="C30" s="202"/>
      <c r="D30" s="109"/>
      <c r="E30" s="1129"/>
      <c r="F30" s="1129"/>
      <c r="G30" s="1129"/>
      <c r="H30" s="1129"/>
      <c r="I30" s="1129"/>
      <c r="J30" s="1129"/>
      <c r="K30" s="1129"/>
      <c r="L30" s="1129"/>
      <c r="M30" s="1129"/>
      <c r="N30" s="1129"/>
      <c r="O30" s="1129"/>
      <c r="P30" s="1129"/>
      <c r="Q30" s="1129"/>
      <c r="R30" s="1129"/>
      <c r="S30" s="1129"/>
      <c r="T30" s="1129"/>
      <c r="U30" s="202"/>
      <c r="V30" s="109"/>
      <c r="W30" s="407" t="s">
        <v>199</v>
      </c>
      <c r="X30" s="407"/>
      <c r="Y30" s="407"/>
      <c r="Z30" s="407"/>
      <c r="AB30" s="112"/>
      <c r="AC30" s="160"/>
      <c r="AD30" s="111"/>
      <c r="AG30" s="111" t="s">
        <v>9</v>
      </c>
      <c r="AH30" s="111"/>
      <c r="AI30" s="111"/>
      <c r="AJ30" s="111"/>
      <c r="AK30" s="111"/>
      <c r="AL30" s="203" t="s">
        <v>162</v>
      </c>
      <c r="AM30" s="202"/>
      <c r="AN30" s="109"/>
      <c r="AO30" s="407"/>
      <c r="AP30" s="359"/>
      <c r="AQ30" s="137"/>
    </row>
    <row r="31" spans="1:43" x14ac:dyDescent="0.25">
      <c r="A31" s="136"/>
      <c r="B31" s="410"/>
      <c r="C31" s="202"/>
      <c r="D31" s="109"/>
      <c r="E31" s="1129"/>
      <c r="F31" s="1129"/>
      <c r="G31" s="1129"/>
      <c r="H31" s="1129"/>
      <c r="I31" s="1129"/>
      <c r="J31" s="1129"/>
      <c r="K31" s="1129"/>
      <c r="L31" s="1129"/>
      <c r="M31" s="1129"/>
      <c r="N31" s="1129"/>
      <c r="O31" s="1129"/>
      <c r="P31" s="1129"/>
      <c r="Q31" s="1129"/>
      <c r="R31" s="1129"/>
      <c r="S31" s="1129"/>
      <c r="T31" s="1129"/>
      <c r="U31" s="202"/>
      <c r="V31" s="109"/>
      <c r="W31" s="407" t="s">
        <v>201</v>
      </c>
      <c r="X31" s="407"/>
      <c r="Y31" s="407"/>
      <c r="Z31" s="407"/>
      <c r="AC31" s="160"/>
      <c r="AE31" s="111"/>
      <c r="AF31" s="111" t="s">
        <v>9</v>
      </c>
      <c r="AG31" s="111"/>
      <c r="AH31" s="111"/>
      <c r="AI31" s="111"/>
      <c r="AJ31" s="111"/>
      <c r="AK31" s="111"/>
      <c r="AL31" s="203" t="s">
        <v>163</v>
      </c>
      <c r="AM31" s="202"/>
      <c r="AN31" s="109"/>
      <c r="AO31" s="407"/>
      <c r="AP31" s="359"/>
      <c r="AQ31" s="137"/>
    </row>
    <row r="32" spans="1:43" x14ac:dyDescent="0.25">
      <c r="A32" s="136"/>
      <c r="B32" s="410"/>
      <c r="C32" s="202"/>
      <c r="D32" s="109"/>
      <c r="E32" s="1129"/>
      <c r="F32" s="1129"/>
      <c r="G32" s="1129"/>
      <c r="H32" s="1129"/>
      <c r="I32" s="1129"/>
      <c r="J32" s="1129"/>
      <c r="K32" s="1129"/>
      <c r="L32" s="1129"/>
      <c r="M32" s="1129"/>
      <c r="N32" s="1129"/>
      <c r="O32" s="1129"/>
      <c r="P32" s="1129"/>
      <c r="Q32" s="1129"/>
      <c r="R32" s="1129"/>
      <c r="S32" s="1129"/>
      <c r="T32" s="1129"/>
      <c r="U32" s="202"/>
      <c r="V32" s="109"/>
      <c r="W32" s="407" t="s">
        <v>203</v>
      </c>
      <c r="X32" s="407"/>
      <c r="Y32" s="407"/>
      <c r="Z32" s="407"/>
      <c r="AA32" s="407"/>
      <c r="AB32" s="407"/>
      <c r="AC32" s="407"/>
      <c r="AD32" s="407"/>
      <c r="AE32" s="407"/>
      <c r="AF32" s="407"/>
      <c r="AH32" s="112"/>
      <c r="AJ32" s="111" t="s">
        <v>9</v>
      </c>
      <c r="AK32" s="111"/>
      <c r="AL32" s="203" t="s">
        <v>165</v>
      </c>
      <c r="AM32" s="202"/>
      <c r="AN32" s="109"/>
      <c r="AO32" s="407"/>
      <c r="AP32" s="407"/>
      <c r="AQ32" s="137"/>
    </row>
    <row r="33" spans="1:44" x14ac:dyDescent="0.25">
      <c r="A33" s="136"/>
      <c r="B33" s="410"/>
      <c r="C33" s="202"/>
      <c r="D33" s="109"/>
      <c r="E33" s="1129"/>
      <c r="F33" s="1129"/>
      <c r="G33" s="1129"/>
      <c r="H33" s="1129"/>
      <c r="I33" s="1129"/>
      <c r="J33" s="1129"/>
      <c r="K33" s="1129"/>
      <c r="L33" s="1129"/>
      <c r="M33" s="1129"/>
      <c r="N33" s="1129"/>
      <c r="O33" s="1129"/>
      <c r="P33" s="1129"/>
      <c r="Q33" s="1129"/>
      <c r="R33" s="1129"/>
      <c r="S33" s="1129"/>
      <c r="T33" s="1129"/>
      <c r="U33" s="202"/>
      <c r="V33" s="109"/>
      <c r="W33" s="407" t="s">
        <v>205</v>
      </c>
      <c r="X33" s="407"/>
      <c r="Y33" s="407"/>
      <c r="Z33" s="407"/>
      <c r="AA33" s="407"/>
      <c r="AB33" s="407"/>
      <c r="AC33" s="112" t="s">
        <v>9</v>
      </c>
      <c r="AD33" s="160"/>
      <c r="AE33" s="160"/>
      <c r="AF33" s="112"/>
      <c r="AG33" s="112"/>
      <c r="AH33" s="112"/>
      <c r="AI33" s="112"/>
      <c r="AJ33" s="112"/>
      <c r="AK33" s="112"/>
      <c r="AL33" s="203" t="s">
        <v>167</v>
      </c>
      <c r="AM33" s="202"/>
      <c r="AN33" s="109"/>
      <c r="AO33" s="407"/>
      <c r="AP33" s="462">
        <v>332</v>
      </c>
      <c r="AQ33" s="137"/>
    </row>
    <row r="34" spans="1:44" x14ac:dyDescent="0.25">
      <c r="A34" s="136"/>
      <c r="B34" s="410"/>
      <c r="C34" s="202"/>
      <c r="D34" s="109"/>
      <c r="E34" s="1129"/>
      <c r="F34" s="1129"/>
      <c r="G34" s="1129"/>
      <c r="H34" s="1129"/>
      <c r="I34" s="1129"/>
      <c r="J34" s="1129"/>
      <c r="K34" s="1129"/>
      <c r="L34" s="1129"/>
      <c r="M34" s="1129"/>
      <c r="N34" s="1129"/>
      <c r="O34" s="1129"/>
      <c r="P34" s="1129"/>
      <c r="Q34" s="1129"/>
      <c r="R34" s="1129"/>
      <c r="S34" s="1129"/>
      <c r="T34" s="1129"/>
      <c r="U34" s="202"/>
      <c r="V34" s="109"/>
      <c r="W34" s="407" t="s">
        <v>207</v>
      </c>
      <c r="X34" s="407"/>
      <c r="Y34" s="407"/>
      <c r="Z34" s="407"/>
      <c r="AA34" s="407"/>
      <c r="AB34" s="112" t="s">
        <v>9</v>
      </c>
      <c r="AC34" s="112"/>
      <c r="AD34" s="160"/>
      <c r="AE34" s="160"/>
      <c r="AF34" s="112"/>
      <c r="AG34" s="112"/>
      <c r="AH34" s="112"/>
      <c r="AI34" s="112"/>
      <c r="AJ34" s="112"/>
      <c r="AK34" s="112"/>
      <c r="AL34" s="203" t="s">
        <v>168</v>
      </c>
      <c r="AM34" s="202"/>
      <c r="AN34" s="109"/>
      <c r="AO34" s="407"/>
      <c r="AP34" s="359"/>
      <c r="AQ34" s="137"/>
    </row>
    <row r="35" spans="1:44" x14ac:dyDescent="0.25">
      <c r="A35" s="136"/>
      <c r="B35" s="410"/>
      <c r="C35" s="202"/>
      <c r="D35" s="109"/>
      <c r="E35" s="1129"/>
      <c r="F35" s="1129"/>
      <c r="G35" s="1129"/>
      <c r="H35" s="1129"/>
      <c r="I35" s="1129"/>
      <c r="J35" s="1129"/>
      <c r="K35" s="1129"/>
      <c r="L35" s="1129"/>
      <c r="M35" s="1129"/>
      <c r="N35" s="1129"/>
      <c r="O35" s="1129"/>
      <c r="P35" s="1129"/>
      <c r="Q35" s="1129"/>
      <c r="R35" s="1129"/>
      <c r="S35" s="1129"/>
      <c r="T35" s="1129"/>
      <c r="U35" s="202"/>
      <c r="V35" s="109"/>
      <c r="W35" s="407" t="s">
        <v>209</v>
      </c>
      <c r="X35" s="407"/>
      <c r="Y35" s="407"/>
      <c r="Z35" s="407"/>
      <c r="AA35" s="407"/>
      <c r="AB35" s="407"/>
      <c r="AC35" s="407"/>
      <c r="AD35" s="407"/>
      <c r="AF35" s="112" t="s">
        <v>9</v>
      </c>
      <c r="AG35" s="112"/>
      <c r="AH35" s="112"/>
      <c r="AI35" s="160"/>
      <c r="AJ35" s="112"/>
      <c r="AK35" s="112"/>
      <c r="AL35" s="203" t="s">
        <v>271</v>
      </c>
      <c r="AM35" s="202"/>
      <c r="AN35" s="109"/>
      <c r="AO35" s="407"/>
      <c r="AP35" s="359"/>
      <c r="AQ35" s="137"/>
    </row>
    <row r="36" spans="1:44" x14ac:dyDescent="0.25">
      <c r="A36" s="136"/>
      <c r="B36" s="410"/>
      <c r="C36" s="202"/>
      <c r="D36" s="109"/>
      <c r="E36" s="1129"/>
      <c r="F36" s="1129"/>
      <c r="G36" s="1129"/>
      <c r="H36" s="1129"/>
      <c r="I36" s="1129"/>
      <c r="J36" s="1129"/>
      <c r="K36" s="1129"/>
      <c r="L36" s="1129"/>
      <c r="M36" s="1129"/>
      <c r="N36" s="1129"/>
      <c r="O36" s="1129"/>
      <c r="P36" s="1129"/>
      <c r="Q36" s="1129"/>
      <c r="R36" s="1129"/>
      <c r="S36" s="1129"/>
      <c r="T36" s="1129"/>
      <c r="U36" s="202"/>
      <c r="V36" s="109"/>
      <c r="W36" s="407" t="s">
        <v>210</v>
      </c>
      <c r="X36" s="407"/>
      <c r="Y36" s="407"/>
      <c r="Z36" s="407"/>
      <c r="AA36" s="407"/>
      <c r="AB36" s="407"/>
      <c r="AC36" s="407"/>
      <c r="AD36" s="407"/>
      <c r="AE36" s="407"/>
      <c r="AG36" s="112" t="s">
        <v>9</v>
      </c>
      <c r="AH36" s="112"/>
      <c r="AI36" s="112"/>
      <c r="AJ36" s="112"/>
      <c r="AK36" s="112"/>
      <c r="AL36" s="203" t="s">
        <v>218</v>
      </c>
      <c r="AM36" s="202"/>
      <c r="AN36" s="109"/>
      <c r="AO36" s="407"/>
      <c r="AP36" s="462">
        <v>332</v>
      </c>
      <c r="AQ36" s="137"/>
    </row>
    <row r="37" spans="1:44" ht="6" customHeight="1" thickBot="1" x14ac:dyDescent="0.3">
      <c r="A37" s="138"/>
      <c r="B37" s="432"/>
      <c r="C37" s="139"/>
      <c r="D37" s="140"/>
      <c r="E37" s="141"/>
      <c r="F37" s="141"/>
      <c r="G37" s="141"/>
      <c r="H37" s="141"/>
      <c r="I37" s="141"/>
      <c r="J37" s="141"/>
      <c r="K37" s="141"/>
      <c r="L37" s="141"/>
      <c r="M37" s="141"/>
      <c r="N37" s="141"/>
      <c r="O37" s="141"/>
      <c r="P37" s="141"/>
      <c r="Q37" s="141"/>
      <c r="R37" s="141"/>
      <c r="S37" s="141"/>
      <c r="T37" s="141"/>
      <c r="U37" s="139"/>
      <c r="V37" s="140"/>
      <c r="W37" s="141"/>
      <c r="X37" s="141"/>
      <c r="Y37" s="141"/>
      <c r="Z37" s="141"/>
      <c r="AA37" s="141"/>
      <c r="AB37" s="141"/>
      <c r="AC37" s="141"/>
      <c r="AD37" s="141"/>
      <c r="AE37" s="141"/>
      <c r="AF37" s="141"/>
      <c r="AG37" s="141"/>
      <c r="AH37" s="141"/>
      <c r="AI37" s="141"/>
      <c r="AJ37" s="141"/>
      <c r="AK37" s="141"/>
      <c r="AL37" s="142"/>
      <c r="AM37" s="139"/>
      <c r="AN37" s="140"/>
      <c r="AO37" s="141"/>
      <c r="AP37" s="141"/>
      <c r="AQ37" s="143"/>
    </row>
    <row r="38" spans="1:44" ht="6" customHeight="1" x14ac:dyDescent="0.25">
      <c r="A38" s="133"/>
      <c r="B38" s="130"/>
      <c r="C38" s="131"/>
      <c r="D38" s="132"/>
      <c r="E38" s="133"/>
      <c r="F38" s="133"/>
      <c r="G38" s="133"/>
      <c r="H38" s="133"/>
      <c r="I38" s="133"/>
      <c r="J38" s="133"/>
      <c r="K38" s="133"/>
      <c r="L38" s="133"/>
      <c r="M38" s="133"/>
      <c r="N38" s="133"/>
      <c r="O38" s="133"/>
      <c r="P38" s="133"/>
      <c r="Q38" s="133"/>
      <c r="R38" s="133"/>
      <c r="S38" s="133"/>
      <c r="T38" s="133"/>
      <c r="U38" s="131"/>
      <c r="V38" s="132"/>
      <c r="W38" s="133"/>
      <c r="X38" s="133"/>
      <c r="Y38" s="133"/>
      <c r="Z38" s="133"/>
      <c r="AA38" s="133"/>
      <c r="AB38" s="133"/>
      <c r="AC38" s="133"/>
      <c r="AD38" s="133"/>
      <c r="AE38" s="133"/>
      <c r="AF38" s="133"/>
      <c r="AG38" s="133"/>
      <c r="AH38" s="133"/>
      <c r="AI38" s="133"/>
      <c r="AJ38" s="133"/>
      <c r="AK38" s="133"/>
      <c r="AL38" s="134"/>
      <c r="AM38" s="131"/>
      <c r="AN38" s="132"/>
      <c r="AO38" s="133"/>
      <c r="AP38" s="133"/>
      <c r="AQ38" s="133"/>
    </row>
    <row r="39" spans="1:44" ht="11.25" customHeight="1" x14ac:dyDescent="0.25">
      <c r="A39" s="407"/>
      <c r="B39" s="429">
        <v>322</v>
      </c>
      <c r="C39" s="202"/>
      <c r="D39" s="109"/>
      <c r="E39" s="1148" t="str">
        <f ca="1">VLOOKUP(INDIRECT(ADDRESS(ROW(),COLUMN()-3)),INDIRECT("translations[[Question Num]:["&amp; Language_Selected &amp;"]]"),MATCH(Language_Selected,Language_Options,0)+1,FALSE)</f>
        <v>You first started using (METHOD) in (DATE FROM 314). Where did you get it at that time?
PROBE TO IDENTIFY THE TYPE OF SOURCE.
IF UNABLE TO DETERMINE IF PUBLIC, PRIVATE, OR NGO SECTOR, RECORD '96' AND WRITE THE NAME OF THE PLACE.</v>
      </c>
      <c r="F39" s="1148"/>
      <c r="G39" s="1148"/>
      <c r="H39" s="1148"/>
      <c r="I39" s="1148"/>
      <c r="J39" s="1148"/>
      <c r="K39" s="1148"/>
      <c r="L39" s="1148"/>
      <c r="M39" s="1148"/>
      <c r="N39" s="1148"/>
      <c r="O39" s="1148"/>
      <c r="P39" s="1148"/>
      <c r="Q39" s="1148"/>
      <c r="R39" s="1148"/>
      <c r="S39" s="1148"/>
      <c r="T39" s="1148"/>
      <c r="U39" s="202"/>
      <c r="V39" s="109"/>
      <c r="W39" s="148" t="s">
        <v>220</v>
      </c>
      <c r="X39" s="381"/>
      <c r="Y39" s="381"/>
      <c r="Z39" s="381"/>
      <c r="AA39" s="381"/>
      <c r="AB39" s="381"/>
      <c r="AC39" s="381"/>
      <c r="AD39" s="381"/>
      <c r="AE39" s="381"/>
      <c r="AF39" s="381"/>
      <c r="AG39" s="381"/>
      <c r="AH39" s="381"/>
      <c r="AI39" s="381"/>
      <c r="AJ39" s="381"/>
      <c r="AK39" s="381"/>
      <c r="AL39" s="116"/>
      <c r="AM39" s="202"/>
      <c r="AN39" s="109"/>
      <c r="AO39" s="407"/>
      <c r="AP39" s="407"/>
      <c r="AQ39" s="407"/>
      <c r="AR39" s="159"/>
    </row>
    <row r="40" spans="1:44" ht="11.25" customHeight="1" x14ac:dyDescent="0.25">
      <c r="A40" s="407"/>
      <c r="B40" s="121" t="s">
        <v>221</v>
      </c>
      <c r="C40" s="202"/>
      <c r="D40" s="109"/>
      <c r="E40" s="1148"/>
      <c r="F40" s="1148"/>
      <c r="G40" s="1148"/>
      <c r="H40" s="1148"/>
      <c r="I40" s="1148"/>
      <c r="J40" s="1148"/>
      <c r="K40" s="1148"/>
      <c r="L40" s="1148"/>
      <c r="M40" s="1148"/>
      <c r="N40" s="1148"/>
      <c r="O40" s="1148"/>
      <c r="P40" s="1148"/>
      <c r="Q40" s="1148"/>
      <c r="R40" s="1148"/>
      <c r="S40" s="1148"/>
      <c r="T40" s="1148"/>
      <c r="U40" s="202"/>
      <c r="V40" s="109"/>
      <c r="W40" s="381"/>
      <c r="X40" s="381" t="s">
        <v>222</v>
      </c>
      <c r="Y40" s="381"/>
      <c r="Z40" s="381"/>
      <c r="AA40" s="381"/>
      <c r="AB40" s="381"/>
      <c r="AC40" s="381"/>
      <c r="AD40" s="366"/>
      <c r="AE40" s="111"/>
      <c r="AF40" s="111" t="s">
        <v>9</v>
      </c>
      <c r="AG40" s="111"/>
      <c r="AH40" s="111"/>
      <c r="AI40" s="111"/>
      <c r="AJ40" s="111"/>
      <c r="AK40" s="111"/>
      <c r="AL40" s="116" t="s">
        <v>165</v>
      </c>
      <c r="AM40" s="202"/>
      <c r="AN40" s="109"/>
      <c r="AO40" s="407"/>
      <c r="AP40" s="407"/>
      <c r="AQ40" s="407"/>
      <c r="AR40" s="159"/>
    </row>
    <row r="41" spans="1:44" ht="11.25" customHeight="1" x14ac:dyDescent="0.25">
      <c r="A41" s="407"/>
      <c r="B41" s="410"/>
      <c r="C41" s="202"/>
      <c r="D41" s="109"/>
      <c r="E41" s="1148"/>
      <c r="F41" s="1148"/>
      <c r="G41" s="1148"/>
      <c r="H41" s="1148"/>
      <c r="I41" s="1148"/>
      <c r="J41" s="1148"/>
      <c r="K41" s="1148"/>
      <c r="L41" s="1148"/>
      <c r="M41" s="1148"/>
      <c r="N41" s="1148"/>
      <c r="O41" s="1148"/>
      <c r="P41" s="1148"/>
      <c r="Q41" s="1148"/>
      <c r="R41" s="1148"/>
      <c r="S41" s="1148"/>
      <c r="T41" s="1148"/>
      <c r="U41" s="202"/>
      <c r="V41" s="109"/>
      <c r="W41" s="381"/>
      <c r="X41" s="381" t="s">
        <v>223</v>
      </c>
      <c r="Y41" s="381"/>
      <c r="Z41" s="381"/>
      <c r="AA41" s="381"/>
      <c r="AB41" s="381"/>
      <c r="AC41" s="381"/>
      <c r="AD41" s="381"/>
      <c r="AE41" s="381"/>
      <c r="AF41" s="366"/>
      <c r="AG41" s="111"/>
      <c r="AI41" s="111" t="s">
        <v>9</v>
      </c>
      <c r="AJ41" s="111"/>
      <c r="AK41" s="111"/>
      <c r="AL41" s="116" t="s">
        <v>167</v>
      </c>
      <c r="AM41" s="202"/>
      <c r="AN41" s="109"/>
      <c r="AO41" s="407"/>
      <c r="AP41" s="407"/>
      <c r="AQ41" s="407"/>
      <c r="AR41" s="159"/>
    </row>
    <row r="42" spans="1:44" ht="11.25" customHeight="1" x14ac:dyDescent="0.25">
      <c r="A42" s="407"/>
      <c r="B42" s="410"/>
      <c r="C42" s="202"/>
      <c r="D42" s="109"/>
      <c r="E42" s="1148"/>
      <c r="F42" s="1148"/>
      <c r="G42" s="1148"/>
      <c r="H42" s="1148"/>
      <c r="I42" s="1148"/>
      <c r="J42" s="1148"/>
      <c r="K42" s="1148"/>
      <c r="L42" s="1148"/>
      <c r="M42" s="1148"/>
      <c r="N42" s="1148"/>
      <c r="O42" s="1148"/>
      <c r="P42" s="1148"/>
      <c r="Q42" s="1148"/>
      <c r="R42" s="1148"/>
      <c r="S42" s="1148"/>
      <c r="T42" s="1148"/>
      <c r="U42" s="202"/>
      <c r="V42" s="109"/>
      <c r="W42" s="381"/>
      <c r="X42" s="381" t="s">
        <v>224</v>
      </c>
      <c r="Y42" s="381"/>
      <c r="Z42" s="381"/>
      <c r="AA42" s="381"/>
      <c r="AB42" s="381"/>
      <c r="AC42" s="381"/>
      <c r="AD42" s="381"/>
      <c r="AE42" s="381"/>
      <c r="AF42" s="366"/>
      <c r="AG42" s="111" t="s">
        <v>9</v>
      </c>
      <c r="AH42" s="111"/>
      <c r="AI42" s="365"/>
      <c r="AJ42" s="111"/>
      <c r="AK42" s="111"/>
      <c r="AL42" s="116" t="s">
        <v>168</v>
      </c>
      <c r="AM42" s="202"/>
      <c r="AN42" s="109"/>
      <c r="AO42" s="407"/>
      <c r="AP42" s="407"/>
      <c r="AQ42" s="407"/>
      <c r="AR42" s="159"/>
    </row>
    <row r="43" spans="1:44" ht="11.25" customHeight="1" x14ac:dyDescent="0.25">
      <c r="A43" s="407"/>
      <c r="B43" s="410"/>
      <c r="C43" s="202"/>
      <c r="D43" s="109"/>
      <c r="E43" s="1148"/>
      <c r="F43" s="1148"/>
      <c r="G43" s="1148"/>
      <c r="H43" s="1148"/>
      <c r="I43" s="1148"/>
      <c r="J43" s="1148"/>
      <c r="K43" s="1148"/>
      <c r="L43" s="1148"/>
      <c r="M43" s="1148"/>
      <c r="N43" s="1148"/>
      <c r="O43" s="1148"/>
      <c r="P43" s="1148"/>
      <c r="Q43" s="1148"/>
      <c r="R43" s="1148"/>
      <c r="S43" s="1148"/>
      <c r="T43" s="1148"/>
      <c r="U43" s="202"/>
      <c r="V43" s="109"/>
      <c r="W43" s="381"/>
      <c r="X43" s="381" t="s">
        <v>225</v>
      </c>
      <c r="Y43" s="381"/>
      <c r="Z43" s="381"/>
      <c r="AA43" s="381"/>
      <c r="AB43" s="381"/>
      <c r="AC43" s="111" t="s">
        <v>9</v>
      </c>
      <c r="AD43" s="111"/>
      <c r="AE43" s="365"/>
      <c r="AF43" s="111"/>
      <c r="AG43" s="111"/>
      <c r="AH43" s="111"/>
      <c r="AI43" s="111"/>
      <c r="AJ43" s="111"/>
      <c r="AK43" s="111"/>
      <c r="AL43" s="116" t="s">
        <v>169</v>
      </c>
      <c r="AM43" s="202"/>
      <c r="AN43" s="109"/>
      <c r="AO43" s="407"/>
      <c r="AP43" s="407"/>
      <c r="AQ43" s="407"/>
      <c r="AR43" s="159"/>
    </row>
    <row r="44" spans="1:44" ht="11.25" customHeight="1" x14ac:dyDescent="0.25">
      <c r="A44" s="407"/>
      <c r="B44" s="410"/>
      <c r="C44" s="202"/>
      <c r="D44" s="109"/>
      <c r="E44" s="1148"/>
      <c r="F44" s="1148"/>
      <c r="G44" s="1148"/>
      <c r="H44" s="1148"/>
      <c r="I44" s="1148"/>
      <c r="J44" s="1148"/>
      <c r="K44" s="1148"/>
      <c r="L44" s="1148"/>
      <c r="M44" s="1148"/>
      <c r="N44" s="1148"/>
      <c r="O44" s="1148"/>
      <c r="P44" s="1148"/>
      <c r="Q44" s="1148"/>
      <c r="R44" s="1148"/>
      <c r="S44" s="1148"/>
      <c r="T44" s="1148"/>
      <c r="U44" s="202"/>
      <c r="V44" s="109"/>
      <c r="W44" s="381"/>
      <c r="X44" s="381" t="s">
        <v>1590</v>
      </c>
      <c r="Y44" s="381"/>
      <c r="Z44" s="381"/>
      <c r="AA44" s="381"/>
      <c r="AB44" s="381"/>
      <c r="AC44" s="111"/>
      <c r="AD44" s="111"/>
      <c r="AE44" s="365"/>
      <c r="AF44" s="111"/>
      <c r="AG44" s="111"/>
      <c r="AH44" s="111"/>
      <c r="AI44" s="111"/>
      <c r="AJ44" s="111"/>
      <c r="AK44" s="111"/>
      <c r="AL44" s="116" t="s">
        <v>284</v>
      </c>
      <c r="AM44" s="202"/>
      <c r="AN44" s="109"/>
      <c r="AO44" s="407"/>
      <c r="AP44" s="407"/>
      <c r="AQ44" s="407"/>
      <c r="AR44" s="159"/>
    </row>
    <row r="45" spans="1:44" ht="11.25" customHeight="1" x14ac:dyDescent="0.25">
      <c r="A45" s="407"/>
      <c r="B45" s="410"/>
      <c r="C45" s="202"/>
      <c r="D45" s="109"/>
      <c r="E45" s="1148"/>
      <c r="F45" s="1148"/>
      <c r="G45" s="1148"/>
      <c r="H45" s="1148"/>
      <c r="I45" s="1148"/>
      <c r="J45" s="1148"/>
      <c r="K45" s="1148"/>
      <c r="L45" s="1148"/>
      <c r="M45" s="1148"/>
      <c r="N45" s="1148"/>
      <c r="O45" s="1148"/>
      <c r="P45" s="1148"/>
      <c r="Q45" s="1148"/>
      <c r="R45" s="1148"/>
      <c r="S45" s="1148"/>
      <c r="T45" s="1148"/>
      <c r="U45" s="202"/>
      <c r="V45" s="109"/>
      <c r="W45" s="381"/>
      <c r="X45" s="381" t="s">
        <v>226</v>
      </c>
      <c r="Y45" s="381"/>
      <c r="Z45" s="381"/>
      <c r="AA45" s="381"/>
      <c r="AB45" s="381"/>
      <c r="AC45" s="381"/>
      <c r="AD45" s="381"/>
      <c r="AE45" s="381"/>
      <c r="AF45" s="381"/>
      <c r="AG45" s="381"/>
      <c r="AH45" s="381"/>
      <c r="AI45" s="381"/>
      <c r="AJ45" s="381"/>
      <c r="AK45" s="381"/>
      <c r="AL45" s="116"/>
      <c r="AM45" s="202"/>
      <c r="AN45" s="109"/>
      <c r="AO45" s="407"/>
      <c r="AP45" s="407"/>
      <c r="AQ45" s="407"/>
      <c r="AR45" s="159"/>
    </row>
    <row r="46" spans="1:44" ht="11.25" customHeight="1" x14ac:dyDescent="0.25">
      <c r="A46" s="407"/>
      <c r="B46" s="410"/>
      <c r="C46" s="202"/>
      <c r="D46" s="109"/>
      <c r="E46" s="1148"/>
      <c r="F46" s="1148"/>
      <c r="G46" s="1148"/>
      <c r="H46" s="1148"/>
      <c r="I46" s="1148"/>
      <c r="J46" s="1148"/>
      <c r="K46" s="1148"/>
      <c r="L46" s="1148"/>
      <c r="M46" s="1148"/>
      <c r="N46" s="1148"/>
      <c r="O46" s="1148"/>
      <c r="P46" s="1148"/>
      <c r="Q46" s="1148"/>
      <c r="R46" s="1148"/>
      <c r="S46" s="1148"/>
      <c r="T46" s="1148"/>
      <c r="U46" s="202"/>
      <c r="V46" s="109"/>
      <c r="W46" s="381"/>
      <c r="X46" s="381"/>
      <c r="Y46" s="381"/>
      <c r="Z46" s="381"/>
      <c r="AA46" s="381"/>
      <c r="AB46" s="381"/>
      <c r="AC46" s="381"/>
      <c r="AD46" s="381"/>
      <c r="AE46" s="381"/>
      <c r="AF46" s="381"/>
      <c r="AG46" s="381"/>
      <c r="AH46" s="381"/>
      <c r="AI46" s="381"/>
      <c r="AJ46" s="381"/>
      <c r="AK46" s="381"/>
      <c r="AL46" s="116"/>
      <c r="AM46" s="202"/>
      <c r="AN46" s="109"/>
      <c r="AO46" s="407"/>
      <c r="AP46" s="407"/>
      <c r="AQ46" s="407"/>
      <c r="AR46" s="159"/>
    </row>
    <row r="47" spans="1:44" ht="11.25" customHeight="1" x14ac:dyDescent="0.25">
      <c r="A47" s="407"/>
      <c r="B47" s="410"/>
      <c r="C47" s="202"/>
      <c r="D47" s="109"/>
      <c r="E47" s="1148"/>
      <c r="F47" s="1148"/>
      <c r="G47" s="1148"/>
      <c r="H47" s="1148"/>
      <c r="I47" s="1148"/>
      <c r="J47" s="1148"/>
      <c r="K47" s="1148"/>
      <c r="L47" s="1148"/>
      <c r="M47" s="1148"/>
      <c r="N47" s="1148"/>
      <c r="O47" s="1148"/>
      <c r="P47" s="1148"/>
      <c r="Q47" s="1148"/>
      <c r="R47" s="1148"/>
      <c r="S47" s="1148"/>
      <c r="T47" s="1148"/>
      <c r="U47" s="202"/>
      <c r="V47" s="109"/>
      <c r="W47" s="381"/>
      <c r="X47" s="381"/>
      <c r="Y47" s="381"/>
      <c r="Z47" s="381"/>
      <c r="AA47" s="381"/>
      <c r="AB47" s="381"/>
      <c r="AC47" s="381"/>
      <c r="AD47" s="407"/>
      <c r="AE47" s="407"/>
      <c r="AF47" s="407"/>
      <c r="AG47" s="407"/>
      <c r="AH47" s="407"/>
      <c r="AI47" s="407"/>
      <c r="AJ47" s="407"/>
      <c r="AK47" s="381"/>
      <c r="AL47" s="116" t="s">
        <v>227</v>
      </c>
      <c r="AM47" s="202"/>
      <c r="AN47" s="109"/>
      <c r="AO47" s="407"/>
      <c r="AP47" s="407"/>
      <c r="AQ47" s="407"/>
      <c r="AR47" s="159"/>
    </row>
    <row r="48" spans="1:44" ht="11.25" customHeight="1" x14ac:dyDescent="0.25">
      <c r="A48" s="407"/>
      <c r="B48" s="410"/>
      <c r="C48" s="202"/>
      <c r="D48" s="109"/>
      <c r="E48" s="1148"/>
      <c r="F48" s="1148"/>
      <c r="G48" s="1148"/>
      <c r="H48" s="1148"/>
      <c r="I48" s="1148"/>
      <c r="J48" s="1148"/>
      <c r="K48" s="1148"/>
      <c r="L48" s="1148"/>
      <c r="M48" s="1148"/>
      <c r="N48" s="1148"/>
      <c r="O48" s="1148"/>
      <c r="P48" s="1148"/>
      <c r="Q48" s="1148"/>
      <c r="R48" s="1148"/>
      <c r="S48" s="1148"/>
      <c r="T48" s="1148"/>
      <c r="U48" s="202"/>
      <c r="V48" s="109"/>
      <c r="W48" s="381"/>
      <c r="X48" s="407"/>
      <c r="Y48" s="407"/>
      <c r="Z48" s="1212" t="s">
        <v>146</v>
      </c>
      <c r="AA48" s="1212"/>
      <c r="AB48" s="1212"/>
      <c r="AC48" s="1212"/>
      <c r="AD48" s="1212"/>
      <c r="AE48" s="1212"/>
      <c r="AF48" s="1212"/>
      <c r="AG48" s="1212"/>
      <c r="AH48" s="1212"/>
      <c r="AI48" s="1212"/>
      <c r="AJ48" s="1212"/>
      <c r="AK48" s="1212"/>
      <c r="AL48" s="116"/>
      <c r="AM48" s="202"/>
      <c r="AN48" s="109"/>
      <c r="AO48" s="407"/>
      <c r="AP48" s="407"/>
      <c r="AQ48" s="407"/>
      <c r="AR48" s="159"/>
    </row>
    <row r="49" spans="1:44" ht="11.25" customHeight="1" x14ac:dyDescent="0.25">
      <c r="A49" s="407"/>
      <c r="B49" s="410"/>
      <c r="C49" s="202"/>
      <c r="D49" s="109"/>
      <c r="E49" s="1148"/>
      <c r="F49" s="1148"/>
      <c r="G49" s="1148"/>
      <c r="H49" s="1148"/>
      <c r="I49" s="1148"/>
      <c r="J49" s="1148"/>
      <c r="K49" s="1148"/>
      <c r="L49" s="1148"/>
      <c r="M49" s="1148"/>
      <c r="N49" s="1148"/>
      <c r="O49" s="1148"/>
      <c r="P49" s="1148"/>
      <c r="Q49" s="1148"/>
      <c r="R49" s="1148"/>
      <c r="S49" s="1148"/>
      <c r="T49" s="1148"/>
      <c r="U49" s="202"/>
      <c r="V49" s="109"/>
      <c r="W49" s="381"/>
      <c r="X49" s="381"/>
      <c r="Y49" s="381"/>
      <c r="Z49" s="381"/>
      <c r="AA49" s="381"/>
      <c r="AB49" s="381"/>
      <c r="AC49" s="381"/>
      <c r="AD49" s="381"/>
      <c r="AE49" s="366"/>
      <c r="AF49" s="381"/>
      <c r="AG49" s="381"/>
      <c r="AH49" s="381"/>
      <c r="AI49" s="381"/>
      <c r="AJ49" s="381"/>
      <c r="AK49" s="381"/>
      <c r="AL49" s="116"/>
      <c r="AM49" s="202"/>
      <c r="AN49" s="109"/>
      <c r="AO49" s="407"/>
      <c r="AP49" s="407"/>
      <c r="AQ49" s="407"/>
      <c r="AR49" s="159"/>
    </row>
    <row r="50" spans="1:44" ht="11.25" customHeight="1" x14ac:dyDescent="0.25">
      <c r="A50" s="407"/>
      <c r="B50" s="410"/>
      <c r="C50" s="202"/>
      <c r="D50" s="109"/>
      <c r="E50" s="1148"/>
      <c r="F50" s="1148"/>
      <c r="G50" s="1148"/>
      <c r="H50" s="1148"/>
      <c r="I50" s="1148"/>
      <c r="J50" s="1148"/>
      <c r="K50" s="1148"/>
      <c r="L50" s="1148"/>
      <c r="M50" s="1148"/>
      <c r="N50" s="1148"/>
      <c r="O50" s="1148"/>
      <c r="P50" s="1148"/>
      <c r="Q50" s="1148"/>
      <c r="R50" s="1148"/>
      <c r="S50" s="1148"/>
      <c r="T50" s="1148"/>
      <c r="U50" s="202"/>
      <c r="V50" s="109"/>
      <c r="W50" s="148" t="s">
        <v>228</v>
      </c>
      <c r="X50" s="381"/>
      <c r="Y50" s="381"/>
      <c r="Z50" s="381"/>
      <c r="AA50" s="381"/>
      <c r="AB50" s="381"/>
      <c r="AC50" s="381"/>
      <c r="AD50" s="381"/>
      <c r="AE50" s="381"/>
      <c r="AF50" s="381"/>
      <c r="AG50" s="381"/>
      <c r="AH50" s="381"/>
      <c r="AI50" s="381"/>
      <c r="AJ50" s="381"/>
      <c r="AK50" s="381"/>
      <c r="AL50" s="116"/>
      <c r="AM50" s="202"/>
      <c r="AN50" s="109"/>
      <c r="AO50" s="407"/>
      <c r="AP50" s="407"/>
      <c r="AQ50" s="407"/>
      <c r="AR50" s="159"/>
    </row>
    <row r="51" spans="1:44" ht="11.25" customHeight="1" x14ac:dyDescent="0.25">
      <c r="A51" s="407"/>
      <c r="B51" s="410"/>
      <c r="C51" s="202"/>
      <c r="D51" s="109"/>
      <c r="E51" s="1148"/>
      <c r="F51" s="1148"/>
      <c r="G51" s="1148"/>
      <c r="H51" s="1148"/>
      <c r="I51" s="1148"/>
      <c r="J51" s="1148"/>
      <c r="K51" s="1148"/>
      <c r="L51" s="1148"/>
      <c r="M51" s="1148"/>
      <c r="N51" s="1148"/>
      <c r="O51" s="1148"/>
      <c r="P51" s="1148"/>
      <c r="Q51" s="1148"/>
      <c r="R51" s="1148"/>
      <c r="S51" s="1148"/>
      <c r="T51" s="1148"/>
      <c r="U51" s="202"/>
      <c r="V51" s="109"/>
      <c r="W51" s="381"/>
      <c r="X51" s="407" t="s">
        <v>229</v>
      </c>
      <c r="Y51" s="407"/>
      <c r="Z51" s="407"/>
      <c r="AA51" s="407"/>
      <c r="AB51" s="407"/>
      <c r="AC51" s="407"/>
      <c r="AD51" s="112"/>
      <c r="AE51" s="112" t="s">
        <v>9</v>
      </c>
      <c r="AF51" s="112"/>
      <c r="AG51" s="112"/>
      <c r="AH51" s="112"/>
      <c r="AI51" s="112"/>
      <c r="AJ51" s="112"/>
      <c r="AK51" s="112"/>
      <c r="AL51" s="468" t="s">
        <v>230</v>
      </c>
      <c r="AM51" s="202"/>
      <c r="AN51" s="109"/>
      <c r="AO51" s="407"/>
      <c r="AP51" s="407"/>
      <c r="AQ51" s="407"/>
      <c r="AR51" s="159"/>
    </row>
    <row r="52" spans="1:44" ht="11.25" customHeight="1" x14ac:dyDescent="0.25">
      <c r="A52" s="407"/>
      <c r="B52" s="410"/>
      <c r="C52" s="202"/>
      <c r="D52" s="109"/>
      <c r="E52" s="1148"/>
      <c r="F52" s="1148"/>
      <c r="G52" s="1148"/>
      <c r="H52" s="1148"/>
      <c r="I52" s="1148"/>
      <c r="J52" s="1148"/>
      <c r="K52" s="1148"/>
      <c r="L52" s="1148"/>
      <c r="M52" s="1148"/>
      <c r="N52" s="1148"/>
      <c r="O52" s="1148"/>
      <c r="P52" s="1148"/>
      <c r="Q52" s="1148"/>
      <c r="R52" s="1148"/>
      <c r="S52" s="1148"/>
      <c r="T52" s="1148"/>
      <c r="U52" s="202"/>
      <c r="V52" s="109"/>
      <c r="W52" s="381"/>
      <c r="X52" s="362" t="s">
        <v>231</v>
      </c>
      <c r="Y52" s="362"/>
      <c r="Z52" s="362"/>
      <c r="AA52" s="362"/>
      <c r="AB52" s="362"/>
      <c r="AC52" s="112" t="s">
        <v>9</v>
      </c>
      <c r="AD52" s="112"/>
      <c r="AE52" s="112"/>
      <c r="AF52" s="112"/>
      <c r="AG52" s="112"/>
      <c r="AH52" s="112"/>
      <c r="AI52" s="112"/>
      <c r="AJ52" s="112"/>
      <c r="AK52" s="112"/>
      <c r="AL52" s="363" t="s">
        <v>232</v>
      </c>
      <c r="AM52" s="202"/>
      <c r="AN52" s="109"/>
      <c r="AO52" s="407"/>
      <c r="AP52" s="407"/>
      <c r="AQ52" s="407"/>
      <c r="AR52" s="159"/>
    </row>
    <row r="53" spans="1:44" ht="11.25" customHeight="1" x14ac:dyDescent="0.25">
      <c r="A53" s="407"/>
      <c r="B53" s="410"/>
      <c r="C53" s="202"/>
      <c r="D53" s="109"/>
      <c r="E53" s="1148"/>
      <c r="F53" s="1148"/>
      <c r="G53" s="1148"/>
      <c r="H53" s="1148"/>
      <c r="I53" s="1148"/>
      <c r="J53" s="1148"/>
      <c r="K53" s="1148"/>
      <c r="L53" s="1148"/>
      <c r="M53" s="1148"/>
      <c r="N53" s="1148"/>
      <c r="O53" s="1148"/>
      <c r="P53" s="1148"/>
      <c r="Q53" s="1148"/>
      <c r="R53" s="1148"/>
      <c r="S53" s="1148"/>
      <c r="T53" s="1148"/>
      <c r="U53" s="202"/>
      <c r="V53" s="109"/>
      <c r="W53" s="381"/>
      <c r="X53" s="381" t="s">
        <v>285</v>
      </c>
      <c r="Y53" s="381"/>
      <c r="Z53" s="381"/>
      <c r="AA53" s="381"/>
      <c r="AB53" s="381"/>
      <c r="AC53" s="111" t="s">
        <v>9</v>
      </c>
      <c r="AD53" s="111"/>
      <c r="AE53" s="111"/>
      <c r="AF53" s="111"/>
      <c r="AG53" s="111"/>
      <c r="AH53" s="111"/>
      <c r="AI53" s="111"/>
      <c r="AJ53" s="111"/>
      <c r="AK53" s="111"/>
      <c r="AL53" s="363" t="s">
        <v>234</v>
      </c>
      <c r="AM53" s="202"/>
      <c r="AN53" s="109"/>
      <c r="AO53" s="407"/>
      <c r="AP53" s="407"/>
      <c r="AQ53" s="407"/>
      <c r="AR53" s="159"/>
    </row>
    <row r="54" spans="1:44" ht="11.25" customHeight="1" x14ac:dyDescent="0.25">
      <c r="A54" s="407"/>
      <c r="B54" s="410"/>
      <c r="C54" s="202"/>
      <c r="D54" s="109"/>
      <c r="E54" s="1148"/>
      <c r="F54" s="1148"/>
      <c r="G54" s="1148"/>
      <c r="H54" s="1148"/>
      <c r="I54" s="1148"/>
      <c r="J54" s="1148"/>
      <c r="K54" s="1148"/>
      <c r="L54" s="1148"/>
      <c r="M54" s="1148"/>
      <c r="N54" s="1148"/>
      <c r="O54" s="1148"/>
      <c r="P54" s="1148"/>
      <c r="Q54" s="1148"/>
      <c r="R54" s="1148"/>
      <c r="S54" s="1148"/>
      <c r="T54" s="1148"/>
      <c r="U54" s="202"/>
      <c r="V54" s="109"/>
      <c r="W54" s="381"/>
      <c r="X54" s="381" t="s">
        <v>286</v>
      </c>
      <c r="Y54" s="381"/>
      <c r="Z54" s="381"/>
      <c r="AA54" s="381"/>
      <c r="AB54" s="381"/>
      <c r="AC54" s="381"/>
      <c r="AD54" s="111" t="s">
        <v>9</v>
      </c>
      <c r="AE54" s="365"/>
      <c r="AF54" s="365"/>
      <c r="AG54" s="111"/>
      <c r="AH54" s="111"/>
      <c r="AI54" s="111"/>
      <c r="AJ54" s="111"/>
      <c r="AK54" s="111"/>
      <c r="AL54" s="117" t="s">
        <v>235</v>
      </c>
      <c r="AM54" s="202"/>
      <c r="AN54" s="109"/>
      <c r="AO54" s="407"/>
      <c r="AP54" s="407"/>
      <c r="AQ54" s="407"/>
      <c r="AR54" s="159"/>
    </row>
    <row r="55" spans="1:44" ht="11.25" customHeight="1" x14ac:dyDescent="0.25">
      <c r="A55" s="407"/>
      <c r="B55" s="410"/>
      <c r="C55" s="202"/>
      <c r="D55" s="109"/>
      <c r="E55" s="1148"/>
      <c r="F55" s="1148"/>
      <c r="G55" s="1148"/>
      <c r="H55" s="1148"/>
      <c r="I55" s="1148"/>
      <c r="J55" s="1148"/>
      <c r="K55" s="1148"/>
      <c r="L55" s="1148"/>
      <c r="M55" s="1148"/>
      <c r="N55" s="1148"/>
      <c r="O55" s="1148"/>
      <c r="P55" s="1148"/>
      <c r="Q55" s="1148"/>
      <c r="R55" s="1148"/>
      <c r="S55" s="1148"/>
      <c r="T55" s="1148"/>
      <c r="U55" s="202"/>
      <c r="V55" s="109"/>
      <c r="W55" s="381"/>
      <c r="X55" s="381" t="s">
        <v>225</v>
      </c>
      <c r="Y55" s="381"/>
      <c r="Z55" s="381"/>
      <c r="AA55" s="381"/>
      <c r="AB55" s="381"/>
      <c r="AC55" s="111" t="s">
        <v>9</v>
      </c>
      <c r="AD55" s="111"/>
      <c r="AE55" s="365"/>
      <c r="AF55" s="365"/>
      <c r="AG55" s="111"/>
      <c r="AH55" s="111"/>
      <c r="AI55" s="111"/>
      <c r="AJ55" s="111"/>
      <c r="AK55" s="111"/>
      <c r="AL55" s="117" t="s">
        <v>287</v>
      </c>
      <c r="AM55" s="202"/>
      <c r="AN55" s="109"/>
      <c r="AO55" s="407"/>
      <c r="AP55" s="407"/>
      <c r="AQ55" s="407"/>
      <c r="AR55" s="159"/>
    </row>
    <row r="56" spans="1:44" ht="11.25" customHeight="1" x14ac:dyDescent="0.25">
      <c r="A56" s="407"/>
      <c r="B56" s="410"/>
      <c r="C56" s="202"/>
      <c r="D56" s="109"/>
      <c r="E56" s="1148"/>
      <c r="F56" s="1148"/>
      <c r="G56" s="1148"/>
      <c r="H56" s="1148"/>
      <c r="I56" s="1148"/>
      <c r="J56" s="1148"/>
      <c r="K56" s="1148"/>
      <c r="L56" s="1148"/>
      <c r="M56" s="1148"/>
      <c r="N56" s="1148"/>
      <c r="O56" s="1148"/>
      <c r="P56" s="1148"/>
      <c r="Q56" s="1148"/>
      <c r="R56" s="1148"/>
      <c r="S56" s="1148"/>
      <c r="T56" s="1148"/>
      <c r="U56" s="202"/>
      <c r="V56" s="109"/>
      <c r="W56" s="381"/>
      <c r="X56" s="381" t="s">
        <v>1590</v>
      </c>
      <c r="Y56" s="381"/>
      <c r="Z56" s="381"/>
      <c r="AA56" s="381"/>
      <c r="AB56" s="381"/>
      <c r="AC56" s="111"/>
      <c r="AD56" s="111"/>
      <c r="AE56" s="365"/>
      <c r="AF56" s="111"/>
      <c r="AG56" s="111"/>
      <c r="AH56" s="111"/>
      <c r="AI56" s="111"/>
      <c r="AJ56" s="111"/>
      <c r="AK56" s="111"/>
      <c r="AL56" s="117" t="s">
        <v>237</v>
      </c>
      <c r="AM56" s="202"/>
      <c r="AN56" s="109"/>
      <c r="AO56" s="407"/>
      <c r="AP56" s="407"/>
      <c r="AQ56" s="407"/>
      <c r="AR56" s="159"/>
    </row>
    <row r="57" spans="1:44" ht="11.25" customHeight="1" x14ac:dyDescent="0.25">
      <c r="A57" s="407"/>
      <c r="B57" s="410"/>
      <c r="C57" s="202"/>
      <c r="D57" s="109"/>
      <c r="E57" s="1148"/>
      <c r="F57" s="1148"/>
      <c r="G57" s="1148"/>
      <c r="H57" s="1148"/>
      <c r="I57" s="1148"/>
      <c r="J57" s="1148"/>
      <c r="K57" s="1148"/>
      <c r="L57" s="1148"/>
      <c r="M57" s="1148"/>
      <c r="N57" s="1148"/>
      <c r="O57" s="1148"/>
      <c r="P57" s="1148"/>
      <c r="Q57" s="1148"/>
      <c r="R57" s="1148"/>
      <c r="S57" s="1148"/>
      <c r="T57" s="1148"/>
      <c r="U57" s="202"/>
      <c r="V57" s="109"/>
      <c r="W57" s="381"/>
      <c r="X57" s="381" t="s">
        <v>236</v>
      </c>
      <c r="Y57" s="381"/>
      <c r="Z57" s="381"/>
      <c r="AA57" s="381"/>
      <c r="AB57" s="381"/>
      <c r="AC57" s="381"/>
      <c r="AD57" s="381"/>
      <c r="AE57" s="381"/>
      <c r="AF57" s="381"/>
      <c r="AG57" s="381"/>
      <c r="AH57" s="381"/>
      <c r="AI57" s="381"/>
      <c r="AJ57" s="381"/>
      <c r="AK57" s="381"/>
      <c r="AL57" s="116"/>
      <c r="AM57" s="202"/>
      <c r="AN57" s="109"/>
      <c r="AO57" s="407"/>
      <c r="AP57" s="407"/>
      <c r="AQ57" s="407"/>
      <c r="AR57" s="159"/>
    </row>
    <row r="58" spans="1:44" ht="11.25" customHeight="1" x14ac:dyDescent="0.25">
      <c r="A58" s="407"/>
      <c r="B58" s="410"/>
      <c r="C58" s="202"/>
      <c r="D58" s="109"/>
      <c r="E58" s="1148"/>
      <c r="F58" s="1148"/>
      <c r="G58" s="1148"/>
      <c r="H58" s="1148"/>
      <c r="I58" s="1148"/>
      <c r="J58" s="1148"/>
      <c r="K58" s="1148"/>
      <c r="L58" s="1148"/>
      <c r="M58" s="1148"/>
      <c r="N58" s="1148"/>
      <c r="O58" s="1148"/>
      <c r="P58" s="1148"/>
      <c r="Q58" s="1148"/>
      <c r="R58" s="1148"/>
      <c r="S58" s="1148"/>
      <c r="T58" s="1148"/>
      <c r="U58" s="202"/>
      <c r="V58" s="109"/>
      <c r="W58" s="381"/>
      <c r="X58" s="381"/>
      <c r="Y58" s="381"/>
      <c r="Z58" s="381"/>
      <c r="AA58" s="381"/>
      <c r="AB58" s="381"/>
      <c r="AC58" s="381"/>
      <c r="AD58" s="381"/>
      <c r="AE58" s="381"/>
      <c r="AF58" s="381"/>
      <c r="AG58" s="381"/>
      <c r="AH58" s="381"/>
      <c r="AI58" s="381"/>
      <c r="AJ58" s="381"/>
      <c r="AK58" s="381"/>
      <c r="AL58" s="116"/>
      <c r="AM58" s="202"/>
      <c r="AN58" s="109"/>
      <c r="AO58" s="407"/>
      <c r="AP58" s="407"/>
      <c r="AQ58" s="407"/>
      <c r="AR58" s="159"/>
    </row>
    <row r="59" spans="1:44" ht="11.25" customHeight="1" x14ac:dyDescent="0.25">
      <c r="A59" s="407"/>
      <c r="B59" s="410"/>
      <c r="C59" s="202"/>
      <c r="D59" s="109"/>
      <c r="E59" s="1148"/>
      <c r="F59" s="1148"/>
      <c r="G59" s="1148"/>
      <c r="H59" s="1148"/>
      <c r="I59" s="1148"/>
      <c r="J59" s="1148"/>
      <c r="K59" s="1148"/>
      <c r="L59" s="1148"/>
      <c r="M59" s="1148"/>
      <c r="N59" s="1148"/>
      <c r="O59" s="1148"/>
      <c r="P59" s="1148"/>
      <c r="Q59" s="1148"/>
      <c r="R59" s="1148"/>
      <c r="S59" s="1148"/>
      <c r="T59" s="1148"/>
      <c r="U59" s="202"/>
      <c r="V59" s="109"/>
      <c r="W59" s="381"/>
      <c r="X59" s="381"/>
      <c r="Y59" s="381"/>
      <c r="Z59" s="381"/>
      <c r="AA59" s="381"/>
      <c r="AB59" s="381"/>
      <c r="AC59" s="407"/>
      <c r="AD59" s="119"/>
      <c r="AE59" s="119"/>
      <c r="AF59" s="119"/>
      <c r="AG59" s="119"/>
      <c r="AH59" s="119"/>
      <c r="AI59" s="119"/>
      <c r="AJ59" s="119"/>
      <c r="AK59" s="381"/>
      <c r="AL59" s="117" t="s">
        <v>288</v>
      </c>
      <c r="AM59" s="202"/>
      <c r="AN59" s="109"/>
      <c r="AO59" s="407"/>
      <c r="AP59" s="407"/>
      <c r="AQ59" s="407"/>
      <c r="AR59" s="159"/>
    </row>
    <row r="60" spans="1:44" ht="11.25" customHeight="1" x14ac:dyDescent="0.25">
      <c r="A60" s="407"/>
      <c r="B60" s="410"/>
      <c r="C60" s="202"/>
      <c r="D60" s="109"/>
      <c r="E60" s="1148"/>
      <c r="F60" s="1148"/>
      <c r="G60" s="1148"/>
      <c r="H60" s="1148"/>
      <c r="I60" s="1148"/>
      <c r="J60" s="1148"/>
      <c r="K60" s="1148"/>
      <c r="L60" s="1148"/>
      <c r="M60" s="1148"/>
      <c r="N60" s="1148"/>
      <c r="O60" s="1148"/>
      <c r="P60" s="1148"/>
      <c r="Q60" s="1148"/>
      <c r="R60" s="1148"/>
      <c r="S60" s="1148"/>
      <c r="T60" s="1148"/>
      <c r="U60" s="202"/>
      <c r="V60" s="109"/>
      <c r="W60" s="381"/>
      <c r="X60" s="407"/>
      <c r="Y60" s="407"/>
      <c r="Z60" s="1212" t="s">
        <v>146</v>
      </c>
      <c r="AA60" s="1212"/>
      <c r="AB60" s="1212"/>
      <c r="AC60" s="1212"/>
      <c r="AD60" s="1212"/>
      <c r="AE60" s="1212"/>
      <c r="AF60" s="1212"/>
      <c r="AG60" s="1212"/>
      <c r="AH60" s="1212"/>
      <c r="AI60" s="1212"/>
      <c r="AJ60" s="1212"/>
      <c r="AK60" s="1212"/>
      <c r="AL60" s="116"/>
      <c r="AM60" s="202"/>
      <c r="AN60" s="109"/>
      <c r="AO60" s="407"/>
      <c r="AP60" s="407"/>
      <c r="AQ60" s="407"/>
      <c r="AR60" s="159"/>
    </row>
    <row r="61" spans="1:44" ht="11.25" customHeight="1" x14ac:dyDescent="0.25">
      <c r="A61" s="407"/>
      <c r="B61" s="410"/>
      <c r="C61" s="202"/>
      <c r="D61" s="109"/>
      <c r="E61" s="1148"/>
      <c r="F61" s="1148"/>
      <c r="G61" s="1148"/>
      <c r="H61" s="1148"/>
      <c r="I61" s="1148"/>
      <c r="J61" s="1148"/>
      <c r="K61" s="1148"/>
      <c r="L61" s="1148"/>
      <c r="M61" s="1148"/>
      <c r="N61" s="1148"/>
      <c r="O61" s="1148"/>
      <c r="P61" s="1148"/>
      <c r="Q61" s="1148"/>
      <c r="R61" s="1148"/>
      <c r="S61" s="1148"/>
      <c r="T61" s="1148"/>
      <c r="U61" s="202"/>
      <c r="V61" s="109"/>
      <c r="W61" s="381"/>
      <c r="X61" s="381"/>
      <c r="Y61" s="381"/>
      <c r="Z61" s="381"/>
      <c r="AA61" s="381"/>
      <c r="AB61" s="381"/>
      <c r="AC61" s="381"/>
      <c r="AD61" s="381"/>
      <c r="AE61" s="381"/>
      <c r="AF61" s="381"/>
      <c r="AG61" s="381"/>
      <c r="AH61" s="381"/>
      <c r="AI61" s="381"/>
      <c r="AJ61" s="381"/>
      <c r="AK61" s="381"/>
      <c r="AL61" s="116"/>
      <c r="AM61" s="202"/>
      <c r="AN61" s="109"/>
      <c r="AO61" s="407"/>
      <c r="AP61" s="407"/>
      <c r="AQ61" s="407"/>
      <c r="AR61" s="159"/>
    </row>
    <row r="62" spans="1:44" ht="11.25" customHeight="1" x14ac:dyDescent="0.25">
      <c r="A62" s="407"/>
      <c r="B62" s="410"/>
      <c r="C62" s="202"/>
      <c r="D62" s="109"/>
      <c r="E62" s="1148"/>
      <c r="F62" s="1148"/>
      <c r="G62" s="1148"/>
      <c r="H62" s="1148"/>
      <c r="I62" s="1148"/>
      <c r="J62" s="1148"/>
      <c r="K62" s="1148"/>
      <c r="L62" s="1148"/>
      <c r="M62" s="1148"/>
      <c r="N62" s="1148"/>
      <c r="O62" s="1148"/>
      <c r="P62" s="1148"/>
      <c r="Q62" s="1148"/>
      <c r="R62" s="1148"/>
      <c r="S62" s="1148"/>
      <c r="T62" s="1148"/>
      <c r="U62" s="202"/>
      <c r="V62" s="109"/>
      <c r="W62" s="189" t="s">
        <v>238</v>
      </c>
      <c r="X62" s="407"/>
      <c r="Y62" s="407"/>
      <c r="Z62" s="407"/>
      <c r="AA62" s="407"/>
      <c r="AB62" s="407"/>
      <c r="AC62" s="407"/>
      <c r="AD62" s="407"/>
      <c r="AE62" s="407"/>
      <c r="AF62" s="407"/>
      <c r="AG62" s="203"/>
      <c r="AH62" s="407"/>
      <c r="AI62" s="407"/>
      <c r="AJ62" s="407"/>
      <c r="AK62" s="407"/>
      <c r="AL62" s="203"/>
      <c r="AM62" s="202"/>
      <c r="AN62" s="109"/>
      <c r="AO62" s="407"/>
      <c r="AP62" s="407"/>
      <c r="AQ62" s="407"/>
      <c r="AR62" s="159"/>
    </row>
    <row r="63" spans="1:44" ht="11.25" customHeight="1" x14ac:dyDescent="0.25">
      <c r="A63" s="407"/>
      <c r="B63" s="410"/>
      <c r="C63" s="202"/>
      <c r="D63" s="109"/>
      <c r="E63" s="1148"/>
      <c r="F63" s="1148"/>
      <c r="G63" s="1148"/>
      <c r="H63" s="1148"/>
      <c r="I63" s="1148"/>
      <c r="J63" s="1148"/>
      <c r="K63" s="1148"/>
      <c r="L63" s="1148"/>
      <c r="M63" s="1148"/>
      <c r="N63" s="1148"/>
      <c r="O63" s="1148"/>
      <c r="P63" s="1148"/>
      <c r="Q63" s="1148"/>
      <c r="R63" s="1148"/>
      <c r="S63" s="1148"/>
      <c r="T63" s="1148"/>
      <c r="U63" s="202"/>
      <c r="V63" s="109"/>
      <c r="W63" s="407"/>
      <c r="X63" s="407" t="s">
        <v>239</v>
      </c>
      <c r="Y63" s="407"/>
      <c r="Z63" s="407"/>
      <c r="AA63" s="407"/>
      <c r="AB63" s="407"/>
      <c r="AC63" s="112" t="s">
        <v>9</v>
      </c>
      <c r="AD63" s="112"/>
      <c r="AE63" s="112"/>
      <c r="AF63" s="112"/>
      <c r="AG63" s="112"/>
      <c r="AH63" s="112"/>
      <c r="AI63" s="112"/>
      <c r="AJ63" s="112"/>
      <c r="AK63" s="112"/>
      <c r="AL63" s="223" t="s">
        <v>240</v>
      </c>
      <c r="AM63" s="202"/>
      <c r="AN63" s="109"/>
      <c r="AO63" s="407"/>
      <c r="AP63" s="407"/>
      <c r="AQ63" s="407"/>
      <c r="AR63" s="159"/>
    </row>
    <row r="64" spans="1:44" ht="11.25" customHeight="1" x14ac:dyDescent="0.25">
      <c r="A64" s="407"/>
      <c r="B64" s="410"/>
      <c r="C64" s="202"/>
      <c r="D64" s="109"/>
      <c r="E64" s="1148"/>
      <c r="F64" s="1148"/>
      <c r="G64" s="1148"/>
      <c r="H64" s="1148"/>
      <c r="I64" s="1148"/>
      <c r="J64" s="1148"/>
      <c r="K64" s="1148"/>
      <c r="L64" s="1148"/>
      <c r="M64" s="1148"/>
      <c r="N64" s="1148"/>
      <c r="O64" s="1148"/>
      <c r="P64" s="1148"/>
      <c r="Q64" s="1148"/>
      <c r="R64" s="1148"/>
      <c r="S64" s="1148"/>
      <c r="T64" s="1148"/>
      <c r="U64" s="202"/>
      <c r="V64" s="109"/>
      <c r="W64" s="407"/>
      <c r="X64" s="407" t="s">
        <v>241</v>
      </c>
      <c r="Y64" s="407"/>
      <c r="Z64" s="407"/>
      <c r="AA64" s="407"/>
      <c r="AB64" s="112" t="s">
        <v>9</v>
      </c>
      <c r="AC64" s="112"/>
      <c r="AD64" s="112"/>
      <c r="AE64" s="112"/>
      <c r="AF64" s="112"/>
      <c r="AG64" s="112"/>
      <c r="AH64" s="112"/>
      <c r="AI64" s="112"/>
      <c r="AJ64" s="112"/>
      <c r="AK64" s="112"/>
      <c r="AL64" s="223" t="s">
        <v>242</v>
      </c>
      <c r="AM64" s="202"/>
      <c r="AN64" s="109"/>
      <c r="AO64" s="407"/>
      <c r="AP64" s="407"/>
      <c r="AQ64" s="407"/>
      <c r="AR64" s="159"/>
    </row>
    <row r="65" spans="1:60" ht="11.25" customHeight="1" x14ac:dyDescent="0.25">
      <c r="A65" s="407"/>
      <c r="B65" s="410"/>
      <c r="C65" s="202"/>
      <c r="D65" s="109"/>
      <c r="E65" s="1148"/>
      <c r="F65" s="1148"/>
      <c r="G65" s="1148"/>
      <c r="H65" s="1148"/>
      <c r="I65" s="1148"/>
      <c r="J65" s="1148"/>
      <c r="K65" s="1148"/>
      <c r="L65" s="1148"/>
      <c r="M65" s="1148"/>
      <c r="N65" s="1148"/>
      <c r="O65" s="1148"/>
      <c r="P65" s="1148"/>
      <c r="Q65" s="1148"/>
      <c r="R65" s="1148"/>
      <c r="S65" s="1148"/>
      <c r="T65" s="1148"/>
      <c r="U65" s="202"/>
      <c r="V65" s="109"/>
      <c r="W65" s="407"/>
      <c r="X65" s="407" t="s">
        <v>243</v>
      </c>
      <c r="Y65" s="407"/>
      <c r="Z65" s="407"/>
      <c r="AA65" s="407"/>
      <c r="AB65" s="407"/>
      <c r="AC65" s="407"/>
      <c r="AD65" s="407"/>
      <c r="AE65" s="407"/>
      <c r="AF65" s="407"/>
      <c r="AG65" s="362"/>
      <c r="AH65" s="407"/>
      <c r="AI65" s="407"/>
      <c r="AJ65" s="407"/>
      <c r="AK65" s="407"/>
      <c r="AL65" s="203"/>
      <c r="AM65" s="202"/>
      <c r="AN65" s="109"/>
      <c r="AO65" s="407"/>
      <c r="AP65" s="407"/>
      <c r="AQ65" s="407"/>
      <c r="AR65" s="159"/>
    </row>
    <row r="66" spans="1:60" ht="11.25" customHeight="1" x14ac:dyDescent="0.25">
      <c r="A66" s="407"/>
      <c r="B66" s="410"/>
      <c r="C66" s="202"/>
      <c r="D66" s="109"/>
      <c r="E66" s="1148"/>
      <c r="F66" s="1148"/>
      <c r="G66" s="1148"/>
      <c r="H66" s="1148"/>
      <c r="I66" s="1148"/>
      <c r="J66" s="1148"/>
      <c r="K66" s="1148"/>
      <c r="L66" s="1148"/>
      <c r="M66" s="1148"/>
      <c r="N66" s="1148"/>
      <c r="O66" s="1148"/>
      <c r="P66" s="1148"/>
      <c r="Q66" s="1148"/>
      <c r="R66" s="1148"/>
      <c r="S66" s="1148"/>
      <c r="T66" s="1148"/>
      <c r="U66" s="202"/>
      <c r="V66" s="109"/>
      <c r="W66" s="407"/>
      <c r="X66" s="407"/>
      <c r="Y66" s="407"/>
      <c r="Z66" s="407"/>
      <c r="AA66" s="407"/>
      <c r="AB66" s="407"/>
      <c r="AC66" s="407"/>
      <c r="AD66" s="407"/>
      <c r="AE66" s="407"/>
      <c r="AF66" s="407"/>
      <c r="AG66" s="362"/>
      <c r="AH66" s="407"/>
      <c r="AI66" s="407"/>
      <c r="AJ66" s="407"/>
      <c r="AK66" s="407"/>
      <c r="AL66" s="364"/>
      <c r="AM66" s="202"/>
      <c r="AN66" s="109"/>
      <c r="AO66" s="407"/>
      <c r="AP66" s="407"/>
      <c r="AQ66" s="407"/>
      <c r="AR66" s="159"/>
      <c r="AS66" s="407"/>
      <c r="AT66" s="407"/>
      <c r="AU66" s="407"/>
      <c r="AV66" s="407"/>
      <c r="AW66" s="407"/>
      <c r="AX66" s="407"/>
      <c r="AY66" s="407"/>
      <c r="AZ66" s="407"/>
      <c r="BA66" s="407"/>
      <c r="BB66" s="407"/>
      <c r="BC66" s="362"/>
      <c r="BD66" s="407"/>
      <c r="BE66" s="407"/>
      <c r="BF66" s="407"/>
      <c r="BG66" s="407"/>
      <c r="BH66" s="364"/>
    </row>
    <row r="67" spans="1:60" ht="11.25" customHeight="1" x14ac:dyDescent="0.25">
      <c r="A67" s="407"/>
      <c r="B67" s="410"/>
      <c r="C67" s="202"/>
      <c r="D67" s="109"/>
      <c r="E67" s="1148"/>
      <c r="F67" s="1148"/>
      <c r="G67" s="1148"/>
      <c r="H67" s="1148"/>
      <c r="I67" s="1148"/>
      <c r="J67" s="1148"/>
      <c r="K67" s="1148"/>
      <c r="L67" s="1148"/>
      <c r="M67" s="1148"/>
      <c r="N67" s="1148"/>
      <c r="O67" s="1148"/>
      <c r="P67" s="1148"/>
      <c r="Q67" s="1148"/>
      <c r="R67" s="1148"/>
      <c r="S67" s="1148"/>
      <c r="T67" s="1148"/>
      <c r="U67" s="202"/>
      <c r="V67" s="109"/>
      <c r="W67" s="407"/>
      <c r="X67" s="407"/>
      <c r="Y67" s="407"/>
      <c r="Z67" s="407"/>
      <c r="AA67" s="407"/>
      <c r="AB67" s="407"/>
      <c r="AC67" s="407"/>
      <c r="AD67" s="407"/>
      <c r="AE67" s="407"/>
      <c r="AF67" s="407"/>
      <c r="AG67" s="362"/>
      <c r="AH67" s="407"/>
      <c r="AI67" s="407"/>
      <c r="AJ67" s="407"/>
      <c r="AK67" s="407"/>
      <c r="AL67" s="223" t="s">
        <v>244</v>
      </c>
      <c r="AM67" s="202"/>
      <c r="AN67" s="109"/>
      <c r="AO67" s="407"/>
      <c r="AP67" s="407"/>
      <c r="AQ67" s="407"/>
      <c r="AR67" s="159"/>
      <c r="AS67" s="407"/>
      <c r="AT67" s="407"/>
      <c r="AU67" s="407"/>
      <c r="AV67" s="407"/>
      <c r="AW67" s="407"/>
      <c r="AX67" s="407"/>
      <c r="AY67" s="407"/>
      <c r="AZ67" s="407"/>
      <c r="BA67" s="407"/>
      <c r="BB67" s="407"/>
      <c r="BC67" s="362"/>
      <c r="BD67" s="407"/>
      <c r="BE67" s="407"/>
      <c r="BF67" s="407"/>
      <c r="BG67" s="407"/>
      <c r="BH67" s="364"/>
    </row>
    <row r="68" spans="1:60" ht="11.25" customHeight="1" x14ac:dyDescent="0.25">
      <c r="A68" s="407"/>
      <c r="B68" s="410"/>
      <c r="C68" s="202"/>
      <c r="D68" s="109"/>
      <c r="E68" s="1148"/>
      <c r="F68" s="1148"/>
      <c r="G68" s="1148"/>
      <c r="H68" s="1148"/>
      <c r="I68" s="1148"/>
      <c r="J68" s="1148"/>
      <c r="K68" s="1148"/>
      <c r="L68" s="1148"/>
      <c r="M68" s="1148"/>
      <c r="N68" s="1148"/>
      <c r="O68" s="1148"/>
      <c r="P68" s="1148"/>
      <c r="Q68" s="1148"/>
      <c r="R68" s="1148"/>
      <c r="S68" s="1148"/>
      <c r="T68" s="1148"/>
      <c r="U68" s="202"/>
      <c r="V68" s="109"/>
      <c r="W68" s="407"/>
      <c r="X68" s="407"/>
      <c r="Y68" s="1212" t="s">
        <v>146</v>
      </c>
      <c r="Z68" s="1212"/>
      <c r="AA68" s="1212"/>
      <c r="AB68" s="1212"/>
      <c r="AC68" s="1212"/>
      <c r="AD68" s="1212"/>
      <c r="AE68" s="1212"/>
      <c r="AF68" s="1212"/>
      <c r="AG68" s="1212"/>
      <c r="AH68" s="1212"/>
      <c r="AI68" s="1212"/>
      <c r="AJ68" s="1212"/>
      <c r="AK68" s="1212"/>
      <c r="AL68" s="203"/>
      <c r="AM68" s="202"/>
      <c r="AN68" s="109"/>
      <c r="AO68" s="407"/>
      <c r="AP68" s="407"/>
      <c r="AQ68" s="407"/>
      <c r="AR68" s="159"/>
      <c r="AS68" s="407"/>
      <c r="AT68" s="407"/>
      <c r="AU68" s="407"/>
      <c r="AV68" s="407"/>
      <c r="AW68" s="407"/>
      <c r="AX68" s="407"/>
      <c r="AY68" s="407"/>
      <c r="AZ68" s="407"/>
      <c r="BA68" s="407"/>
      <c r="BB68" s="407"/>
      <c r="BC68" s="362"/>
      <c r="BD68" s="407"/>
      <c r="BE68" s="407"/>
      <c r="BF68" s="407"/>
      <c r="BG68" s="407"/>
      <c r="BH68" s="364"/>
    </row>
    <row r="69" spans="1:60" ht="11.25" customHeight="1" x14ac:dyDescent="0.25">
      <c r="A69" s="407"/>
      <c r="B69" s="410"/>
      <c r="C69" s="202"/>
      <c r="D69" s="109"/>
      <c r="E69" s="1148"/>
      <c r="F69" s="1148"/>
      <c r="G69" s="1148"/>
      <c r="H69" s="1148"/>
      <c r="I69" s="1148"/>
      <c r="J69" s="1148"/>
      <c r="K69" s="1148"/>
      <c r="L69" s="1148"/>
      <c r="M69" s="1148"/>
      <c r="N69" s="1148"/>
      <c r="O69" s="1148"/>
      <c r="P69" s="1148"/>
      <c r="Q69" s="1148"/>
      <c r="R69" s="1148"/>
      <c r="S69" s="1148"/>
      <c r="T69" s="1148"/>
      <c r="U69" s="202"/>
      <c r="V69" s="109"/>
      <c r="W69" s="381"/>
      <c r="X69" s="381"/>
      <c r="Y69" s="381"/>
      <c r="Z69" s="381"/>
      <c r="AA69" s="381"/>
      <c r="AB69" s="381"/>
      <c r="AC69" s="381"/>
      <c r="AD69" s="381"/>
      <c r="AE69" s="366"/>
      <c r="AF69" s="381"/>
      <c r="AG69" s="381"/>
      <c r="AH69" s="381"/>
      <c r="AI69" s="381"/>
      <c r="AJ69" s="381"/>
      <c r="AK69" s="381"/>
      <c r="AL69" s="116"/>
      <c r="AM69" s="202"/>
      <c r="AN69" s="109"/>
      <c r="AO69" s="407"/>
      <c r="AP69" s="407"/>
      <c r="AQ69" s="407"/>
      <c r="AR69" s="159"/>
      <c r="AS69" s="407"/>
      <c r="AT69" s="407"/>
      <c r="AU69" s="407"/>
      <c r="AV69" s="407"/>
      <c r="AW69" s="407"/>
      <c r="AX69" s="407"/>
      <c r="AY69" s="407"/>
      <c r="AZ69" s="407"/>
      <c r="BA69" s="407"/>
      <c r="BB69" s="407"/>
      <c r="BC69" s="362"/>
      <c r="BD69" s="407"/>
      <c r="BE69" s="407"/>
      <c r="BF69" s="407"/>
      <c r="BG69" s="407"/>
      <c r="BH69" s="364"/>
    </row>
    <row r="70" spans="1:60" ht="11.25" customHeight="1" x14ac:dyDescent="0.25">
      <c r="A70" s="407"/>
      <c r="B70" s="410"/>
      <c r="C70" s="202"/>
      <c r="D70" s="109"/>
      <c r="E70" s="1148"/>
      <c r="F70" s="1148"/>
      <c r="G70" s="1148"/>
      <c r="H70" s="1148"/>
      <c r="I70" s="1148"/>
      <c r="J70" s="1148"/>
      <c r="K70" s="1148"/>
      <c r="L70" s="1148"/>
      <c r="M70" s="1148"/>
      <c r="N70" s="1148"/>
      <c r="O70" s="1148"/>
      <c r="P70" s="1148"/>
      <c r="Q70" s="1148"/>
      <c r="R70" s="1148"/>
      <c r="S70" s="1148"/>
      <c r="T70" s="1148"/>
      <c r="U70" s="202"/>
      <c r="V70" s="109"/>
      <c r="W70" s="148" t="s">
        <v>289</v>
      </c>
      <c r="X70" s="381"/>
      <c r="Y70" s="381"/>
      <c r="Z70" s="381"/>
      <c r="AA70" s="381"/>
      <c r="AB70" s="381"/>
      <c r="AC70" s="381"/>
      <c r="AD70" s="381"/>
      <c r="AE70" s="381"/>
      <c r="AF70" s="381"/>
      <c r="AG70" s="381"/>
      <c r="AH70" s="381"/>
      <c r="AI70" s="381"/>
      <c r="AJ70" s="381"/>
      <c r="AK70" s="381"/>
      <c r="AL70" s="116"/>
      <c r="AM70" s="202"/>
      <c r="AN70" s="109"/>
      <c r="AO70" s="407"/>
      <c r="AP70" s="407"/>
      <c r="AQ70" s="407"/>
      <c r="AR70" s="159"/>
      <c r="AS70" s="407"/>
      <c r="AT70" s="407"/>
      <c r="AU70" s="407"/>
      <c r="AV70" s="407"/>
      <c r="AW70" s="407"/>
      <c r="AX70" s="407"/>
      <c r="AY70" s="407"/>
      <c r="AZ70" s="407"/>
      <c r="BA70" s="407"/>
      <c r="BB70" s="407"/>
      <c r="BC70" s="362"/>
      <c r="BD70" s="407"/>
      <c r="BE70" s="407"/>
      <c r="BF70" s="407"/>
      <c r="BG70" s="407"/>
      <c r="BH70" s="364"/>
    </row>
    <row r="71" spans="1:60" ht="11.25" customHeight="1" x14ac:dyDescent="0.25">
      <c r="A71" s="407"/>
      <c r="B71" s="410"/>
      <c r="C71" s="202"/>
      <c r="D71" s="109"/>
      <c r="E71" s="1148"/>
      <c r="F71" s="1148"/>
      <c r="G71" s="1148"/>
      <c r="H71" s="1148"/>
      <c r="I71" s="1148"/>
      <c r="J71" s="1148"/>
      <c r="K71" s="1148"/>
      <c r="L71" s="1148"/>
      <c r="M71" s="1148"/>
      <c r="N71" s="1148"/>
      <c r="O71" s="1148"/>
      <c r="P71" s="1148"/>
      <c r="Q71" s="1148"/>
      <c r="R71" s="1148"/>
      <c r="S71" s="1148"/>
      <c r="T71" s="1148"/>
      <c r="U71" s="202"/>
      <c r="V71" s="109"/>
      <c r="W71" s="381"/>
      <c r="X71" s="381" t="s">
        <v>290</v>
      </c>
      <c r="Y71" s="381"/>
      <c r="Z71" s="381"/>
      <c r="AA71" s="111" t="s">
        <v>9</v>
      </c>
      <c r="AB71" s="111"/>
      <c r="AC71" s="111"/>
      <c r="AD71" s="111"/>
      <c r="AE71" s="111"/>
      <c r="AF71" s="111"/>
      <c r="AG71" s="111"/>
      <c r="AH71" s="111"/>
      <c r="AI71" s="111"/>
      <c r="AJ71" s="111"/>
      <c r="AK71" s="111"/>
      <c r="AL71" s="117" t="s">
        <v>291</v>
      </c>
      <c r="AM71" s="202"/>
      <c r="AN71" s="109"/>
      <c r="AO71" s="407"/>
      <c r="AP71" s="407"/>
      <c r="AQ71" s="407"/>
      <c r="AR71" s="159"/>
      <c r="AS71" s="407"/>
      <c r="AT71" s="407"/>
      <c r="AU71" s="407"/>
      <c r="AV71" s="407"/>
      <c r="AW71" s="407"/>
      <c r="AX71" s="407"/>
      <c r="AY71" s="407"/>
      <c r="AZ71" s="407"/>
      <c r="BA71" s="407"/>
      <c r="BB71" s="407"/>
      <c r="BC71" s="362"/>
      <c r="BD71" s="407"/>
      <c r="BE71" s="407"/>
      <c r="BF71" s="407"/>
      <c r="BG71" s="407"/>
      <c r="BH71" s="364"/>
    </row>
    <row r="72" spans="1:60" ht="11.25" customHeight="1" x14ac:dyDescent="0.25">
      <c r="A72" s="407"/>
      <c r="B72" s="410"/>
      <c r="C72" s="202"/>
      <c r="D72" s="109"/>
      <c r="E72" s="1148"/>
      <c r="F72" s="1148"/>
      <c r="G72" s="1148"/>
      <c r="H72" s="1148"/>
      <c r="I72" s="1148"/>
      <c r="J72" s="1148"/>
      <c r="K72" s="1148"/>
      <c r="L72" s="1148"/>
      <c r="M72" s="1148"/>
      <c r="N72" s="1148"/>
      <c r="O72" s="1148"/>
      <c r="P72" s="1148"/>
      <c r="Q72" s="1148"/>
      <c r="R72" s="1148"/>
      <c r="S72" s="1148"/>
      <c r="T72" s="1148"/>
      <c r="U72" s="202"/>
      <c r="V72" s="109"/>
      <c r="W72" s="381"/>
      <c r="X72" s="381" t="s">
        <v>292</v>
      </c>
      <c r="Y72" s="381"/>
      <c r="Z72" s="381"/>
      <c r="AA72" s="381"/>
      <c r="AB72" s="111" t="s">
        <v>9</v>
      </c>
      <c r="AC72" s="111"/>
      <c r="AD72" s="111"/>
      <c r="AE72" s="111"/>
      <c r="AF72" s="111"/>
      <c r="AG72" s="111"/>
      <c r="AH72" s="111"/>
      <c r="AI72" s="111"/>
      <c r="AJ72" s="111"/>
      <c r="AK72" s="111"/>
      <c r="AL72" s="117" t="s">
        <v>293</v>
      </c>
      <c r="AM72" s="202"/>
      <c r="AN72" s="109"/>
      <c r="AO72" s="407"/>
      <c r="AP72" s="407"/>
      <c r="AQ72" s="407"/>
      <c r="AR72" s="159"/>
      <c r="AS72" s="407"/>
      <c r="AT72" s="407"/>
      <c r="AU72" s="407"/>
      <c r="AV72" s="407"/>
      <c r="AW72" s="407"/>
      <c r="AX72" s="407"/>
      <c r="AY72" s="407"/>
      <c r="AZ72" s="407"/>
      <c r="BA72" s="407"/>
      <c r="BB72" s="407"/>
      <c r="BC72" s="362"/>
      <c r="BD72" s="407"/>
      <c r="BE72" s="407"/>
      <c r="BF72" s="407"/>
      <c r="BG72" s="407"/>
      <c r="BH72" s="364"/>
    </row>
    <row r="73" spans="1:60" ht="11.25" customHeight="1" x14ac:dyDescent="0.25">
      <c r="A73" s="407"/>
      <c r="B73" s="410"/>
      <c r="C73" s="202"/>
      <c r="D73" s="109"/>
      <c r="E73" s="1148"/>
      <c r="F73" s="1148"/>
      <c r="G73" s="1148"/>
      <c r="H73" s="1148"/>
      <c r="I73" s="1148"/>
      <c r="J73" s="1148"/>
      <c r="K73" s="1148"/>
      <c r="L73" s="1148"/>
      <c r="M73" s="1148"/>
      <c r="N73" s="1148"/>
      <c r="O73" s="1148"/>
      <c r="P73" s="1148"/>
      <c r="Q73" s="1148"/>
      <c r="R73" s="1148"/>
      <c r="S73" s="1148"/>
      <c r="T73" s="1148"/>
      <c r="U73" s="202"/>
      <c r="V73" s="109"/>
      <c r="W73" s="381"/>
      <c r="X73" s="381" t="s">
        <v>294</v>
      </c>
      <c r="Y73" s="381"/>
      <c r="Z73" s="381"/>
      <c r="AA73" s="381"/>
      <c r="AB73" s="381"/>
      <c r="AC73" s="381"/>
      <c r="AD73" s="111" t="s">
        <v>9</v>
      </c>
      <c r="AE73" s="111"/>
      <c r="AF73" s="365"/>
      <c r="AG73" s="111"/>
      <c r="AH73" s="111"/>
      <c r="AI73" s="111"/>
      <c r="AJ73" s="111"/>
      <c r="AK73" s="111"/>
      <c r="AL73" s="117" t="s">
        <v>295</v>
      </c>
      <c r="AM73" s="202"/>
      <c r="AN73" s="109"/>
      <c r="AO73" s="407"/>
      <c r="AP73" s="407"/>
      <c r="AQ73" s="407"/>
      <c r="AR73" s="159"/>
      <c r="AS73" s="407"/>
      <c r="AT73" s="407"/>
      <c r="AU73" s="407"/>
      <c r="AV73" s="407"/>
      <c r="AW73" s="407"/>
      <c r="AX73" s="407"/>
      <c r="AY73" s="407"/>
      <c r="AZ73" s="407"/>
      <c r="BA73" s="407"/>
      <c r="BB73" s="407"/>
      <c r="BC73" s="362"/>
      <c r="BD73" s="407"/>
      <c r="BE73" s="407"/>
      <c r="BF73" s="407"/>
      <c r="BG73" s="407"/>
      <c r="BH73" s="364"/>
    </row>
    <row r="74" spans="1:60" ht="11.25" customHeight="1" x14ac:dyDescent="0.25">
      <c r="A74" s="407"/>
      <c r="B74" s="410"/>
      <c r="C74" s="202"/>
      <c r="D74" s="109"/>
      <c r="E74" s="1148"/>
      <c r="F74" s="1148"/>
      <c r="G74" s="1148"/>
      <c r="H74" s="1148"/>
      <c r="I74" s="1148"/>
      <c r="J74" s="1148"/>
      <c r="K74" s="1148"/>
      <c r="L74" s="1148"/>
      <c r="M74" s="1148"/>
      <c r="N74" s="1148"/>
      <c r="O74" s="1148"/>
      <c r="P74" s="1148"/>
      <c r="Q74" s="1148"/>
      <c r="R74" s="1148"/>
      <c r="S74" s="1148"/>
      <c r="T74" s="1148"/>
      <c r="U74" s="202"/>
      <c r="V74" s="109"/>
      <c r="W74" s="407"/>
      <c r="X74" s="407"/>
      <c r="Y74" s="407"/>
      <c r="Z74" s="407"/>
      <c r="AA74" s="407"/>
      <c r="AB74" s="407"/>
      <c r="AC74" s="407"/>
      <c r="AD74" s="407"/>
      <c r="AE74" s="407"/>
      <c r="AF74" s="407"/>
      <c r="AG74" s="407"/>
      <c r="AH74" s="407"/>
      <c r="AI74" s="407"/>
      <c r="AJ74" s="407"/>
      <c r="AK74" s="407"/>
      <c r="AL74" s="203"/>
      <c r="AM74" s="202"/>
      <c r="AN74" s="109"/>
      <c r="AO74" s="407"/>
      <c r="AP74" s="407"/>
      <c r="AQ74" s="407"/>
      <c r="AR74" s="159"/>
      <c r="AS74" s="407"/>
      <c r="AT74" s="407"/>
      <c r="AU74" s="407"/>
      <c r="AV74" s="407"/>
      <c r="AW74" s="407"/>
      <c r="AX74" s="407"/>
      <c r="AY74" s="407"/>
      <c r="AZ74" s="407"/>
      <c r="BA74" s="407"/>
      <c r="BB74" s="407"/>
      <c r="BC74" s="362"/>
      <c r="BD74" s="407"/>
      <c r="BE74" s="407"/>
      <c r="BF74" s="407"/>
      <c r="BG74" s="407"/>
      <c r="BH74" s="364"/>
    </row>
    <row r="75" spans="1:60" ht="11.25" customHeight="1" x14ac:dyDescent="0.25">
      <c r="A75" s="407"/>
      <c r="B75" s="410"/>
      <c r="C75" s="202"/>
      <c r="D75" s="109"/>
      <c r="E75" s="1148"/>
      <c r="F75" s="1148"/>
      <c r="G75" s="1148"/>
      <c r="H75" s="1148"/>
      <c r="I75" s="1148"/>
      <c r="J75" s="1148"/>
      <c r="K75" s="1148"/>
      <c r="L75" s="1148"/>
      <c r="M75" s="1148"/>
      <c r="N75" s="1148"/>
      <c r="O75" s="1148"/>
      <c r="P75" s="1148"/>
      <c r="Q75" s="1148"/>
      <c r="R75" s="1148"/>
      <c r="S75" s="1148"/>
      <c r="T75" s="1148"/>
      <c r="U75" s="202"/>
      <c r="V75" s="109"/>
      <c r="W75" s="407" t="s">
        <v>144</v>
      </c>
      <c r="X75" s="407"/>
      <c r="Y75" s="407"/>
      <c r="Z75" s="407"/>
      <c r="AA75" s="407"/>
      <c r="AB75" s="407"/>
      <c r="AC75" s="407"/>
      <c r="AD75" s="407"/>
      <c r="AE75" s="407"/>
      <c r="AF75" s="407"/>
      <c r="AG75" s="407"/>
      <c r="AH75" s="407"/>
      <c r="AI75" s="407"/>
      <c r="AJ75" s="407"/>
      <c r="AK75" s="407"/>
      <c r="AL75" s="223" t="s">
        <v>218</v>
      </c>
      <c r="AM75" s="202"/>
      <c r="AN75" s="109"/>
      <c r="AO75" s="407"/>
      <c r="AP75" s="407"/>
      <c r="AQ75" s="407"/>
      <c r="AR75" s="159"/>
      <c r="AS75" s="407"/>
      <c r="AT75" s="407"/>
      <c r="AU75" s="407"/>
      <c r="AV75" s="407"/>
      <c r="AW75" s="407"/>
      <c r="AX75" s="407"/>
      <c r="AY75" s="407"/>
      <c r="AZ75" s="407"/>
      <c r="BA75" s="407"/>
      <c r="BB75" s="407"/>
      <c r="BC75" s="362"/>
      <c r="BD75" s="407"/>
      <c r="BE75" s="407"/>
      <c r="BF75" s="407"/>
      <c r="BG75" s="407"/>
      <c r="BH75" s="364"/>
    </row>
    <row r="76" spans="1:60" ht="11.25" customHeight="1" x14ac:dyDescent="0.25">
      <c r="A76" s="407"/>
      <c r="B76" s="410"/>
      <c r="C76" s="202"/>
      <c r="D76" s="109"/>
      <c r="E76" s="1148"/>
      <c r="F76" s="1148"/>
      <c r="G76" s="1148"/>
      <c r="H76" s="1148"/>
      <c r="I76" s="1148"/>
      <c r="J76" s="1148"/>
      <c r="K76" s="1148"/>
      <c r="L76" s="1148"/>
      <c r="M76" s="1148"/>
      <c r="N76" s="1148"/>
      <c r="O76" s="1148"/>
      <c r="P76" s="1148"/>
      <c r="Q76" s="1148"/>
      <c r="R76" s="1148"/>
      <c r="S76" s="1148"/>
      <c r="T76" s="1148"/>
      <c r="U76" s="202"/>
      <c r="V76" s="109"/>
      <c r="W76" s="407"/>
      <c r="X76" s="407"/>
      <c r="Y76" s="407"/>
      <c r="Z76" s="1212" t="s">
        <v>146</v>
      </c>
      <c r="AA76" s="1212"/>
      <c r="AB76" s="1212"/>
      <c r="AC76" s="1212"/>
      <c r="AD76" s="1212"/>
      <c r="AE76" s="1212"/>
      <c r="AF76" s="1212"/>
      <c r="AG76" s="1212"/>
      <c r="AH76" s="1212"/>
      <c r="AI76" s="1212"/>
      <c r="AJ76" s="1212"/>
      <c r="AK76" s="1212"/>
      <c r="AL76" s="203"/>
      <c r="AM76" s="202"/>
      <c r="AN76" s="109"/>
      <c r="AO76" s="407"/>
      <c r="AP76" s="407"/>
      <c r="AQ76" s="407"/>
      <c r="AR76" s="159"/>
    </row>
    <row r="77" spans="1:60" ht="6" customHeight="1" x14ac:dyDescent="0.25">
      <c r="A77" s="119"/>
      <c r="B77" s="118"/>
      <c r="C77" s="114"/>
      <c r="D77" s="113"/>
      <c r="E77" s="119"/>
      <c r="F77" s="119"/>
      <c r="G77" s="119"/>
      <c r="H77" s="119"/>
      <c r="I77" s="119"/>
      <c r="J77" s="119"/>
      <c r="K77" s="119"/>
      <c r="L77" s="119"/>
      <c r="M77" s="119"/>
      <c r="N77" s="119"/>
      <c r="O77" s="119"/>
      <c r="P77" s="119"/>
      <c r="Q77" s="119"/>
      <c r="R77" s="119"/>
      <c r="S77" s="119"/>
      <c r="T77" s="119"/>
      <c r="U77" s="114"/>
      <c r="V77" s="113"/>
      <c r="W77" s="119"/>
      <c r="X77" s="119"/>
      <c r="Y77" s="119"/>
      <c r="Z77" s="119"/>
      <c r="AA77" s="119"/>
      <c r="AB77" s="119"/>
      <c r="AC77" s="119"/>
      <c r="AD77" s="119"/>
      <c r="AE77" s="119"/>
      <c r="AF77" s="119"/>
      <c r="AG77" s="119"/>
      <c r="AH77" s="119"/>
      <c r="AI77" s="119"/>
      <c r="AJ77" s="119"/>
      <c r="AK77" s="119"/>
      <c r="AL77" s="120"/>
      <c r="AM77" s="114"/>
      <c r="AN77" s="113"/>
      <c r="AO77" s="119"/>
      <c r="AP77" s="119"/>
      <c r="AQ77" s="119"/>
      <c r="AR77" s="159"/>
    </row>
    <row r="78" spans="1:60" ht="6" customHeight="1" x14ac:dyDescent="0.25">
      <c r="A78" s="407"/>
      <c r="B78" s="410"/>
      <c r="C78" s="202"/>
      <c r="D78" s="109"/>
      <c r="E78" s="407"/>
      <c r="F78" s="407"/>
      <c r="G78" s="407"/>
      <c r="H78" s="407"/>
      <c r="I78" s="407"/>
      <c r="J78" s="407"/>
      <c r="K78" s="407"/>
      <c r="L78" s="407"/>
      <c r="M78" s="407"/>
      <c r="N78" s="407"/>
      <c r="O78" s="407"/>
      <c r="P78" s="407"/>
      <c r="Q78" s="407"/>
      <c r="R78" s="407"/>
      <c r="S78" s="407"/>
      <c r="T78" s="407"/>
      <c r="U78" s="202"/>
      <c r="V78" s="109"/>
      <c r="W78" s="407"/>
      <c r="X78" s="407"/>
      <c r="Y78" s="407"/>
      <c r="Z78" s="407"/>
      <c r="AA78" s="407"/>
      <c r="AB78" s="407"/>
      <c r="AC78" s="407"/>
      <c r="AD78" s="407"/>
      <c r="AE78" s="407"/>
      <c r="AF78" s="407"/>
      <c r="AG78" s="407"/>
      <c r="AH78" s="407"/>
      <c r="AI78" s="407"/>
      <c r="AJ78" s="407"/>
      <c r="AK78" s="407"/>
      <c r="AL78" s="203"/>
      <c r="AM78" s="202"/>
      <c r="AN78" s="109"/>
      <c r="AO78" s="407"/>
      <c r="AP78" s="407"/>
      <c r="AQ78" s="407"/>
      <c r="AR78" s="159"/>
    </row>
    <row r="79" spans="1:60" ht="11.25" customHeight="1" x14ac:dyDescent="0.25">
      <c r="A79" s="407"/>
      <c r="B79" s="429">
        <v>323</v>
      </c>
      <c r="C79" s="202"/>
      <c r="D79" s="109"/>
      <c r="E79" s="1128" t="str">
        <f ca="1">VLOOKUP(INDIRECT(ADDRESS(ROW(),COLUMN()-3)),INDIRECT("translations[[Question Num]:["&amp; Language_Selected &amp;"]]"),MATCH(Language_Selected,Language_Options,0)+1,FALSE)</f>
        <v>At  that time, were you told about side effects or problems you might have with the method?</v>
      </c>
      <c r="F79" s="1128"/>
      <c r="G79" s="1128"/>
      <c r="H79" s="1128"/>
      <c r="I79" s="1128"/>
      <c r="J79" s="1128"/>
      <c r="K79" s="1128"/>
      <c r="L79" s="1128"/>
      <c r="M79" s="1128"/>
      <c r="N79" s="1128"/>
      <c r="O79" s="1128"/>
      <c r="P79" s="1128"/>
      <c r="Q79" s="1128"/>
      <c r="R79" s="1128"/>
      <c r="S79" s="1128"/>
      <c r="T79" s="1128"/>
      <c r="U79" s="202"/>
      <c r="V79" s="109"/>
      <c r="W79" s="381" t="s">
        <v>52</v>
      </c>
      <c r="X79" s="381"/>
      <c r="Y79" s="111" t="s">
        <v>9</v>
      </c>
      <c r="Z79" s="111"/>
      <c r="AA79" s="111"/>
      <c r="AB79" s="111"/>
      <c r="AC79" s="111"/>
      <c r="AD79" s="111"/>
      <c r="AE79" s="111"/>
      <c r="AF79" s="111"/>
      <c r="AG79" s="111"/>
      <c r="AH79" s="111"/>
      <c r="AI79" s="111"/>
      <c r="AJ79" s="111"/>
      <c r="AK79" s="111"/>
      <c r="AL79" s="117" t="s">
        <v>53</v>
      </c>
      <c r="AM79" s="202"/>
      <c r="AN79" s="109"/>
      <c r="AO79" s="381"/>
      <c r="AP79" s="1222">
        <v>325</v>
      </c>
      <c r="AQ79" s="381"/>
      <c r="AR79" s="159"/>
    </row>
    <row r="80" spans="1:60" x14ac:dyDescent="0.25">
      <c r="A80" s="407"/>
      <c r="B80" s="206"/>
      <c r="C80" s="202"/>
      <c r="D80" s="109"/>
      <c r="E80" s="1128"/>
      <c r="F80" s="1128"/>
      <c r="G80" s="1128"/>
      <c r="H80" s="1128"/>
      <c r="I80" s="1128"/>
      <c r="J80" s="1128"/>
      <c r="K80" s="1128"/>
      <c r="L80" s="1128"/>
      <c r="M80" s="1128"/>
      <c r="N80" s="1128"/>
      <c r="O80" s="1128"/>
      <c r="P80" s="1128"/>
      <c r="Q80" s="1128"/>
      <c r="R80" s="1128"/>
      <c r="S80" s="1128"/>
      <c r="T80" s="1128"/>
      <c r="U80" s="202"/>
      <c r="V80" s="109"/>
      <c r="W80" s="381" t="s">
        <v>54</v>
      </c>
      <c r="X80" s="381"/>
      <c r="Y80" s="111" t="s">
        <v>9</v>
      </c>
      <c r="Z80" s="111"/>
      <c r="AA80" s="111"/>
      <c r="AB80" s="111"/>
      <c r="AC80" s="111"/>
      <c r="AD80" s="111"/>
      <c r="AE80" s="111"/>
      <c r="AF80" s="111"/>
      <c r="AG80" s="111"/>
      <c r="AH80" s="111"/>
      <c r="AI80" s="111"/>
      <c r="AJ80" s="111"/>
      <c r="AK80" s="111"/>
      <c r="AL80" s="117" t="s">
        <v>55</v>
      </c>
      <c r="AM80" s="202"/>
      <c r="AN80" s="109"/>
      <c r="AO80" s="381"/>
      <c r="AP80" s="1222"/>
      <c r="AQ80" s="381"/>
      <c r="AR80" s="159"/>
    </row>
    <row r="81" spans="1:44" ht="6" customHeight="1" x14ac:dyDescent="0.25">
      <c r="A81" s="119"/>
      <c r="B81" s="118"/>
      <c r="C81" s="114"/>
      <c r="D81" s="113"/>
      <c r="E81" s="119"/>
      <c r="F81" s="119"/>
      <c r="G81" s="119"/>
      <c r="H81" s="119"/>
      <c r="I81" s="119"/>
      <c r="J81" s="119"/>
      <c r="K81" s="119"/>
      <c r="L81" s="119"/>
      <c r="M81" s="119"/>
      <c r="N81" s="119"/>
      <c r="O81" s="119"/>
      <c r="P81" s="119"/>
      <c r="Q81" s="119"/>
      <c r="R81" s="119"/>
      <c r="S81" s="119"/>
      <c r="T81" s="119"/>
      <c r="U81" s="114"/>
      <c r="V81" s="113"/>
      <c r="W81" s="119"/>
      <c r="X81" s="119"/>
      <c r="Y81" s="119"/>
      <c r="Z81" s="119"/>
      <c r="AA81" s="119"/>
      <c r="AB81" s="119"/>
      <c r="AC81" s="119"/>
      <c r="AD81" s="119"/>
      <c r="AE81" s="119"/>
      <c r="AF81" s="119"/>
      <c r="AG81" s="119"/>
      <c r="AH81" s="119"/>
      <c r="AI81" s="119"/>
      <c r="AJ81" s="119"/>
      <c r="AK81" s="119"/>
      <c r="AL81" s="120"/>
      <c r="AM81" s="114"/>
      <c r="AN81" s="113"/>
      <c r="AO81" s="119"/>
      <c r="AP81" s="119"/>
      <c r="AQ81" s="119"/>
      <c r="AR81" s="159"/>
    </row>
    <row r="82" spans="1:44" ht="6" customHeight="1" x14ac:dyDescent="0.25">
      <c r="A82" s="29"/>
      <c r="B82" s="433"/>
      <c r="C82" s="107"/>
      <c r="D82" s="108"/>
      <c r="E82" s="29"/>
      <c r="F82" s="29"/>
      <c r="G82" s="29"/>
      <c r="H82" s="29"/>
      <c r="I82" s="29"/>
      <c r="J82" s="29"/>
      <c r="K82" s="29"/>
      <c r="L82" s="29"/>
      <c r="M82" s="29"/>
      <c r="N82" s="29"/>
      <c r="O82" s="29"/>
      <c r="P82" s="29"/>
      <c r="Q82" s="29"/>
      <c r="R82" s="29"/>
      <c r="S82" s="29"/>
      <c r="T82" s="29"/>
      <c r="U82" s="107"/>
      <c r="V82" s="108"/>
      <c r="W82" s="29"/>
      <c r="X82" s="29"/>
      <c r="Y82" s="29"/>
      <c r="Z82" s="29"/>
      <c r="AA82" s="29"/>
      <c r="AB82" s="29"/>
      <c r="AC82" s="29"/>
      <c r="AD82" s="29"/>
      <c r="AE82" s="29"/>
      <c r="AF82" s="29"/>
      <c r="AG82" s="29"/>
      <c r="AH82" s="29"/>
      <c r="AI82" s="29"/>
      <c r="AJ82" s="29"/>
      <c r="AK82" s="29"/>
      <c r="AL82" s="33"/>
      <c r="AM82" s="107"/>
      <c r="AN82" s="108"/>
      <c r="AO82" s="29"/>
      <c r="AP82" s="29"/>
      <c r="AQ82" s="29"/>
      <c r="AR82" s="159"/>
    </row>
    <row r="83" spans="1:44" ht="11.25" customHeight="1" x14ac:dyDescent="0.25">
      <c r="A83" s="407"/>
      <c r="B83" s="429">
        <v>324</v>
      </c>
      <c r="C83" s="202"/>
      <c r="D83" s="109"/>
      <c r="E83" s="1128" t="str">
        <f ca="1">VLOOKUP(INDIRECT(ADDRESS(ROW(),COLUMN()-3)),INDIRECT("translations[[Question Num]:["&amp; Language_Selected &amp;"]]"),MATCH(Language_Selected,Language_Options,0)+1,FALSE)</f>
        <v>When you got sterilized, were you told about side effects or problems you might have with the method?</v>
      </c>
      <c r="F83" s="1128"/>
      <c r="G83" s="1128"/>
      <c r="H83" s="1128"/>
      <c r="I83" s="1128"/>
      <c r="J83" s="1128"/>
      <c r="K83" s="1128"/>
      <c r="L83" s="1128"/>
      <c r="M83" s="1128"/>
      <c r="N83" s="1128"/>
      <c r="O83" s="1128"/>
      <c r="P83" s="1128"/>
      <c r="Q83" s="1128"/>
      <c r="R83" s="1128"/>
      <c r="S83" s="1128"/>
      <c r="T83" s="1128"/>
      <c r="U83" s="202"/>
      <c r="V83" s="109"/>
      <c r="W83" s="381" t="s">
        <v>52</v>
      </c>
      <c r="X83" s="381"/>
      <c r="Y83" s="111" t="s">
        <v>9</v>
      </c>
      <c r="Z83" s="111"/>
      <c r="AA83" s="111"/>
      <c r="AB83" s="111"/>
      <c r="AC83" s="111"/>
      <c r="AD83" s="111"/>
      <c r="AE83" s="111"/>
      <c r="AF83" s="111"/>
      <c r="AG83" s="111"/>
      <c r="AH83" s="111"/>
      <c r="AI83" s="111"/>
      <c r="AJ83" s="111"/>
      <c r="AK83" s="111"/>
      <c r="AL83" s="117" t="s">
        <v>53</v>
      </c>
      <c r="AM83" s="202"/>
      <c r="AN83" s="109"/>
      <c r="AO83" s="381"/>
      <c r="AP83" s="428"/>
      <c r="AQ83" s="407"/>
      <c r="AR83" s="159"/>
    </row>
    <row r="84" spans="1:44" x14ac:dyDescent="0.25">
      <c r="A84" s="407"/>
      <c r="B84" s="410"/>
      <c r="C84" s="202"/>
      <c r="D84" s="109"/>
      <c r="E84" s="1128"/>
      <c r="F84" s="1128"/>
      <c r="G84" s="1128"/>
      <c r="H84" s="1128"/>
      <c r="I84" s="1128"/>
      <c r="J84" s="1128"/>
      <c r="K84" s="1128"/>
      <c r="L84" s="1128"/>
      <c r="M84" s="1128"/>
      <c r="N84" s="1128"/>
      <c r="O84" s="1128"/>
      <c r="P84" s="1128"/>
      <c r="Q84" s="1128"/>
      <c r="R84" s="1128"/>
      <c r="S84" s="1128"/>
      <c r="T84" s="1128"/>
      <c r="U84" s="202"/>
      <c r="V84" s="109"/>
      <c r="W84" s="381" t="s">
        <v>54</v>
      </c>
      <c r="X84" s="381"/>
      <c r="Y84" s="111" t="s">
        <v>9</v>
      </c>
      <c r="Z84" s="111"/>
      <c r="AA84" s="111"/>
      <c r="AB84" s="111"/>
      <c r="AC84" s="111"/>
      <c r="AD84" s="111"/>
      <c r="AE84" s="111"/>
      <c r="AF84" s="111"/>
      <c r="AG84" s="111"/>
      <c r="AH84" s="111"/>
      <c r="AI84" s="111"/>
      <c r="AJ84" s="111"/>
      <c r="AK84" s="111"/>
      <c r="AL84" s="117" t="s">
        <v>55</v>
      </c>
      <c r="AM84" s="202"/>
      <c r="AN84" s="109"/>
      <c r="AO84" s="407"/>
      <c r="AP84" s="407"/>
      <c r="AQ84" s="407"/>
      <c r="AR84" s="159"/>
    </row>
    <row r="85" spans="1:44" ht="6" customHeight="1" x14ac:dyDescent="0.25">
      <c r="A85" s="119"/>
      <c r="B85" s="118"/>
      <c r="C85" s="114"/>
      <c r="D85" s="113"/>
      <c r="E85" s="119"/>
      <c r="F85" s="119"/>
      <c r="G85" s="119"/>
      <c r="H85" s="119"/>
      <c r="I85" s="119"/>
      <c r="J85" s="119"/>
      <c r="K85" s="119"/>
      <c r="L85" s="119"/>
      <c r="M85" s="119"/>
      <c r="N85" s="119"/>
      <c r="O85" s="119"/>
      <c r="P85" s="119"/>
      <c r="Q85" s="119"/>
      <c r="R85" s="119"/>
      <c r="S85" s="119"/>
      <c r="T85" s="119"/>
      <c r="U85" s="114"/>
      <c r="V85" s="113"/>
      <c r="W85" s="119"/>
      <c r="X85" s="119"/>
      <c r="Y85" s="119"/>
      <c r="Z85" s="119"/>
      <c r="AA85" s="119"/>
      <c r="AB85" s="119"/>
      <c r="AC85" s="119"/>
      <c r="AD85" s="119"/>
      <c r="AE85" s="119"/>
      <c r="AF85" s="119"/>
      <c r="AG85" s="119"/>
      <c r="AH85" s="119"/>
      <c r="AI85" s="119"/>
      <c r="AJ85" s="119"/>
      <c r="AK85" s="119"/>
      <c r="AL85" s="120"/>
      <c r="AM85" s="114"/>
      <c r="AN85" s="113"/>
      <c r="AO85" s="119"/>
      <c r="AP85" s="119"/>
      <c r="AQ85" s="119"/>
      <c r="AR85" s="159"/>
    </row>
    <row r="86" spans="1:44" ht="6" customHeight="1" x14ac:dyDescent="0.25">
      <c r="A86" s="29"/>
      <c r="B86" s="433"/>
      <c r="C86" s="107"/>
      <c r="D86" s="108"/>
      <c r="E86" s="29"/>
      <c r="F86" s="29"/>
      <c r="G86" s="29"/>
      <c r="H86" s="29"/>
      <c r="I86" s="29"/>
      <c r="J86" s="29"/>
      <c r="K86" s="29"/>
      <c r="L86" s="29"/>
      <c r="M86" s="29"/>
      <c r="N86" s="29"/>
      <c r="O86" s="29"/>
      <c r="P86" s="29"/>
      <c r="Q86" s="29"/>
      <c r="R86" s="29"/>
      <c r="S86" s="29"/>
      <c r="T86" s="29"/>
      <c r="U86" s="107"/>
      <c r="V86" s="108"/>
      <c r="W86" s="29"/>
      <c r="X86" s="29"/>
      <c r="Y86" s="29"/>
      <c r="Z86" s="29"/>
      <c r="AA86" s="29"/>
      <c r="AB86" s="29"/>
      <c r="AC86" s="29"/>
      <c r="AD86" s="29"/>
      <c r="AE86" s="29"/>
      <c r="AF86" s="29"/>
      <c r="AG86" s="29"/>
      <c r="AH86" s="29"/>
      <c r="AI86" s="29"/>
      <c r="AJ86" s="29"/>
      <c r="AK86" s="29"/>
      <c r="AL86" s="33"/>
      <c r="AM86" s="107"/>
      <c r="AN86" s="108"/>
      <c r="AO86" s="29"/>
      <c r="AP86" s="29"/>
      <c r="AQ86" s="29"/>
      <c r="AR86" s="159"/>
    </row>
    <row r="87" spans="1:44" ht="11.25" customHeight="1" x14ac:dyDescent="0.25">
      <c r="A87" s="407"/>
      <c r="B87" s="460">
        <v>325</v>
      </c>
      <c r="C87" s="202"/>
      <c r="D87" s="109"/>
      <c r="E87" s="1128" t="str">
        <f ca="1">VLOOKUP(INDIRECT(ADDRESS(ROW(),COLUMN()-3)),INDIRECT("translations[[Question Num]:["&amp; Language_Selected &amp;"]]"),MATCH(Language_Selected,Language_Options,0)+1,FALSE)</f>
        <v>Were you told what to do if you experienced side effects or problems?</v>
      </c>
      <c r="F87" s="1128"/>
      <c r="G87" s="1128"/>
      <c r="H87" s="1128"/>
      <c r="I87" s="1128"/>
      <c r="J87" s="1128"/>
      <c r="K87" s="1128"/>
      <c r="L87" s="1128"/>
      <c r="M87" s="1128"/>
      <c r="N87" s="1128"/>
      <c r="O87" s="1128"/>
      <c r="P87" s="1128"/>
      <c r="Q87" s="1128"/>
      <c r="R87" s="1128"/>
      <c r="S87" s="1128"/>
      <c r="T87" s="1128"/>
      <c r="U87" s="202"/>
      <c r="V87" s="109"/>
      <c r="W87" s="381" t="s">
        <v>52</v>
      </c>
      <c r="X87" s="381"/>
      <c r="Y87" s="111" t="s">
        <v>9</v>
      </c>
      <c r="Z87" s="111"/>
      <c r="AA87" s="111"/>
      <c r="AB87" s="111"/>
      <c r="AC87" s="111"/>
      <c r="AD87" s="111"/>
      <c r="AE87" s="111"/>
      <c r="AF87" s="111"/>
      <c r="AG87" s="111"/>
      <c r="AH87" s="111"/>
      <c r="AI87" s="111"/>
      <c r="AJ87" s="111"/>
      <c r="AK87" s="111"/>
      <c r="AL87" s="117" t="s">
        <v>53</v>
      </c>
      <c r="AM87" s="202"/>
      <c r="AN87" s="109"/>
      <c r="AO87" s="381"/>
      <c r="AP87" s="428"/>
      <c r="AQ87" s="381"/>
      <c r="AR87" s="159"/>
    </row>
    <row r="88" spans="1:44" x14ac:dyDescent="0.25">
      <c r="A88" s="407"/>
      <c r="B88" s="206"/>
      <c r="C88" s="202"/>
      <c r="D88" s="109"/>
      <c r="E88" s="1128"/>
      <c r="F88" s="1128"/>
      <c r="G88" s="1128"/>
      <c r="H88" s="1128"/>
      <c r="I88" s="1128"/>
      <c r="J88" s="1128"/>
      <c r="K88" s="1128"/>
      <c r="L88" s="1128"/>
      <c r="M88" s="1128"/>
      <c r="N88" s="1128"/>
      <c r="O88" s="1128"/>
      <c r="P88" s="1128"/>
      <c r="Q88" s="1128"/>
      <c r="R88" s="1128"/>
      <c r="S88" s="1128"/>
      <c r="T88" s="1128"/>
      <c r="U88" s="202"/>
      <c r="V88" s="109"/>
      <c r="W88" s="381" t="s">
        <v>54</v>
      </c>
      <c r="X88" s="381"/>
      <c r="Y88" s="111" t="s">
        <v>9</v>
      </c>
      <c r="Z88" s="111"/>
      <c r="AA88" s="111"/>
      <c r="AB88" s="111"/>
      <c r="AC88" s="111"/>
      <c r="AD88" s="111"/>
      <c r="AE88" s="111"/>
      <c r="AF88" s="111"/>
      <c r="AG88" s="111"/>
      <c r="AH88" s="111"/>
      <c r="AI88" s="111"/>
      <c r="AJ88" s="111"/>
      <c r="AK88" s="111"/>
      <c r="AL88" s="117" t="s">
        <v>55</v>
      </c>
      <c r="AM88" s="202"/>
      <c r="AN88" s="109"/>
      <c r="AO88" s="381"/>
      <c r="AP88" s="381"/>
      <c r="AQ88" s="381"/>
    </row>
    <row r="89" spans="1:44" ht="6" customHeight="1" x14ac:dyDescent="0.25">
      <c r="A89" s="119"/>
      <c r="B89" s="118"/>
      <c r="C89" s="114"/>
      <c r="D89" s="113"/>
      <c r="E89" s="119"/>
      <c r="F89" s="119"/>
      <c r="G89" s="119"/>
      <c r="H89" s="119"/>
      <c r="I89" s="119"/>
      <c r="J89" s="119"/>
      <c r="K89" s="119"/>
      <c r="L89" s="119"/>
      <c r="M89" s="119"/>
      <c r="N89" s="119"/>
      <c r="O89" s="119"/>
      <c r="P89" s="119"/>
      <c r="Q89" s="119"/>
      <c r="R89" s="119"/>
      <c r="S89" s="119"/>
      <c r="T89" s="119"/>
      <c r="U89" s="114"/>
      <c r="V89" s="113"/>
      <c r="W89" s="119"/>
      <c r="X89" s="119"/>
      <c r="Y89" s="119"/>
      <c r="Z89" s="119"/>
      <c r="AA89" s="119"/>
      <c r="AB89" s="119"/>
      <c r="AC89" s="119"/>
      <c r="AD89" s="119"/>
      <c r="AE89" s="119"/>
      <c r="AF89" s="119"/>
      <c r="AG89" s="119"/>
      <c r="AH89" s="119"/>
      <c r="AI89" s="119"/>
      <c r="AJ89" s="119"/>
      <c r="AK89" s="119"/>
      <c r="AL89" s="120"/>
      <c r="AM89" s="114"/>
      <c r="AN89" s="113"/>
      <c r="AO89" s="119"/>
      <c r="AP89" s="119"/>
      <c r="AQ89" s="119"/>
    </row>
    <row r="90" spans="1:44" ht="6" customHeight="1" x14ac:dyDescent="0.25">
      <c r="A90" s="29"/>
      <c r="B90" s="433"/>
      <c r="C90" s="107"/>
      <c r="D90" s="108"/>
      <c r="E90" s="29"/>
      <c r="F90" s="29"/>
      <c r="G90" s="29"/>
      <c r="H90" s="29"/>
      <c r="I90" s="29"/>
      <c r="J90" s="29"/>
      <c r="K90" s="29"/>
      <c r="L90" s="29"/>
      <c r="M90" s="29"/>
      <c r="N90" s="29"/>
      <c r="O90" s="29"/>
      <c r="P90" s="29"/>
      <c r="Q90" s="29"/>
      <c r="R90" s="29"/>
      <c r="S90" s="29"/>
      <c r="T90" s="29"/>
      <c r="U90" s="107"/>
      <c r="V90" s="108"/>
      <c r="W90" s="29"/>
      <c r="X90" s="29"/>
      <c r="Y90" s="29"/>
      <c r="Z90" s="29"/>
      <c r="AA90" s="29"/>
      <c r="AB90" s="29"/>
      <c r="AC90" s="29"/>
      <c r="AD90" s="29"/>
      <c r="AE90" s="29"/>
      <c r="AF90" s="29"/>
      <c r="AG90" s="29"/>
      <c r="AH90" s="29"/>
      <c r="AI90" s="29"/>
      <c r="AJ90" s="29"/>
      <c r="AK90" s="29"/>
      <c r="AL90" s="33"/>
      <c r="AM90" s="107"/>
      <c r="AN90" s="108"/>
      <c r="AO90" s="29"/>
      <c r="AP90" s="29"/>
      <c r="AQ90" s="29"/>
    </row>
    <row r="91" spans="1:44" ht="10.3" customHeight="1" x14ac:dyDescent="0.25">
      <c r="A91" s="407"/>
      <c r="B91" s="206">
        <v>326</v>
      </c>
      <c r="C91" s="202"/>
      <c r="D91" s="109"/>
      <c r="E91" s="1128" t="str">
        <f ca="1">VLOOKUP(INDIRECT(ADDRESS(ROW(),COLUMN()-3)),INDIRECT("translations[[Question Num]:["&amp; Language_Selected &amp;"]]"),MATCH(Language_Selected,Language_Options,0)+1,FALSE)</f>
        <v>At that time, were you told about other methods of family planning that you could use?</v>
      </c>
      <c r="F91" s="1128"/>
      <c r="G91" s="1128"/>
      <c r="H91" s="1128"/>
      <c r="I91" s="1128"/>
      <c r="J91" s="1128"/>
      <c r="K91" s="1128"/>
      <c r="L91" s="1128"/>
      <c r="M91" s="1128"/>
      <c r="N91" s="1128"/>
      <c r="O91" s="1128"/>
      <c r="P91" s="1128"/>
      <c r="Q91" s="1128"/>
      <c r="R91" s="1128"/>
      <c r="S91" s="1128"/>
      <c r="T91" s="1128"/>
      <c r="U91" s="202"/>
      <c r="V91" s="109"/>
      <c r="W91" s="381" t="s">
        <v>52</v>
      </c>
      <c r="X91" s="381"/>
      <c r="Y91" s="111" t="s">
        <v>9</v>
      </c>
      <c r="Z91" s="111"/>
      <c r="AA91" s="111"/>
      <c r="AB91" s="111"/>
      <c r="AC91" s="111"/>
      <c r="AD91" s="111"/>
      <c r="AE91" s="111"/>
      <c r="AF91" s="111"/>
      <c r="AG91" s="111"/>
      <c r="AH91" s="111"/>
      <c r="AI91" s="111"/>
      <c r="AJ91" s="111"/>
      <c r="AK91" s="111"/>
      <c r="AL91" s="117" t="s">
        <v>53</v>
      </c>
      <c r="AM91" s="202"/>
      <c r="AN91" s="109"/>
      <c r="AO91" s="381"/>
      <c r="AP91" s="381"/>
      <c r="AQ91" s="381"/>
    </row>
    <row r="92" spans="1:44" x14ac:dyDescent="0.25">
      <c r="A92" s="407"/>
      <c r="B92" s="206"/>
      <c r="C92" s="202"/>
      <c r="D92" s="109"/>
      <c r="E92" s="1128"/>
      <c r="F92" s="1128"/>
      <c r="G92" s="1128"/>
      <c r="H92" s="1128"/>
      <c r="I92" s="1128"/>
      <c r="J92" s="1128"/>
      <c r="K92" s="1128"/>
      <c r="L92" s="1128"/>
      <c r="M92" s="1128"/>
      <c r="N92" s="1128"/>
      <c r="O92" s="1128"/>
      <c r="P92" s="1128"/>
      <c r="Q92" s="1128"/>
      <c r="R92" s="1128"/>
      <c r="S92" s="1128"/>
      <c r="T92" s="1128"/>
      <c r="U92" s="202"/>
      <c r="V92" s="109"/>
      <c r="W92" s="381" t="s">
        <v>54</v>
      </c>
      <c r="X92" s="381"/>
      <c r="Y92" s="111" t="s">
        <v>9</v>
      </c>
      <c r="Z92" s="111"/>
      <c r="AA92" s="111"/>
      <c r="AB92" s="111"/>
      <c r="AC92" s="111"/>
      <c r="AD92" s="111"/>
      <c r="AE92" s="111"/>
      <c r="AF92" s="111"/>
      <c r="AG92" s="111"/>
      <c r="AH92" s="111"/>
      <c r="AI92" s="111"/>
      <c r="AJ92" s="111"/>
      <c r="AK92" s="111"/>
      <c r="AL92" s="117" t="s">
        <v>55</v>
      </c>
      <c r="AM92" s="202"/>
      <c r="AN92" s="109"/>
      <c r="AO92" s="381"/>
      <c r="AP92" s="381"/>
      <c r="AQ92" s="381"/>
    </row>
    <row r="93" spans="1:44" ht="6" customHeight="1" thickBot="1" x14ac:dyDescent="0.3">
      <c r="A93" s="119"/>
      <c r="B93" s="118"/>
      <c r="C93" s="114"/>
      <c r="D93" s="113"/>
      <c r="E93" s="119"/>
      <c r="F93" s="119"/>
      <c r="G93" s="119"/>
      <c r="H93" s="119"/>
      <c r="I93" s="119"/>
      <c r="J93" s="119"/>
      <c r="K93" s="119"/>
      <c r="L93" s="119"/>
      <c r="M93" s="119"/>
      <c r="N93" s="119"/>
      <c r="O93" s="119"/>
      <c r="P93" s="119"/>
      <c r="Q93" s="119"/>
      <c r="R93" s="119"/>
      <c r="S93" s="119"/>
      <c r="T93" s="119"/>
      <c r="U93" s="114"/>
      <c r="V93" s="113"/>
      <c r="W93" s="119"/>
      <c r="X93" s="119"/>
      <c r="Y93" s="119"/>
      <c r="Z93" s="119"/>
      <c r="AA93" s="119"/>
      <c r="AB93" s="119"/>
      <c r="AC93" s="119"/>
      <c r="AD93" s="119"/>
      <c r="AE93" s="119"/>
      <c r="AF93" s="119"/>
      <c r="AG93" s="119"/>
      <c r="AH93" s="119"/>
      <c r="AI93" s="119"/>
      <c r="AJ93" s="119"/>
      <c r="AK93" s="119"/>
      <c r="AL93" s="120"/>
      <c r="AM93" s="114"/>
      <c r="AN93" s="113"/>
      <c r="AO93" s="119"/>
      <c r="AP93" s="119"/>
      <c r="AQ93" s="119"/>
    </row>
    <row r="94" spans="1:44" ht="6" customHeight="1" x14ac:dyDescent="0.25">
      <c r="A94" s="129"/>
      <c r="B94" s="130"/>
      <c r="C94" s="131"/>
      <c r="D94" s="132"/>
      <c r="E94" s="133"/>
      <c r="F94" s="133"/>
      <c r="G94" s="133"/>
      <c r="H94" s="133"/>
      <c r="I94" s="133"/>
      <c r="J94" s="133"/>
      <c r="K94" s="133"/>
      <c r="L94" s="133"/>
      <c r="M94" s="133"/>
      <c r="N94" s="133"/>
      <c r="O94" s="133"/>
      <c r="P94" s="133"/>
      <c r="Q94" s="133"/>
      <c r="R94" s="133"/>
      <c r="S94" s="133"/>
      <c r="T94" s="133"/>
      <c r="U94" s="131"/>
      <c r="V94" s="132"/>
      <c r="W94" s="133"/>
      <c r="X94" s="133"/>
      <c r="Y94" s="133"/>
      <c r="Z94" s="133"/>
      <c r="AA94" s="133"/>
      <c r="AB94" s="133"/>
      <c r="AC94" s="133"/>
      <c r="AD94" s="133"/>
      <c r="AE94" s="133"/>
      <c r="AF94" s="133"/>
      <c r="AG94" s="133"/>
      <c r="AH94" s="133"/>
      <c r="AI94" s="133"/>
      <c r="AJ94" s="133"/>
      <c r="AK94" s="133"/>
      <c r="AL94" s="134"/>
      <c r="AM94" s="131"/>
      <c r="AN94" s="132"/>
      <c r="AO94" s="133"/>
      <c r="AP94" s="133"/>
      <c r="AQ94" s="135"/>
    </row>
    <row r="95" spans="1:44" x14ac:dyDescent="0.25">
      <c r="A95" s="136"/>
      <c r="B95" s="429">
        <v>327</v>
      </c>
      <c r="C95" s="202"/>
      <c r="D95" s="109"/>
      <c r="E95" s="1129" t="s">
        <v>296</v>
      </c>
      <c r="F95" s="1129"/>
      <c r="G95" s="1129"/>
      <c r="H95" s="1129"/>
      <c r="I95" s="1129"/>
      <c r="J95" s="1129"/>
      <c r="K95" s="1129"/>
      <c r="L95" s="1129"/>
      <c r="M95" s="1129"/>
      <c r="N95" s="1129"/>
      <c r="O95" s="1129"/>
      <c r="P95" s="1129"/>
      <c r="Q95" s="1129"/>
      <c r="R95" s="1129"/>
      <c r="S95" s="1129"/>
      <c r="T95" s="1129"/>
      <c r="U95" s="202"/>
      <c r="V95" s="109"/>
      <c r="W95" s="407" t="s">
        <v>190</v>
      </c>
      <c r="X95" s="407"/>
      <c r="Y95" s="407"/>
      <c r="Z95" s="407"/>
      <c r="AA95" s="407"/>
      <c r="AB95" s="407"/>
      <c r="AC95" s="407"/>
      <c r="AD95" s="407"/>
      <c r="AE95" s="112" t="s">
        <v>9</v>
      </c>
      <c r="AF95" s="112"/>
      <c r="AG95" s="160"/>
      <c r="AH95" s="160"/>
      <c r="AI95" s="112"/>
      <c r="AJ95" s="112"/>
      <c r="AK95" s="112"/>
      <c r="AL95" s="203" t="s">
        <v>75</v>
      </c>
      <c r="AM95" s="202"/>
      <c r="AN95" s="109"/>
      <c r="AO95" s="407"/>
      <c r="AP95" s="462">
        <v>332</v>
      </c>
      <c r="AQ95" s="137"/>
    </row>
    <row r="96" spans="1:44" x14ac:dyDescent="0.25">
      <c r="A96" s="136"/>
      <c r="B96" s="121" t="s">
        <v>164</v>
      </c>
      <c r="C96" s="202"/>
      <c r="D96" s="109"/>
      <c r="E96" s="1129"/>
      <c r="F96" s="1129"/>
      <c r="G96" s="1129"/>
      <c r="H96" s="1129"/>
      <c r="I96" s="1129"/>
      <c r="J96" s="1129"/>
      <c r="K96" s="1129"/>
      <c r="L96" s="1129"/>
      <c r="M96" s="1129"/>
      <c r="N96" s="1129"/>
      <c r="O96" s="1129"/>
      <c r="P96" s="1129"/>
      <c r="Q96" s="1129"/>
      <c r="R96" s="1129"/>
      <c r="S96" s="1129"/>
      <c r="T96" s="1129"/>
      <c r="U96" s="202"/>
      <c r="V96" s="109"/>
      <c r="W96" s="407" t="s">
        <v>193</v>
      </c>
      <c r="X96" s="407"/>
      <c r="Y96" s="112" t="s">
        <v>9</v>
      </c>
      <c r="Z96" s="112"/>
      <c r="AA96" s="112"/>
      <c r="AB96" s="112"/>
      <c r="AC96" s="112"/>
      <c r="AD96" s="112"/>
      <c r="AE96" s="112"/>
      <c r="AF96" s="112"/>
      <c r="AG96" s="112"/>
      <c r="AH96" s="112"/>
      <c r="AI96" s="112"/>
      <c r="AJ96" s="112"/>
      <c r="AK96" s="112"/>
      <c r="AL96" s="203" t="s">
        <v>96</v>
      </c>
      <c r="AM96" s="202"/>
      <c r="AN96" s="109"/>
      <c r="AO96" s="407"/>
      <c r="AP96" s="359"/>
      <c r="AQ96" s="137"/>
    </row>
    <row r="97" spans="1:43" x14ac:dyDescent="0.25">
      <c r="A97" s="136"/>
      <c r="B97" s="410"/>
      <c r="C97" s="202"/>
      <c r="D97" s="109"/>
      <c r="E97" s="1129"/>
      <c r="F97" s="1129"/>
      <c r="G97" s="1129"/>
      <c r="H97" s="1129"/>
      <c r="I97" s="1129"/>
      <c r="J97" s="1129"/>
      <c r="K97" s="1129"/>
      <c r="L97" s="1129"/>
      <c r="M97" s="1129"/>
      <c r="N97" s="1129"/>
      <c r="O97" s="1129"/>
      <c r="P97" s="1129"/>
      <c r="Q97" s="1129"/>
      <c r="R97" s="1129"/>
      <c r="S97" s="1129"/>
      <c r="T97" s="1129"/>
      <c r="U97" s="202"/>
      <c r="V97" s="109"/>
      <c r="W97" s="407" t="s">
        <v>194</v>
      </c>
      <c r="X97" s="407"/>
      <c r="Y97" s="407"/>
      <c r="Z97" s="407"/>
      <c r="AA97" s="407"/>
      <c r="AB97" s="112" t="s">
        <v>9</v>
      </c>
      <c r="AC97" s="160"/>
      <c r="AD97" s="112"/>
      <c r="AE97" s="112"/>
      <c r="AF97" s="112"/>
      <c r="AG97" s="112"/>
      <c r="AH97" s="112"/>
      <c r="AI97" s="112"/>
      <c r="AJ97" s="112"/>
      <c r="AK97" s="112"/>
      <c r="AL97" s="203" t="s">
        <v>97</v>
      </c>
      <c r="AM97" s="202"/>
      <c r="AN97" s="109"/>
      <c r="AO97" s="407"/>
      <c r="AP97" s="381"/>
      <c r="AQ97" s="137"/>
    </row>
    <row r="98" spans="1:43" x14ac:dyDescent="0.25">
      <c r="A98" s="136"/>
      <c r="B98" s="410"/>
      <c r="C98" s="202"/>
      <c r="D98" s="109"/>
      <c r="E98" s="1129"/>
      <c r="F98" s="1129"/>
      <c r="G98" s="1129"/>
      <c r="H98" s="1129"/>
      <c r="I98" s="1129"/>
      <c r="J98" s="1129"/>
      <c r="K98" s="1129"/>
      <c r="L98" s="1129"/>
      <c r="M98" s="1129"/>
      <c r="N98" s="1129"/>
      <c r="O98" s="1129"/>
      <c r="P98" s="1129"/>
      <c r="Q98" s="1129"/>
      <c r="R98" s="1129"/>
      <c r="S98" s="1129"/>
      <c r="T98" s="1129"/>
      <c r="U98" s="202"/>
      <c r="V98" s="109"/>
      <c r="W98" s="407" t="s">
        <v>195</v>
      </c>
      <c r="X98" s="407"/>
      <c r="Y98" s="407"/>
      <c r="Z98" s="407"/>
      <c r="AA98" s="112" t="s">
        <v>9</v>
      </c>
      <c r="AB98" s="160"/>
      <c r="AC98" s="112"/>
      <c r="AD98" s="112"/>
      <c r="AE98" s="112"/>
      <c r="AF98" s="112"/>
      <c r="AG98" s="112"/>
      <c r="AH98" s="112"/>
      <c r="AI98" s="112"/>
      <c r="AJ98" s="112"/>
      <c r="AK98" s="112"/>
      <c r="AL98" s="203" t="s">
        <v>158</v>
      </c>
      <c r="AM98" s="202"/>
      <c r="AN98" s="109"/>
      <c r="AO98" s="407"/>
      <c r="AP98" s="407"/>
      <c r="AQ98" s="137"/>
    </row>
    <row r="99" spans="1:43" x14ac:dyDescent="0.25">
      <c r="A99" s="136"/>
      <c r="B99" s="410"/>
      <c r="C99" s="202"/>
      <c r="D99" s="109"/>
      <c r="E99" s="1129"/>
      <c r="F99" s="1129"/>
      <c r="G99" s="1129"/>
      <c r="H99" s="1129"/>
      <c r="I99" s="1129"/>
      <c r="J99" s="1129"/>
      <c r="K99" s="1129"/>
      <c r="L99" s="1129"/>
      <c r="M99" s="1129"/>
      <c r="N99" s="1129"/>
      <c r="O99" s="1129"/>
      <c r="P99" s="1129"/>
      <c r="Q99" s="1129"/>
      <c r="R99" s="1129"/>
      <c r="S99" s="1129"/>
      <c r="T99" s="1129"/>
      <c r="U99" s="202"/>
      <c r="V99" s="109"/>
      <c r="W99" s="407" t="s">
        <v>196</v>
      </c>
      <c r="X99" s="407"/>
      <c r="Y99" s="112" t="s">
        <v>9</v>
      </c>
      <c r="Z99" s="112"/>
      <c r="AA99" s="112"/>
      <c r="AB99" s="112"/>
      <c r="AC99" s="112"/>
      <c r="AD99" s="112"/>
      <c r="AE99" s="112"/>
      <c r="AF99" s="112"/>
      <c r="AG99" s="112"/>
      <c r="AH99" s="112"/>
      <c r="AI99" s="112"/>
      <c r="AJ99" s="112"/>
      <c r="AK99" s="112"/>
      <c r="AL99" s="203" t="s">
        <v>159</v>
      </c>
      <c r="AM99" s="202"/>
      <c r="AN99" s="109"/>
      <c r="AO99" s="407"/>
      <c r="AP99" s="407"/>
      <c r="AQ99" s="137"/>
    </row>
    <row r="100" spans="1:43" x14ac:dyDescent="0.25">
      <c r="A100" s="136"/>
      <c r="B100" s="410"/>
      <c r="C100" s="202"/>
      <c r="D100" s="109"/>
      <c r="E100" s="1129"/>
      <c r="F100" s="1129"/>
      <c r="G100" s="1129"/>
      <c r="H100" s="1129"/>
      <c r="I100" s="1129"/>
      <c r="J100" s="1129"/>
      <c r="K100" s="1129"/>
      <c r="L100" s="1129"/>
      <c r="M100" s="1129"/>
      <c r="N100" s="1129"/>
      <c r="O100" s="1129"/>
      <c r="P100" s="1129"/>
      <c r="Q100" s="1129"/>
      <c r="R100" s="1129"/>
      <c r="S100" s="1129"/>
      <c r="T100" s="1129"/>
      <c r="U100" s="202"/>
      <c r="V100" s="109"/>
      <c r="W100" s="407" t="s">
        <v>197</v>
      </c>
      <c r="X100" s="407"/>
      <c r="Y100" s="407"/>
      <c r="Z100" s="112" t="s">
        <v>9</v>
      </c>
      <c r="AA100" s="112"/>
      <c r="AB100" s="160"/>
      <c r="AC100" s="112"/>
      <c r="AD100" s="112"/>
      <c r="AE100" s="112"/>
      <c r="AF100" s="112"/>
      <c r="AG100" s="112"/>
      <c r="AH100" s="112"/>
      <c r="AI100" s="112"/>
      <c r="AJ100" s="112"/>
      <c r="AK100" s="112"/>
      <c r="AL100" s="203" t="s">
        <v>160</v>
      </c>
      <c r="AM100" s="202"/>
      <c r="AN100" s="109"/>
      <c r="AO100" s="407"/>
      <c r="AP100" s="407"/>
      <c r="AQ100" s="137"/>
    </row>
    <row r="101" spans="1:43" x14ac:dyDescent="0.25">
      <c r="A101" s="136"/>
      <c r="B101" s="410"/>
      <c r="C101" s="202"/>
      <c r="D101" s="109"/>
      <c r="E101" s="1129"/>
      <c r="F101" s="1129"/>
      <c r="G101" s="1129"/>
      <c r="H101" s="1129"/>
      <c r="I101" s="1129"/>
      <c r="J101" s="1129"/>
      <c r="K101" s="1129"/>
      <c r="L101" s="1129"/>
      <c r="M101" s="1129"/>
      <c r="N101" s="1129"/>
      <c r="O101" s="1129"/>
      <c r="P101" s="1129"/>
      <c r="Q101" s="1129"/>
      <c r="R101" s="1129"/>
      <c r="S101" s="1129"/>
      <c r="T101" s="1129"/>
      <c r="U101" s="202"/>
      <c r="V101" s="109"/>
      <c r="W101" s="407" t="s">
        <v>198</v>
      </c>
      <c r="X101" s="407"/>
      <c r="Y101" s="407"/>
      <c r="Z101" s="407"/>
      <c r="AA101" s="407"/>
      <c r="AB101" s="407"/>
      <c r="AC101" s="112" t="s">
        <v>9</v>
      </c>
      <c r="AD101" s="112"/>
      <c r="AE101" s="160"/>
      <c r="AF101" s="112"/>
      <c r="AG101" s="112"/>
      <c r="AH101" s="112"/>
      <c r="AI101" s="112"/>
      <c r="AJ101" s="112"/>
      <c r="AK101" s="112"/>
      <c r="AL101" s="203" t="s">
        <v>161</v>
      </c>
      <c r="AM101" s="202"/>
      <c r="AN101" s="109"/>
      <c r="AO101" s="407"/>
      <c r="AP101" s="407"/>
      <c r="AQ101" s="137"/>
    </row>
    <row r="102" spans="1:43" x14ac:dyDescent="0.25">
      <c r="A102" s="136"/>
      <c r="B102" s="410"/>
      <c r="C102" s="202"/>
      <c r="D102" s="109"/>
      <c r="E102" s="1129"/>
      <c r="F102" s="1129"/>
      <c r="G102" s="1129"/>
      <c r="H102" s="1129"/>
      <c r="I102" s="1129"/>
      <c r="J102" s="1129"/>
      <c r="K102" s="1129"/>
      <c r="L102" s="1129"/>
      <c r="M102" s="1129"/>
      <c r="N102" s="1129"/>
      <c r="O102" s="1129"/>
      <c r="P102" s="1129"/>
      <c r="Q102" s="1129"/>
      <c r="R102" s="1129"/>
      <c r="S102" s="1129"/>
      <c r="T102" s="1129"/>
      <c r="U102" s="202"/>
      <c r="V102" s="109"/>
      <c r="W102" s="407" t="s">
        <v>199</v>
      </c>
      <c r="X102" s="407"/>
      <c r="Y102" s="407"/>
      <c r="Z102" s="407"/>
      <c r="AB102" s="112"/>
      <c r="AC102" s="160"/>
      <c r="AD102" s="111"/>
      <c r="AG102" s="111" t="s">
        <v>9</v>
      </c>
      <c r="AH102" s="111"/>
      <c r="AI102" s="111"/>
      <c r="AJ102" s="111"/>
      <c r="AK102" s="111"/>
      <c r="AL102" s="203" t="s">
        <v>162</v>
      </c>
      <c r="AM102" s="202"/>
      <c r="AN102" s="109"/>
      <c r="AO102" s="407"/>
      <c r="AP102" s="359"/>
      <c r="AQ102" s="137"/>
    </row>
    <row r="103" spans="1:43" x14ac:dyDescent="0.25">
      <c r="A103" s="136"/>
      <c r="B103" s="410"/>
      <c r="C103" s="202"/>
      <c r="D103" s="109"/>
      <c r="E103" s="1129"/>
      <c r="F103" s="1129"/>
      <c r="G103" s="1129"/>
      <c r="H103" s="1129"/>
      <c r="I103" s="1129"/>
      <c r="J103" s="1129"/>
      <c r="K103" s="1129"/>
      <c r="L103" s="1129"/>
      <c r="M103" s="1129"/>
      <c r="N103" s="1129"/>
      <c r="O103" s="1129"/>
      <c r="P103" s="1129"/>
      <c r="Q103" s="1129"/>
      <c r="R103" s="1129"/>
      <c r="S103" s="1129"/>
      <c r="T103" s="1129"/>
      <c r="U103" s="202"/>
      <c r="V103" s="109"/>
      <c r="W103" s="407" t="s">
        <v>201</v>
      </c>
      <c r="X103" s="407"/>
      <c r="Y103" s="407"/>
      <c r="Z103" s="407"/>
      <c r="AC103" s="160"/>
      <c r="AE103" s="111"/>
      <c r="AF103" s="111" t="s">
        <v>9</v>
      </c>
      <c r="AG103" s="111"/>
      <c r="AH103" s="111"/>
      <c r="AI103" s="111"/>
      <c r="AJ103" s="111"/>
      <c r="AK103" s="111"/>
      <c r="AL103" s="203" t="s">
        <v>163</v>
      </c>
      <c r="AM103" s="202"/>
      <c r="AN103" s="109"/>
      <c r="AO103" s="407"/>
      <c r="AP103" s="359"/>
      <c r="AQ103" s="137"/>
    </row>
    <row r="104" spans="1:43" x14ac:dyDescent="0.25">
      <c r="A104" s="136"/>
      <c r="B104" s="410"/>
      <c r="C104" s="202"/>
      <c r="D104" s="109"/>
      <c r="E104" s="1129"/>
      <c r="F104" s="1129"/>
      <c r="G104" s="1129"/>
      <c r="H104" s="1129"/>
      <c r="I104" s="1129"/>
      <c r="J104" s="1129"/>
      <c r="K104" s="1129"/>
      <c r="L104" s="1129"/>
      <c r="M104" s="1129"/>
      <c r="N104" s="1129"/>
      <c r="O104" s="1129"/>
      <c r="P104" s="1129"/>
      <c r="Q104" s="1129"/>
      <c r="R104" s="1129"/>
      <c r="S104" s="1129"/>
      <c r="T104" s="1129"/>
      <c r="U104" s="202"/>
      <c r="V104" s="109"/>
      <c r="W104" s="407" t="s">
        <v>209</v>
      </c>
      <c r="X104" s="407"/>
      <c r="Y104" s="407"/>
      <c r="Z104" s="407"/>
      <c r="AA104" s="407"/>
      <c r="AB104" s="407"/>
      <c r="AC104" s="407"/>
      <c r="AD104" s="407"/>
      <c r="AF104" s="112" t="s">
        <v>9</v>
      </c>
      <c r="AG104" s="112"/>
      <c r="AH104" s="112"/>
      <c r="AI104" s="160"/>
      <c r="AJ104" s="160"/>
      <c r="AK104" s="112"/>
      <c r="AL104" s="203" t="s">
        <v>271</v>
      </c>
      <c r="AM104" s="202"/>
      <c r="AN104" s="109"/>
      <c r="AO104" s="407"/>
      <c r="AP104" s="359"/>
      <c r="AQ104" s="137"/>
    </row>
    <row r="105" spans="1:43" ht="6" customHeight="1" thickBot="1" x14ac:dyDescent="0.3">
      <c r="A105" s="138"/>
      <c r="B105" s="432"/>
      <c r="C105" s="139"/>
      <c r="D105" s="140"/>
      <c r="E105" s="141"/>
      <c r="F105" s="141"/>
      <c r="G105" s="141"/>
      <c r="H105" s="141"/>
      <c r="I105" s="141"/>
      <c r="J105" s="141"/>
      <c r="K105" s="141"/>
      <c r="L105" s="141"/>
      <c r="M105" s="141"/>
      <c r="N105" s="141"/>
      <c r="O105" s="141"/>
      <c r="P105" s="141"/>
      <c r="Q105" s="141"/>
      <c r="R105" s="141"/>
      <c r="S105" s="141"/>
      <c r="T105" s="141"/>
      <c r="U105" s="139"/>
      <c r="V105" s="140"/>
      <c r="W105" s="141"/>
      <c r="X105" s="141"/>
      <c r="Y105" s="141"/>
      <c r="Z105" s="141"/>
      <c r="AA105" s="141"/>
      <c r="AB105" s="141"/>
      <c r="AC105" s="141"/>
      <c r="AD105" s="141"/>
      <c r="AE105" s="141"/>
      <c r="AF105" s="141"/>
      <c r="AG105" s="141"/>
      <c r="AH105" s="141"/>
      <c r="AI105" s="141"/>
      <c r="AJ105" s="141"/>
      <c r="AK105" s="141"/>
      <c r="AL105" s="142"/>
      <c r="AM105" s="139"/>
      <c r="AN105" s="140"/>
      <c r="AO105" s="141"/>
      <c r="AP105" s="141"/>
      <c r="AQ105" s="143"/>
    </row>
    <row r="106" spans="1:43" ht="6" customHeight="1" x14ac:dyDescent="0.25">
      <c r="A106" s="29"/>
      <c r="B106" s="433"/>
      <c r="C106" s="107"/>
      <c r="D106" s="108"/>
      <c r="E106" s="29"/>
      <c r="F106" s="29"/>
      <c r="G106" s="29"/>
      <c r="H106" s="29"/>
      <c r="I106" s="29"/>
      <c r="J106" s="29"/>
      <c r="K106" s="29"/>
      <c r="L106" s="29"/>
      <c r="M106" s="29"/>
      <c r="N106" s="29"/>
      <c r="O106" s="29"/>
      <c r="P106" s="29"/>
      <c r="Q106" s="29"/>
      <c r="R106" s="29"/>
      <c r="S106" s="29"/>
      <c r="T106" s="29"/>
      <c r="U106" s="107"/>
      <c r="V106" s="108"/>
      <c r="W106" s="29"/>
      <c r="X106" s="29"/>
      <c r="Y106" s="29"/>
      <c r="Z106" s="29"/>
      <c r="AA106" s="29"/>
      <c r="AB106" s="29"/>
      <c r="AC106" s="29"/>
      <c r="AD106" s="29"/>
      <c r="AE106" s="29"/>
      <c r="AF106" s="29"/>
      <c r="AG106" s="29"/>
      <c r="AH106" s="29"/>
      <c r="AI106" s="29"/>
      <c r="AJ106" s="29"/>
      <c r="AK106" s="29"/>
      <c r="AL106" s="33"/>
      <c r="AM106" s="107"/>
      <c r="AN106" s="108"/>
      <c r="AO106" s="29"/>
      <c r="AP106" s="29"/>
      <c r="AQ106" s="29"/>
    </row>
    <row r="107" spans="1:43" ht="11.25" customHeight="1" x14ac:dyDescent="0.25">
      <c r="A107" s="407"/>
      <c r="B107" s="429">
        <v>328</v>
      </c>
      <c r="C107" s="202"/>
      <c r="D107" s="109"/>
      <c r="E107" s="1128" t="str">
        <f ca="1">VLOOKUP(INDIRECT(ADDRESS(ROW(),COLUMN()-3)),INDIRECT("translations[[Question Num]:["&amp; Language_Selected &amp;"]]"),MATCH(Language_Selected,Language_Options,0)+1,FALSE)</f>
        <v>At that time, were you told that you could switch to another method if you wanted to or needed to?</v>
      </c>
      <c r="F107" s="1128"/>
      <c r="G107" s="1128"/>
      <c r="H107" s="1128"/>
      <c r="I107" s="1128"/>
      <c r="J107" s="1128"/>
      <c r="K107" s="1128"/>
      <c r="L107" s="1128"/>
      <c r="M107" s="1128"/>
      <c r="N107" s="1128"/>
      <c r="O107" s="1128"/>
      <c r="P107" s="1128"/>
      <c r="Q107" s="1128"/>
      <c r="R107" s="1128"/>
      <c r="S107" s="1128"/>
      <c r="T107" s="1128"/>
      <c r="U107" s="202"/>
      <c r="V107" s="109"/>
      <c r="W107" s="381" t="s">
        <v>52</v>
      </c>
      <c r="X107" s="381"/>
      <c r="Y107" s="111" t="s">
        <v>9</v>
      </c>
      <c r="Z107" s="111"/>
      <c r="AA107" s="111"/>
      <c r="AB107" s="111"/>
      <c r="AC107" s="111"/>
      <c r="AD107" s="111"/>
      <c r="AE107" s="111"/>
      <c r="AF107" s="111"/>
      <c r="AG107" s="111"/>
      <c r="AH107" s="111"/>
      <c r="AI107" s="111"/>
      <c r="AJ107" s="111"/>
      <c r="AK107" s="111"/>
      <c r="AL107" s="117" t="s">
        <v>53</v>
      </c>
      <c r="AM107" s="202"/>
      <c r="AN107" s="109"/>
      <c r="AO107" s="407"/>
      <c r="AP107" s="1229">
        <v>330</v>
      </c>
      <c r="AQ107" s="407"/>
    </row>
    <row r="108" spans="1:43" x14ac:dyDescent="0.25">
      <c r="A108" s="407"/>
      <c r="B108" s="410"/>
      <c r="C108" s="202"/>
      <c r="D108" s="109"/>
      <c r="E108" s="1128"/>
      <c r="F108" s="1128"/>
      <c r="G108" s="1128"/>
      <c r="H108" s="1128"/>
      <c r="I108" s="1128"/>
      <c r="J108" s="1128"/>
      <c r="K108" s="1128"/>
      <c r="L108" s="1128"/>
      <c r="M108" s="1128"/>
      <c r="N108" s="1128"/>
      <c r="O108" s="1128"/>
      <c r="P108" s="1128"/>
      <c r="Q108" s="1128"/>
      <c r="R108" s="1128"/>
      <c r="S108" s="1128"/>
      <c r="T108" s="1128"/>
      <c r="U108" s="202"/>
      <c r="V108" s="109"/>
      <c r="W108" s="381" t="s">
        <v>54</v>
      </c>
      <c r="X108" s="381"/>
      <c r="Y108" s="111" t="s">
        <v>9</v>
      </c>
      <c r="Z108" s="111"/>
      <c r="AA108" s="111"/>
      <c r="AB108" s="111"/>
      <c r="AC108" s="111"/>
      <c r="AD108" s="111"/>
      <c r="AE108" s="111"/>
      <c r="AF108" s="111"/>
      <c r="AG108" s="111"/>
      <c r="AH108" s="111"/>
      <c r="AI108" s="111"/>
      <c r="AJ108" s="111"/>
      <c r="AK108" s="111"/>
      <c r="AL108" s="117" t="s">
        <v>55</v>
      </c>
      <c r="AM108" s="202"/>
      <c r="AN108" s="109"/>
      <c r="AO108" s="407"/>
      <c r="AP108" s="1229"/>
      <c r="AQ108" s="407"/>
    </row>
    <row r="109" spans="1:43" ht="6" customHeight="1" thickBot="1" x14ac:dyDescent="0.3">
      <c r="A109" s="119"/>
      <c r="B109" s="118"/>
      <c r="C109" s="114"/>
      <c r="D109" s="113"/>
      <c r="E109" s="119"/>
      <c r="F109" s="119"/>
      <c r="G109" s="119"/>
      <c r="H109" s="119"/>
      <c r="I109" s="119"/>
      <c r="J109" s="119"/>
      <c r="K109" s="119"/>
      <c r="L109" s="119"/>
      <c r="M109" s="119"/>
      <c r="N109" s="119"/>
      <c r="O109" s="119"/>
      <c r="P109" s="119"/>
      <c r="Q109" s="119"/>
      <c r="R109" s="119"/>
      <c r="S109" s="119"/>
      <c r="T109" s="119"/>
      <c r="U109" s="114"/>
      <c r="V109" s="113"/>
      <c r="W109" s="119"/>
      <c r="X109" s="119"/>
      <c r="Y109" s="119"/>
      <c r="Z109" s="119"/>
      <c r="AA109" s="119"/>
      <c r="AB109" s="119"/>
      <c r="AC109" s="119"/>
      <c r="AD109" s="119"/>
      <c r="AE109" s="119"/>
      <c r="AF109" s="119"/>
      <c r="AG109" s="119"/>
      <c r="AH109" s="119"/>
      <c r="AI109" s="119"/>
      <c r="AJ109" s="119"/>
      <c r="AK109" s="119"/>
      <c r="AL109" s="120"/>
      <c r="AM109" s="114"/>
      <c r="AN109" s="113"/>
      <c r="AO109" s="119"/>
      <c r="AP109" s="119"/>
      <c r="AQ109" s="119"/>
    </row>
    <row r="110" spans="1:43" ht="6" customHeight="1" x14ac:dyDescent="0.25">
      <c r="A110" s="129"/>
      <c r="B110" s="130"/>
      <c r="C110" s="131"/>
      <c r="D110" s="132"/>
      <c r="E110" s="133"/>
      <c r="F110" s="133"/>
      <c r="G110" s="133"/>
      <c r="H110" s="133"/>
      <c r="I110" s="133"/>
      <c r="J110" s="133"/>
      <c r="K110" s="133"/>
      <c r="L110" s="133"/>
      <c r="M110" s="133"/>
      <c r="N110" s="133"/>
      <c r="O110" s="133"/>
      <c r="P110" s="133"/>
      <c r="Q110" s="133"/>
      <c r="R110" s="133"/>
      <c r="S110" s="133"/>
      <c r="T110" s="133"/>
      <c r="U110" s="131"/>
      <c r="V110" s="132"/>
      <c r="W110" s="133"/>
      <c r="X110" s="133"/>
      <c r="Y110" s="133"/>
      <c r="Z110" s="133"/>
      <c r="AA110" s="133"/>
      <c r="AB110" s="133"/>
      <c r="AC110" s="133"/>
      <c r="AD110" s="133"/>
      <c r="AE110" s="133"/>
      <c r="AF110" s="133"/>
      <c r="AG110" s="133"/>
      <c r="AH110" s="133"/>
      <c r="AI110" s="133"/>
      <c r="AJ110" s="133"/>
      <c r="AK110" s="133"/>
      <c r="AL110" s="134"/>
      <c r="AM110" s="131"/>
      <c r="AN110" s="132"/>
      <c r="AO110" s="133"/>
      <c r="AP110" s="133"/>
      <c r="AQ110" s="135"/>
    </row>
    <row r="111" spans="1:43" x14ac:dyDescent="0.25">
      <c r="A111" s="136"/>
      <c r="B111" s="429">
        <v>329</v>
      </c>
      <c r="C111" s="202"/>
      <c r="D111" s="109"/>
      <c r="E111" s="1129" t="s">
        <v>296</v>
      </c>
      <c r="F111" s="1129"/>
      <c r="G111" s="1129"/>
      <c r="H111" s="1129"/>
      <c r="I111" s="1129"/>
      <c r="J111" s="1129"/>
      <c r="K111" s="1129"/>
      <c r="L111" s="1129"/>
      <c r="M111" s="1129"/>
      <c r="N111" s="1129"/>
      <c r="O111" s="1129"/>
      <c r="P111" s="1129"/>
      <c r="Q111" s="1129"/>
      <c r="R111" s="1129"/>
      <c r="S111" s="1129"/>
      <c r="T111" s="1129"/>
      <c r="U111" s="202"/>
      <c r="V111" s="109"/>
      <c r="W111" s="407" t="s">
        <v>190</v>
      </c>
      <c r="X111" s="407"/>
      <c r="Y111" s="407"/>
      <c r="Z111" s="407"/>
      <c r="AA111" s="407"/>
      <c r="AB111" s="407"/>
      <c r="AC111" s="407"/>
      <c r="AD111" s="407"/>
      <c r="AE111" s="112" t="s">
        <v>9</v>
      </c>
      <c r="AF111" s="112"/>
      <c r="AG111" s="160"/>
      <c r="AH111" s="160"/>
      <c r="AI111" s="112"/>
      <c r="AJ111" s="112"/>
      <c r="AK111" s="112"/>
      <c r="AL111" s="203" t="s">
        <v>75</v>
      </c>
      <c r="AM111" s="202"/>
      <c r="AN111" s="109"/>
      <c r="AO111" s="407"/>
      <c r="AP111" s="1228">
        <v>332</v>
      </c>
      <c r="AQ111" s="137"/>
    </row>
    <row r="112" spans="1:43" x14ac:dyDescent="0.25">
      <c r="A112" s="136"/>
      <c r="B112" s="410"/>
      <c r="C112" s="202"/>
      <c r="D112" s="109"/>
      <c r="E112" s="1129"/>
      <c r="F112" s="1129"/>
      <c r="G112" s="1129"/>
      <c r="H112" s="1129"/>
      <c r="I112" s="1129"/>
      <c r="J112" s="1129"/>
      <c r="K112" s="1129"/>
      <c r="L112" s="1129"/>
      <c r="M112" s="1129"/>
      <c r="N112" s="1129"/>
      <c r="O112" s="1129"/>
      <c r="P112" s="1129"/>
      <c r="Q112" s="1129"/>
      <c r="R112" s="1129"/>
      <c r="S112" s="1129"/>
      <c r="T112" s="1129"/>
      <c r="U112" s="202"/>
      <c r="V112" s="109"/>
      <c r="W112" s="407" t="s">
        <v>192</v>
      </c>
      <c r="X112" s="407"/>
      <c r="Y112" s="407"/>
      <c r="Z112" s="407"/>
      <c r="AA112" s="407"/>
      <c r="AB112" s="407"/>
      <c r="AC112" s="407"/>
      <c r="AD112" s="112" t="s">
        <v>9</v>
      </c>
      <c r="AE112" s="112"/>
      <c r="AF112" s="112"/>
      <c r="AG112" s="160"/>
      <c r="AH112" s="160"/>
      <c r="AI112" s="112"/>
      <c r="AJ112" s="112"/>
      <c r="AK112" s="112"/>
      <c r="AL112" s="203" t="s">
        <v>95</v>
      </c>
      <c r="AM112" s="202"/>
      <c r="AN112" s="109"/>
      <c r="AO112" s="407"/>
      <c r="AP112" s="1228"/>
      <c r="AQ112" s="137"/>
    </row>
    <row r="113" spans="1:43" x14ac:dyDescent="0.25">
      <c r="A113" s="136"/>
      <c r="B113" s="410"/>
      <c r="C113" s="202"/>
      <c r="D113" s="109"/>
      <c r="E113" s="1129"/>
      <c r="F113" s="1129"/>
      <c r="G113" s="1129"/>
      <c r="H113" s="1129"/>
      <c r="I113" s="1129"/>
      <c r="J113" s="1129"/>
      <c r="K113" s="1129"/>
      <c r="L113" s="1129"/>
      <c r="M113" s="1129"/>
      <c r="N113" s="1129"/>
      <c r="O113" s="1129"/>
      <c r="P113" s="1129"/>
      <c r="Q113" s="1129"/>
      <c r="R113" s="1129"/>
      <c r="S113" s="1129"/>
      <c r="T113" s="1129"/>
      <c r="U113" s="202"/>
      <c r="V113" s="109"/>
      <c r="W113" s="407" t="s">
        <v>193</v>
      </c>
      <c r="X113" s="407"/>
      <c r="Y113" s="112" t="s">
        <v>9</v>
      </c>
      <c r="Z113" s="112"/>
      <c r="AA113" s="112"/>
      <c r="AB113" s="112"/>
      <c r="AC113" s="112"/>
      <c r="AD113" s="112"/>
      <c r="AE113" s="112"/>
      <c r="AF113" s="112"/>
      <c r="AG113" s="112"/>
      <c r="AH113" s="112"/>
      <c r="AI113" s="112"/>
      <c r="AJ113" s="112"/>
      <c r="AK113" s="112"/>
      <c r="AL113" s="203" t="s">
        <v>96</v>
      </c>
      <c r="AM113" s="202"/>
      <c r="AN113" s="109"/>
      <c r="AO113" s="407"/>
      <c r="AP113" s="381"/>
      <c r="AQ113" s="137"/>
    </row>
    <row r="114" spans="1:43" x14ac:dyDescent="0.25">
      <c r="A114" s="136"/>
      <c r="B114" s="410"/>
      <c r="C114" s="202"/>
      <c r="D114" s="109"/>
      <c r="E114" s="1129"/>
      <c r="F114" s="1129"/>
      <c r="G114" s="1129"/>
      <c r="H114" s="1129"/>
      <c r="I114" s="1129"/>
      <c r="J114" s="1129"/>
      <c r="K114" s="1129"/>
      <c r="L114" s="1129"/>
      <c r="M114" s="1129"/>
      <c r="N114" s="1129"/>
      <c r="O114" s="1129"/>
      <c r="P114" s="1129"/>
      <c r="Q114" s="1129"/>
      <c r="R114" s="1129"/>
      <c r="S114" s="1129"/>
      <c r="T114" s="1129"/>
      <c r="U114" s="202"/>
      <c r="V114" s="109"/>
      <c r="W114" s="407" t="s">
        <v>194</v>
      </c>
      <c r="X114" s="407"/>
      <c r="Y114" s="407"/>
      <c r="Z114" s="407"/>
      <c r="AA114" s="407"/>
      <c r="AB114" s="112" t="s">
        <v>9</v>
      </c>
      <c r="AC114" s="160"/>
      <c r="AD114" s="112"/>
      <c r="AE114" s="112"/>
      <c r="AF114" s="112"/>
      <c r="AG114" s="112"/>
      <c r="AH114" s="112"/>
      <c r="AI114" s="112"/>
      <c r="AJ114" s="112"/>
      <c r="AK114" s="112"/>
      <c r="AL114" s="203" t="s">
        <v>97</v>
      </c>
      <c r="AM114" s="202"/>
      <c r="AN114" s="109"/>
      <c r="AO114" s="407"/>
      <c r="AP114" s="407"/>
      <c r="AQ114" s="137"/>
    </row>
    <row r="115" spans="1:43" x14ac:dyDescent="0.25">
      <c r="A115" s="136"/>
      <c r="B115" s="410"/>
      <c r="C115" s="202"/>
      <c r="D115" s="109"/>
      <c r="E115" s="1129"/>
      <c r="F115" s="1129"/>
      <c r="G115" s="1129"/>
      <c r="H115" s="1129"/>
      <c r="I115" s="1129"/>
      <c r="J115" s="1129"/>
      <c r="K115" s="1129"/>
      <c r="L115" s="1129"/>
      <c r="M115" s="1129"/>
      <c r="N115" s="1129"/>
      <c r="O115" s="1129"/>
      <c r="P115" s="1129"/>
      <c r="Q115" s="1129"/>
      <c r="R115" s="1129"/>
      <c r="S115" s="1129"/>
      <c r="T115" s="1129"/>
      <c r="U115" s="202"/>
      <c r="V115" s="109"/>
      <c r="W115" s="407" t="s">
        <v>195</v>
      </c>
      <c r="X115" s="407"/>
      <c r="Y115" s="407"/>
      <c r="Z115" s="407"/>
      <c r="AA115" s="112" t="s">
        <v>9</v>
      </c>
      <c r="AB115" s="160"/>
      <c r="AC115" s="112"/>
      <c r="AD115" s="112"/>
      <c r="AE115" s="112"/>
      <c r="AF115" s="112"/>
      <c r="AG115" s="112"/>
      <c r="AH115" s="112"/>
      <c r="AI115" s="112"/>
      <c r="AJ115" s="112"/>
      <c r="AK115" s="112"/>
      <c r="AL115" s="203" t="s">
        <v>158</v>
      </c>
      <c r="AM115" s="202"/>
      <c r="AN115" s="109"/>
      <c r="AO115" s="407"/>
      <c r="AP115" s="407"/>
      <c r="AQ115" s="137"/>
    </row>
    <row r="116" spans="1:43" x14ac:dyDescent="0.25">
      <c r="A116" s="136"/>
      <c r="B116" s="410"/>
      <c r="C116" s="202"/>
      <c r="D116" s="109"/>
      <c r="E116" s="1129"/>
      <c r="F116" s="1129"/>
      <c r="G116" s="1129"/>
      <c r="H116" s="1129"/>
      <c r="I116" s="1129"/>
      <c r="J116" s="1129"/>
      <c r="K116" s="1129"/>
      <c r="L116" s="1129"/>
      <c r="M116" s="1129"/>
      <c r="N116" s="1129"/>
      <c r="O116" s="1129"/>
      <c r="P116" s="1129"/>
      <c r="Q116" s="1129"/>
      <c r="R116" s="1129"/>
      <c r="S116" s="1129"/>
      <c r="T116" s="1129"/>
      <c r="U116" s="202"/>
      <c r="V116" s="109"/>
      <c r="W116" s="407" t="s">
        <v>196</v>
      </c>
      <c r="X116" s="407"/>
      <c r="Y116" s="112" t="s">
        <v>9</v>
      </c>
      <c r="Z116" s="112"/>
      <c r="AA116" s="112"/>
      <c r="AB116" s="112"/>
      <c r="AC116" s="112"/>
      <c r="AD116" s="112"/>
      <c r="AE116" s="112"/>
      <c r="AF116" s="112"/>
      <c r="AG116" s="112"/>
      <c r="AH116" s="112"/>
      <c r="AI116" s="112"/>
      <c r="AJ116" s="112"/>
      <c r="AK116" s="112"/>
      <c r="AL116" s="203" t="s">
        <v>159</v>
      </c>
      <c r="AM116" s="202"/>
      <c r="AN116" s="109"/>
      <c r="AO116" s="407"/>
      <c r="AP116" s="407"/>
      <c r="AQ116" s="137"/>
    </row>
    <row r="117" spans="1:43" x14ac:dyDescent="0.25">
      <c r="A117" s="136"/>
      <c r="B117" s="410"/>
      <c r="C117" s="202"/>
      <c r="D117" s="109"/>
      <c r="E117" s="1129"/>
      <c r="F117" s="1129"/>
      <c r="G117" s="1129"/>
      <c r="H117" s="1129"/>
      <c r="I117" s="1129"/>
      <c r="J117" s="1129"/>
      <c r="K117" s="1129"/>
      <c r="L117" s="1129"/>
      <c r="M117" s="1129"/>
      <c r="N117" s="1129"/>
      <c r="O117" s="1129"/>
      <c r="P117" s="1129"/>
      <c r="Q117" s="1129"/>
      <c r="R117" s="1129"/>
      <c r="S117" s="1129"/>
      <c r="T117" s="1129"/>
      <c r="U117" s="202"/>
      <c r="V117" s="109"/>
      <c r="W117" s="407" t="s">
        <v>197</v>
      </c>
      <c r="X117" s="407"/>
      <c r="Y117" s="407"/>
      <c r="Z117" s="112" t="s">
        <v>9</v>
      </c>
      <c r="AA117" s="112"/>
      <c r="AB117" s="160"/>
      <c r="AC117" s="112"/>
      <c r="AD117" s="112"/>
      <c r="AE117" s="112"/>
      <c r="AF117" s="112"/>
      <c r="AG117" s="112"/>
      <c r="AH117" s="112"/>
      <c r="AI117" s="112"/>
      <c r="AJ117" s="112"/>
      <c r="AK117" s="112"/>
      <c r="AL117" s="203" t="s">
        <v>160</v>
      </c>
      <c r="AM117" s="202"/>
      <c r="AN117" s="109"/>
      <c r="AO117" s="407"/>
      <c r="AP117" s="359"/>
      <c r="AQ117" s="137"/>
    </row>
    <row r="118" spans="1:43" x14ac:dyDescent="0.25">
      <c r="A118" s="136"/>
      <c r="B118" s="410"/>
      <c r="C118" s="202"/>
      <c r="D118" s="109"/>
      <c r="E118" s="1129"/>
      <c r="F118" s="1129"/>
      <c r="G118" s="1129"/>
      <c r="H118" s="1129"/>
      <c r="I118" s="1129"/>
      <c r="J118" s="1129"/>
      <c r="K118" s="1129"/>
      <c r="L118" s="1129"/>
      <c r="M118" s="1129"/>
      <c r="N118" s="1129"/>
      <c r="O118" s="1129"/>
      <c r="P118" s="1129"/>
      <c r="Q118" s="1129"/>
      <c r="R118" s="1129"/>
      <c r="S118" s="1129"/>
      <c r="T118" s="1129"/>
      <c r="U118" s="202"/>
      <c r="V118" s="109"/>
      <c r="W118" s="407" t="s">
        <v>198</v>
      </c>
      <c r="X118" s="407"/>
      <c r="Y118" s="407"/>
      <c r="Z118" s="407"/>
      <c r="AA118" s="407"/>
      <c r="AB118" s="407"/>
      <c r="AC118" s="112" t="s">
        <v>9</v>
      </c>
      <c r="AD118" s="112"/>
      <c r="AE118" s="160"/>
      <c r="AF118" s="112"/>
      <c r="AG118" s="112"/>
      <c r="AH118" s="112"/>
      <c r="AI118" s="112"/>
      <c r="AJ118" s="112"/>
      <c r="AK118" s="112"/>
      <c r="AL118" s="203" t="s">
        <v>161</v>
      </c>
      <c r="AM118" s="202"/>
      <c r="AN118" s="109"/>
      <c r="AO118" s="407"/>
      <c r="AP118" s="359"/>
      <c r="AQ118" s="137"/>
    </row>
    <row r="119" spans="1:43" x14ac:dyDescent="0.25">
      <c r="A119" s="136"/>
      <c r="B119" s="410"/>
      <c r="C119" s="202"/>
      <c r="D119" s="109"/>
      <c r="E119" s="1129"/>
      <c r="F119" s="1129"/>
      <c r="G119" s="1129"/>
      <c r="H119" s="1129"/>
      <c r="I119" s="1129"/>
      <c r="J119" s="1129"/>
      <c r="K119" s="1129"/>
      <c r="L119" s="1129"/>
      <c r="M119" s="1129"/>
      <c r="N119" s="1129"/>
      <c r="O119" s="1129"/>
      <c r="P119" s="1129"/>
      <c r="Q119" s="1129"/>
      <c r="R119" s="1129"/>
      <c r="S119" s="1129"/>
      <c r="T119" s="1129"/>
      <c r="U119" s="202"/>
      <c r="V119" s="109"/>
      <c r="W119" s="407" t="s">
        <v>199</v>
      </c>
      <c r="X119" s="407"/>
      <c r="Y119" s="407"/>
      <c r="Z119" s="407"/>
      <c r="AB119" s="112"/>
      <c r="AC119" s="160"/>
      <c r="AD119" s="111"/>
      <c r="AG119" s="111" t="s">
        <v>9</v>
      </c>
      <c r="AH119" s="111"/>
      <c r="AI119" s="111"/>
      <c r="AJ119" s="111"/>
      <c r="AK119" s="111"/>
      <c r="AL119" s="203" t="s">
        <v>162</v>
      </c>
      <c r="AM119" s="202"/>
      <c r="AN119" s="109"/>
      <c r="AO119" s="407"/>
      <c r="AP119" s="359"/>
      <c r="AQ119" s="137"/>
    </row>
    <row r="120" spans="1:43" x14ac:dyDescent="0.25">
      <c r="A120" s="136"/>
      <c r="B120" s="410"/>
      <c r="C120" s="202"/>
      <c r="D120" s="109"/>
      <c r="E120" s="1129"/>
      <c r="F120" s="1129"/>
      <c r="G120" s="1129"/>
      <c r="H120" s="1129"/>
      <c r="I120" s="1129"/>
      <c r="J120" s="1129"/>
      <c r="K120" s="1129"/>
      <c r="L120" s="1129"/>
      <c r="M120" s="1129"/>
      <c r="N120" s="1129"/>
      <c r="O120" s="1129"/>
      <c r="P120" s="1129"/>
      <c r="Q120" s="1129"/>
      <c r="R120" s="1129"/>
      <c r="S120" s="1129"/>
      <c r="T120" s="1129"/>
      <c r="U120" s="202"/>
      <c r="V120" s="109"/>
      <c r="W120" s="407" t="s">
        <v>201</v>
      </c>
      <c r="X120" s="407"/>
      <c r="Y120" s="407"/>
      <c r="Z120" s="407"/>
      <c r="AC120" s="160"/>
      <c r="AE120" s="111"/>
      <c r="AF120" s="111" t="s">
        <v>9</v>
      </c>
      <c r="AG120" s="111"/>
      <c r="AH120" s="111"/>
      <c r="AI120" s="111"/>
      <c r="AJ120" s="111"/>
      <c r="AK120" s="111"/>
      <c r="AL120" s="203" t="s">
        <v>163</v>
      </c>
      <c r="AM120" s="202"/>
      <c r="AN120" s="109"/>
      <c r="AO120" s="407"/>
      <c r="AP120" s="359"/>
      <c r="AQ120" s="137"/>
    </row>
    <row r="121" spans="1:43" x14ac:dyDescent="0.25">
      <c r="A121" s="136"/>
      <c r="B121" s="410"/>
      <c r="C121" s="202"/>
      <c r="D121" s="109"/>
      <c r="E121" s="1129"/>
      <c r="F121" s="1129"/>
      <c r="G121" s="1129"/>
      <c r="H121" s="1129"/>
      <c r="I121" s="1129"/>
      <c r="J121" s="1129"/>
      <c r="K121" s="1129"/>
      <c r="L121" s="1129"/>
      <c r="M121" s="1129"/>
      <c r="N121" s="1129"/>
      <c r="O121" s="1129"/>
      <c r="P121" s="1129"/>
      <c r="Q121" s="1129"/>
      <c r="R121" s="1129"/>
      <c r="S121" s="1129"/>
      <c r="T121" s="1129"/>
      <c r="U121" s="202"/>
      <c r="V121" s="109"/>
      <c r="W121" s="407" t="s">
        <v>203</v>
      </c>
      <c r="X121" s="407"/>
      <c r="Y121" s="407"/>
      <c r="Z121" s="407"/>
      <c r="AA121" s="407"/>
      <c r="AB121" s="407"/>
      <c r="AC121" s="407"/>
      <c r="AD121" s="407"/>
      <c r="AE121" s="407"/>
      <c r="AF121" s="407"/>
      <c r="AH121" s="112"/>
      <c r="AI121" s="111" t="s">
        <v>9</v>
      </c>
      <c r="AJ121" s="111"/>
      <c r="AK121" s="111"/>
      <c r="AL121" s="203" t="s">
        <v>165</v>
      </c>
      <c r="AM121" s="202"/>
      <c r="AN121" s="109"/>
      <c r="AO121" s="407"/>
      <c r="AP121" s="359"/>
      <c r="AQ121" s="137"/>
    </row>
    <row r="122" spans="1:43" x14ac:dyDescent="0.25">
      <c r="A122" s="136"/>
      <c r="B122" s="410"/>
      <c r="C122" s="202"/>
      <c r="D122" s="109"/>
      <c r="E122" s="1129"/>
      <c r="F122" s="1129"/>
      <c r="G122" s="1129"/>
      <c r="H122" s="1129"/>
      <c r="I122" s="1129"/>
      <c r="J122" s="1129"/>
      <c r="K122" s="1129"/>
      <c r="L122" s="1129"/>
      <c r="M122" s="1129"/>
      <c r="N122" s="1129"/>
      <c r="O122" s="1129"/>
      <c r="P122" s="1129"/>
      <c r="Q122" s="1129"/>
      <c r="R122" s="1129"/>
      <c r="S122" s="1129"/>
      <c r="T122" s="1129"/>
      <c r="U122" s="202"/>
      <c r="V122" s="109"/>
      <c r="W122" s="407" t="s">
        <v>205</v>
      </c>
      <c r="X122" s="407"/>
      <c r="Y122" s="407"/>
      <c r="Z122" s="407"/>
      <c r="AA122" s="407"/>
      <c r="AB122" s="407"/>
      <c r="AC122" s="112" t="s">
        <v>9</v>
      </c>
      <c r="AD122" s="160"/>
      <c r="AE122" s="160"/>
      <c r="AF122" s="112"/>
      <c r="AG122" s="112"/>
      <c r="AH122" s="112"/>
      <c r="AI122" s="112"/>
      <c r="AJ122" s="112"/>
      <c r="AK122" s="112"/>
      <c r="AL122" s="203" t="s">
        <v>167</v>
      </c>
      <c r="AM122" s="202"/>
      <c r="AN122" s="109"/>
      <c r="AO122" s="407"/>
      <c r="AP122" s="1239">
        <v>332</v>
      </c>
      <c r="AQ122" s="137"/>
    </row>
    <row r="123" spans="1:43" x14ac:dyDescent="0.25">
      <c r="A123" s="136"/>
      <c r="B123" s="410"/>
      <c r="C123" s="202"/>
      <c r="D123" s="109"/>
      <c r="E123" s="1129"/>
      <c r="F123" s="1129"/>
      <c r="G123" s="1129"/>
      <c r="H123" s="1129"/>
      <c r="I123" s="1129"/>
      <c r="J123" s="1129"/>
      <c r="K123" s="1129"/>
      <c r="L123" s="1129"/>
      <c r="M123" s="1129"/>
      <c r="N123" s="1129"/>
      <c r="O123" s="1129"/>
      <c r="P123" s="1129"/>
      <c r="Q123" s="1129"/>
      <c r="R123" s="1129"/>
      <c r="S123" s="1129"/>
      <c r="T123" s="1129"/>
      <c r="U123" s="202"/>
      <c r="V123" s="109"/>
      <c r="W123" s="407" t="s">
        <v>207</v>
      </c>
      <c r="X123" s="407"/>
      <c r="Y123" s="407"/>
      <c r="Z123" s="407"/>
      <c r="AA123" s="407"/>
      <c r="AB123" s="112" t="s">
        <v>9</v>
      </c>
      <c r="AC123" s="112"/>
      <c r="AD123" s="160"/>
      <c r="AE123" s="160"/>
      <c r="AF123" s="112"/>
      <c r="AG123" s="112"/>
      <c r="AH123" s="112"/>
      <c r="AI123" s="112"/>
      <c r="AJ123" s="112"/>
      <c r="AK123" s="112"/>
      <c r="AL123" s="203" t="s">
        <v>168</v>
      </c>
      <c r="AM123" s="202"/>
      <c r="AN123" s="109"/>
      <c r="AO123" s="407"/>
      <c r="AP123" s="1239"/>
      <c r="AQ123" s="137"/>
    </row>
    <row r="124" spans="1:43" x14ac:dyDescent="0.25">
      <c r="A124" s="136"/>
      <c r="B124" s="410"/>
      <c r="C124" s="202"/>
      <c r="D124" s="109"/>
      <c r="E124" s="1129"/>
      <c r="F124" s="1129"/>
      <c r="G124" s="1129"/>
      <c r="H124" s="1129"/>
      <c r="I124" s="1129"/>
      <c r="J124" s="1129"/>
      <c r="K124" s="1129"/>
      <c r="L124" s="1129"/>
      <c r="M124" s="1129"/>
      <c r="N124" s="1129"/>
      <c r="O124" s="1129"/>
      <c r="P124" s="1129"/>
      <c r="Q124" s="1129"/>
      <c r="R124" s="1129"/>
      <c r="S124" s="1129"/>
      <c r="T124" s="1129"/>
      <c r="U124" s="202"/>
      <c r="V124" s="109"/>
      <c r="W124" s="407" t="s">
        <v>209</v>
      </c>
      <c r="X124" s="407"/>
      <c r="Y124" s="407"/>
      <c r="Z124" s="407"/>
      <c r="AA124" s="407"/>
      <c r="AB124" s="407"/>
      <c r="AC124" s="407"/>
      <c r="AD124" s="407"/>
      <c r="AF124" s="112" t="s">
        <v>9</v>
      </c>
      <c r="AG124" s="112"/>
      <c r="AH124" s="112"/>
      <c r="AI124" s="160"/>
      <c r="AJ124" s="160"/>
      <c r="AK124" s="112"/>
      <c r="AL124" s="203" t="s">
        <v>271</v>
      </c>
      <c r="AM124" s="202"/>
      <c r="AN124" s="109"/>
      <c r="AO124" s="407"/>
      <c r="AQ124" s="137"/>
    </row>
    <row r="125" spans="1:43" x14ac:dyDescent="0.25">
      <c r="A125" s="136"/>
      <c r="B125" s="410"/>
      <c r="C125" s="202"/>
      <c r="D125" s="109"/>
      <c r="E125" s="1129"/>
      <c r="F125" s="1129"/>
      <c r="G125" s="1129"/>
      <c r="H125" s="1129"/>
      <c r="I125" s="1129"/>
      <c r="J125" s="1129"/>
      <c r="K125" s="1129"/>
      <c r="L125" s="1129"/>
      <c r="M125" s="1129"/>
      <c r="N125" s="1129"/>
      <c r="O125" s="1129"/>
      <c r="P125" s="1129"/>
      <c r="Q125" s="1129"/>
      <c r="R125" s="1129"/>
      <c r="S125" s="1129"/>
      <c r="T125" s="1129"/>
      <c r="U125" s="202"/>
      <c r="V125" s="109"/>
      <c r="W125" s="407" t="s">
        <v>210</v>
      </c>
      <c r="X125" s="407"/>
      <c r="Y125" s="407"/>
      <c r="Z125" s="407"/>
      <c r="AA125" s="407"/>
      <c r="AB125" s="407"/>
      <c r="AC125" s="407"/>
      <c r="AD125" s="407"/>
      <c r="AE125" s="407"/>
      <c r="AG125" s="112" t="s">
        <v>9</v>
      </c>
      <c r="AH125" s="112"/>
      <c r="AI125" s="160"/>
      <c r="AJ125" s="160"/>
      <c r="AK125" s="112"/>
      <c r="AL125" s="203" t="s">
        <v>218</v>
      </c>
      <c r="AM125" s="202"/>
      <c r="AN125" s="109"/>
      <c r="AO125" s="407"/>
      <c r="AP125" s="462">
        <v>332</v>
      </c>
      <c r="AQ125" s="137"/>
    </row>
    <row r="126" spans="1:43" ht="6" customHeight="1" thickBot="1" x14ac:dyDescent="0.3">
      <c r="A126" s="138"/>
      <c r="B126" s="432"/>
      <c r="C126" s="139"/>
      <c r="D126" s="140"/>
      <c r="E126" s="141"/>
      <c r="F126" s="141"/>
      <c r="G126" s="141"/>
      <c r="H126" s="141"/>
      <c r="I126" s="141"/>
      <c r="J126" s="141"/>
      <c r="K126" s="141"/>
      <c r="L126" s="141"/>
      <c r="M126" s="141"/>
      <c r="N126" s="141"/>
      <c r="O126" s="141"/>
      <c r="P126" s="141"/>
      <c r="Q126" s="141"/>
      <c r="R126" s="141"/>
      <c r="S126" s="141"/>
      <c r="T126" s="141"/>
      <c r="U126" s="139"/>
      <c r="V126" s="140"/>
      <c r="W126" s="141"/>
      <c r="X126" s="141"/>
      <c r="Y126" s="141"/>
      <c r="Z126" s="141"/>
      <c r="AA126" s="141"/>
      <c r="AB126" s="141"/>
      <c r="AC126" s="141"/>
      <c r="AD126" s="141"/>
      <c r="AE126" s="141"/>
      <c r="AF126" s="141"/>
      <c r="AG126" s="141"/>
      <c r="AH126" s="141"/>
      <c r="AI126" s="141"/>
      <c r="AJ126" s="141"/>
      <c r="AK126" s="141"/>
      <c r="AL126" s="142"/>
      <c r="AM126" s="139"/>
      <c r="AN126" s="140"/>
      <c r="AO126" s="141"/>
      <c r="AP126" s="141"/>
      <c r="AQ126" s="143"/>
    </row>
    <row r="127" spans="1:43" ht="6" customHeight="1" x14ac:dyDescent="0.25">
      <c r="A127" s="407"/>
      <c r="B127" s="410"/>
      <c r="C127" s="202"/>
      <c r="D127" s="109"/>
      <c r="E127" s="407"/>
      <c r="F127" s="407"/>
      <c r="G127" s="407"/>
      <c r="H127" s="407"/>
      <c r="I127" s="407"/>
      <c r="J127" s="407"/>
      <c r="K127" s="407"/>
      <c r="L127" s="407"/>
      <c r="M127" s="407"/>
      <c r="N127" s="407"/>
      <c r="O127" s="407"/>
      <c r="P127" s="407"/>
      <c r="Q127" s="407"/>
      <c r="R127" s="407"/>
      <c r="S127" s="407"/>
      <c r="T127" s="407"/>
      <c r="U127" s="202"/>
      <c r="V127" s="109"/>
      <c r="W127" s="407"/>
      <c r="X127" s="407"/>
      <c r="Y127" s="407"/>
      <c r="Z127" s="407"/>
      <c r="AA127" s="407"/>
      <c r="AB127" s="407"/>
      <c r="AC127" s="407"/>
      <c r="AD127" s="407"/>
      <c r="AE127" s="407"/>
      <c r="AF127" s="407"/>
      <c r="AG127" s="407"/>
      <c r="AH127" s="407"/>
      <c r="AI127" s="407"/>
      <c r="AJ127" s="407"/>
      <c r="AK127" s="407"/>
      <c r="AL127" s="203"/>
      <c r="AM127" s="202"/>
      <c r="AN127" s="109"/>
      <c r="AO127" s="407"/>
      <c r="AP127" s="407"/>
      <c r="AQ127" s="407"/>
    </row>
    <row r="128" spans="1:43" ht="11.25" customHeight="1" x14ac:dyDescent="0.25">
      <c r="A128" s="407"/>
      <c r="B128" s="429">
        <v>330</v>
      </c>
      <c r="C128" s="202"/>
      <c r="D128" s="109"/>
      <c r="E128" s="1128" t="str">
        <f ca="1">VLOOKUP(INDIRECT(ADDRESS(ROW(),COLUMN()-3)),INDIRECT("translations[[Question Num]:["&amp; Language_Selected &amp;"]]"),MATCH(Language_Selected,Language_Options,0)+1,FALSE)</f>
        <v>Where did you obtain (METHOD) the last time?
PROBE TO IDENTIFY THE TYPE OF SOURCE.
IF UNABLE TO DETERMINE IF PUBLIC, PRIVATE, OR NGO SECTOR, RECORD '96' AND WRITE THE NAME OF THE PLACE.</v>
      </c>
      <c r="F128" s="1128"/>
      <c r="G128" s="1128"/>
      <c r="H128" s="1128"/>
      <c r="I128" s="1128"/>
      <c r="J128" s="1128"/>
      <c r="K128" s="1128"/>
      <c r="L128" s="1128"/>
      <c r="M128" s="1128"/>
      <c r="N128" s="1128"/>
      <c r="O128" s="1128"/>
      <c r="P128" s="1128"/>
      <c r="Q128" s="1128"/>
      <c r="R128" s="1128"/>
      <c r="S128" s="1128"/>
      <c r="T128" s="1128"/>
      <c r="U128" s="202"/>
      <c r="V128" s="109"/>
      <c r="W128" s="148" t="s">
        <v>220</v>
      </c>
      <c r="X128" s="381"/>
      <c r="Y128" s="381"/>
      <c r="Z128" s="381"/>
      <c r="AA128" s="381"/>
      <c r="AB128" s="381"/>
      <c r="AC128" s="381"/>
      <c r="AD128" s="381"/>
      <c r="AE128" s="381"/>
      <c r="AF128" s="381"/>
      <c r="AG128" s="381"/>
      <c r="AH128" s="381"/>
      <c r="AI128" s="381"/>
      <c r="AJ128" s="381"/>
      <c r="AK128" s="381"/>
      <c r="AL128" s="116"/>
      <c r="AM128" s="202"/>
      <c r="AN128" s="109"/>
      <c r="AO128" s="407"/>
      <c r="AP128" s="407"/>
      <c r="AQ128" s="407"/>
    </row>
    <row r="129" spans="1:43" ht="10.65" customHeight="1" x14ac:dyDescent="0.25">
      <c r="A129" s="407"/>
      <c r="B129" s="121" t="s">
        <v>221</v>
      </c>
      <c r="C129" s="202"/>
      <c r="D129" s="109"/>
      <c r="E129" s="1128"/>
      <c r="F129" s="1128"/>
      <c r="G129" s="1128"/>
      <c r="H129" s="1128"/>
      <c r="I129" s="1128"/>
      <c r="J129" s="1128"/>
      <c r="K129" s="1128"/>
      <c r="L129" s="1128"/>
      <c r="M129" s="1128"/>
      <c r="N129" s="1128"/>
      <c r="O129" s="1128"/>
      <c r="P129" s="1128"/>
      <c r="Q129" s="1128"/>
      <c r="R129" s="1128"/>
      <c r="S129" s="1128"/>
      <c r="T129" s="1128"/>
      <c r="U129" s="202"/>
      <c r="V129" s="109"/>
      <c r="W129" s="381"/>
      <c r="X129" s="381" t="s">
        <v>222</v>
      </c>
      <c r="Y129" s="381"/>
      <c r="Z129" s="381"/>
      <c r="AA129" s="381"/>
      <c r="AB129" s="381"/>
      <c r="AC129" s="381"/>
      <c r="AD129" s="366"/>
      <c r="AE129" s="111"/>
      <c r="AF129" s="111" t="s">
        <v>9</v>
      </c>
      <c r="AG129" s="111"/>
      <c r="AH129" s="111"/>
      <c r="AI129" s="111"/>
      <c r="AJ129" s="111"/>
      <c r="AK129" s="111"/>
      <c r="AL129" s="116" t="s">
        <v>165</v>
      </c>
      <c r="AM129" s="202"/>
      <c r="AN129" s="109"/>
      <c r="AO129" s="381"/>
      <c r="AP129" s="407"/>
      <c r="AQ129" s="407"/>
    </row>
    <row r="130" spans="1:43" ht="10.65" customHeight="1" x14ac:dyDescent="0.25">
      <c r="A130" s="407"/>
      <c r="B130" s="410"/>
      <c r="C130" s="202"/>
      <c r="D130" s="109"/>
      <c r="E130" s="1128"/>
      <c r="F130" s="1128"/>
      <c r="G130" s="1128"/>
      <c r="H130" s="1128"/>
      <c r="I130" s="1128"/>
      <c r="J130" s="1128"/>
      <c r="K130" s="1128"/>
      <c r="L130" s="1128"/>
      <c r="M130" s="1128"/>
      <c r="N130" s="1128"/>
      <c r="O130" s="1128"/>
      <c r="P130" s="1128"/>
      <c r="Q130" s="1128"/>
      <c r="R130" s="1128"/>
      <c r="S130" s="1128"/>
      <c r="T130" s="1128"/>
      <c r="U130" s="202"/>
      <c r="V130" s="109"/>
      <c r="W130" s="381"/>
      <c r="X130" s="381" t="s">
        <v>223</v>
      </c>
      <c r="Y130" s="381"/>
      <c r="Z130" s="381"/>
      <c r="AA130" s="381"/>
      <c r="AB130" s="381"/>
      <c r="AC130" s="381"/>
      <c r="AD130" s="381"/>
      <c r="AE130" s="381"/>
      <c r="AF130" s="366"/>
      <c r="AG130" s="111"/>
      <c r="AI130" s="111" t="s">
        <v>9</v>
      </c>
      <c r="AJ130" s="111"/>
      <c r="AK130" s="111"/>
      <c r="AL130" s="116" t="s">
        <v>167</v>
      </c>
      <c r="AM130" s="202"/>
      <c r="AN130" s="109"/>
      <c r="AO130" s="381"/>
      <c r="AP130" s="407"/>
      <c r="AQ130" s="407"/>
    </row>
    <row r="131" spans="1:43" ht="11.25" customHeight="1" x14ac:dyDescent="0.25">
      <c r="A131" s="407"/>
      <c r="B131" s="410"/>
      <c r="C131" s="202"/>
      <c r="D131" s="109"/>
      <c r="E131" s="1128"/>
      <c r="F131" s="1128"/>
      <c r="G131" s="1128"/>
      <c r="H131" s="1128"/>
      <c r="I131" s="1128"/>
      <c r="J131" s="1128"/>
      <c r="K131" s="1128"/>
      <c r="L131" s="1128"/>
      <c r="M131" s="1128"/>
      <c r="N131" s="1128"/>
      <c r="O131" s="1128"/>
      <c r="P131" s="1128"/>
      <c r="Q131" s="1128"/>
      <c r="R131" s="1128"/>
      <c r="S131" s="1128"/>
      <c r="T131" s="1128"/>
      <c r="U131" s="202"/>
      <c r="V131" s="109"/>
      <c r="W131" s="381"/>
      <c r="X131" s="381" t="s">
        <v>224</v>
      </c>
      <c r="Y131" s="381"/>
      <c r="Z131" s="381"/>
      <c r="AA131" s="381"/>
      <c r="AB131" s="381"/>
      <c r="AC131" s="381"/>
      <c r="AD131" s="381"/>
      <c r="AE131" s="381"/>
      <c r="AF131" s="366"/>
      <c r="AG131" s="111" t="s">
        <v>9</v>
      </c>
      <c r="AH131" s="111"/>
      <c r="AI131" s="365"/>
      <c r="AJ131" s="111"/>
      <c r="AK131" s="111"/>
      <c r="AL131" s="116" t="s">
        <v>168</v>
      </c>
      <c r="AM131" s="202"/>
      <c r="AN131" s="109"/>
      <c r="AO131" s="381"/>
      <c r="AP131" s="407"/>
      <c r="AQ131" s="407"/>
    </row>
    <row r="132" spans="1:43" ht="11.25" customHeight="1" x14ac:dyDescent="0.25">
      <c r="A132" s="407"/>
      <c r="B132" s="410"/>
      <c r="C132" s="202"/>
      <c r="D132" s="109"/>
      <c r="E132" s="1128"/>
      <c r="F132" s="1128"/>
      <c r="G132" s="1128"/>
      <c r="H132" s="1128"/>
      <c r="I132" s="1128"/>
      <c r="J132" s="1128"/>
      <c r="K132" s="1128"/>
      <c r="L132" s="1128"/>
      <c r="M132" s="1128"/>
      <c r="N132" s="1128"/>
      <c r="O132" s="1128"/>
      <c r="P132" s="1128"/>
      <c r="Q132" s="1128"/>
      <c r="R132" s="1128"/>
      <c r="S132" s="1128"/>
      <c r="T132" s="1128"/>
      <c r="U132" s="202"/>
      <c r="V132" s="109"/>
      <c r="W132" s="381"/>
      <c r="X132" s="381" t="s">
        <v>225</v>
      </c>
      <c r="Y132" s="381"/>
      <c r="Z132" s="381"/>
      <c r="AA132" s="381"/>
      <c r="AB132" s="381"/>
      <c r="AC132" s="111" t="s">
        <v>9</v>
      </c>
      <c r="AD132" s="111"/>
      <c r="AE132" s="365"/>
      <c r="AF132" s="111"/>
      <c r="AG132" s="111"/>
      <c r="AH132" s="111"/>
      <c r="AI132" s="111"/>
      <c r="AJ132" s="111"/>
      <c r="AK132" s="111"/>
      <c r="AL132" s="116" t="s">
        <v>169</v>
      </c>
      <c r="AM132" s="202"/>
      <c r="AN132" s="109"/>
      <c r="AO132" s="381"/>
      <c r="AP132" s="407"/>
      <c r="AQ132" s="407"/>
    </row>
    <row r="133" spans="1:43" ht="11.25" customHeight="1" x14ac:dyDescent="0.25">
      <c r="A133" s="407"/>
      <c r="B133" s="410"/>
      <c r="C133" s="202"/>
      <c r="D133" s="109"/>
      <c r="E133" s="1128"/>
      <c r="F133" s="1128"/>
      <c r="G133" s="1128"/>
      <c r="H133" s="1128"/>
      <c r="I133" s="1128"/>
      <c r="J133" s="1128"/>
      <c r="K133" s="1128"/>
      <c r="L133" s="1128"/>
      <c r="M133" s="1128"/>
      <c r="N133" s="1128"/>
      <c r="O133" s="1128"/>
      <c r="P133" s="1128"/>
      <c r="Q133" s="1128"/>
      <c r="R133" s="1128"/>
      <c r="S133" s="1128"/>
      <c r="T133" s="1128"/>
      <c r="U133" s="202"/>
      <c r="V133" s="109"/>
      <c r="W133" s="381"/>
      <c r="X133" s="381" t="s">
        <v>1590</v>
      </c>
      <c r="Y133" s="381"/>
      <c r="Z133" s="381"/>
      <c r="AA133" s="381"/>
      <c r="AB133" s="381"/>
      <c r="AC133" s="111"/>
      <c r="AD133" s="111"/>
      <c r="AE133" s="365"/>
      <c r="AF133" s="111"/>
      <c r="AG133" s="111"/>
      <c r="AH133" s="111"/>
      <c r="AI133" s="111"/>
      <c r="AJ133" s="111"/>
      <c r="AK133" s="111"/>
      <c r="AL133" s="116" t="s">
        <v>284</v>
      </c>
      <c r="AM133" s="202"/>
      <c r="AN133" s="109"/>
      <c r="AO133" s="381"/>
      <c r="AP133" s="407"/>
      <c r="AQ133" s="407"/>
    </row>
    <row r="134" spans="1:43" ht="11.25" customHeight="1" x14ac:dyDescent="0.25">
      <c r="A134" s="407"/>
      <c r="B134" s="410"/>
      <c r="C134" s="202"/>
      <c r="D134" s="109"/>
      <c r="E134" s="1128"/>
      <c r="F134" s="1128"/>
      <c r="G134" s="1128"/>
      <c r="H134" s="1128"/>
      <c r="I134" s="1128"/>
      <c r="J134" s="1128"/>
      <c r="K134" s="1128"/>
      <c r="L134" s="1128"/>
      <c r="M134" s="1128"/>
      <c r="N134" s="1128"/>
      <c r="O134" s="1128"/>
      <c r="P134" s="1128"/>
      <c r="Q134" s="1128"/>
      <c r="R134" s="1128"/>
      <c r="S134" s="1128"/>
      <c r="T134" s="1128"/>
      <c r="U134" s="202"/>
      <c r="V134" s="109"/>
      <c r="W134" s="381"/>
      <c r="X134" s="381" t="s">
        <v>226</v>
      </c>
      <c r="Y134" s="381"/>
      <c r="Z134" s="381"/>
      <c r="AA134" s="381"/>
      <c r="AB134" s="381"/>
      <c r="AC134" s="381"/>
      <c r="AD134" s="381"/>
      <c r="AE134" s="381"/>
      <c r="AF134" s="381"/>
      <c r="AG134" s="381"/>
      <c r="AH134" s="381"/>
      <c r="AI134" s="381"/>
      <c r="AJ134" s="381"/>
      <c r="AK134" s="381"/>
      <c r="AL134" s="116"/>
      <c r="AM134" s="202"/>
      <c r="AN134" s="109"/>
      <c r="AO134" s="381"/>
      <c r="AP134" s="407"/>
      <c r="AQ134" s="407"/>
    </row>
    <row r="135" spans="1:43" ht="11.25" customHeight="1" x14ac:dyDescent="0.25">
      <c r="A135" s="407"/>
      <c r="B135" s="410"/>
      <c r="C135" s="202"/>
      <c r="D135" s="109"/>
      <c r="E135" s="1128"/>
      <c r="F135" s="1128"/>
      <c r="G135" s="1128"/>
      <c r="H135" s="1128"/>
      <c r="I135" s="1128"/>
      <c r="J135" s="1128"/>
      <c r="K135" s="1128"/>
      <c r="L135" s="1128"/>
      <c r="M135" s="1128"/>
      <c r="N135" s="1128"/>
      <c r="O135" s="1128"/>
      <c r="P135" s="1128"/>
      <c r="Q135" s="1128"/>
      <c r="R135" s="1128"/>
      <c r="S135" s="1128"/>
      <c r="T135" s="1128"/>
      <c r="U135" s="202"/>
      <c r="V135" s="109"/>
      <c r="W135" s="381"/>
      <c r="X135" s="381"/>
      <c r="Y135" s="381"/>
      <c r="Z135" s="381"/>
      <c r="AA135" s="381"/>
      <c r="AB135" s="381"/>
      <c r="AC135" s="381"/>
      <c r="AD135" s="381"/>
      <c r="AE135" s="381"/>
      <c r="AF135" s="381"/>
      <c r="AG135" s="381"/>
      <c r="AH135" s="381"/>
      <c r="AI135" s="381"/>
      <c r="AJ135" s="381"/>
      <c r="AK135" s="381"/>
      <c r="AL135" s="116"/>
      <c r="AM135" s="202"/>
      <c r="AN135" s="109"/>
      <c r="AO135" s="381"/>
      <c r="AP135" s="407"/>
      <c r="AQ135" s="407"/>
    </row>
    <row r="136" spans="1:43" ht="11.25" customHeight="1" x14ac:dyDescent="0.25">
      <c r="A136" s="407"/>
      <c r="B136" s="410"/>
      <c r="C136" s="202"/>
      <c r="D136" s="109"/>
      <c r="E136" s="1128"/>
      <c r="F136" s="1128"/>
      <c r="G136" s="1128"/>
      <c r="H136" s="1128"/>
      <c r="I136" s="1128"/>
      <c r="J136" s="1128"/>
      <c r="K136" s="1128"/>
      <c r="L136" s="1128"/>
      <c r="M136" s="1128"/>
      <c r="N136" s="1128"/>
      <c r="O136" s="1128"/>
      <c r="P136" s="1128"/>
      <c r="Q136" s="1128"/>
      <c r="R136" s="1128"/>
      <c r="S136" s="1128"/>
      <c r="T136" s="1128"/>
      <c r="U136" s="202"/>
      <c r="V136" s="109"/>
      <c r="W136" s="381"/>
      <c r="X136" s="381"/>
      <c r="Y136" s="381"/>
      <c r="Z136" s="381"/>
      <c r="AA136" s="381"/>
      <c r="AB136" s="381"/>
      <c r="AC136" s="381"/>
      <c r="AD136" s="407"/>
      <c r="AE136" s="407"/>
      <c r="AF136" s="407"/>
      <c r="AG136" s="407"/>
      <c r="AH136" s="407"/>
      <c r="AI136" s="407"/>
      <c r="AJ136" s="407"/>
      <c r="AK136" s="381"/>
      <c r="AL136" s="116" t="s">
        <v>227</v>
      </c>
      <c r="AM136" s="202"/>
      <c r="AN136" s="109"/>
      <c r="AO136" s="381"/>
      <c r="AP136" s="407"/>
      <c r="AQ136" s="407"/>
    </row>
    <row r="137" spans="1:43" ht="11.25" customHeight="1" x14ac:dyDescent="0.25">
      <c r="A137" s="407"/>
      <c r="B137" s="410"/>
      <c r="C137" s="202"/>
      <c r="D137" s="109"/>
      <c r="E137" s="1128"/>
      <c r="F137" s="1128"/>
      <c r="G137" s="1128"/>
      <c r="H137" s="1128"/>
      <c r="I137" s="1128"/>
      <c r="J137" s="1128"/>
      <c r="K137" s="1128"/>
      <c r="L137" s="1128"/>
      <c r="M137" s="1128"/>
      <c r="N137" s="1128"/>
      <c r="O137" s="1128"/>
      <c r="P137" s="1128"/>
      <c r="Q137" s="1128"/>
      <c r="R137" s="1128"/>
      <c r="S137" s="1128"/>
      <c r="T137" s="1128"/>
      <c r="U137" s="202"/>
      <c r="V137" s="109"/>
      <c r="W137" s="381"/>
      <c r="X137" s="407"/>
      <c r="Y137" s="407"/>
      <c r="Z137" s="1212" t="s">
        <v>146</v>
      </c>
      <c r="AA137" s="1212"/>
      <c r="AB137" s="1212"/>
      <c r="AC137" s="1212"/>
      <c r="AD137" s="1212"/>
      <c r="AE137" s="1212"/>
      <c r="AF137" s="1212"/>
      <c r="AG137" s="1212"/>
      <c r="AH137" s="1212"/>
      <c r="AI137" s="1212"/>
      <c r="AJ137" s="1212"/>
      <c r="AK137" s="1212"/>
      <c r="AL137" s="116"/>
      <c r="AM137" s="202"/>
      <c r="AN137" s="109"/>
      <c r="AO137" s="381"/>
      <c r="AP137" s="407"/>
      <c r="AQ137" s="407"/>
    </row>
    <row r="138" spans="1:43" ht="11.25" customHeight="1" x14ac:dyDescent="0.25">
      <c r="A138" s="407"/>
      <c r="B138" s="410"/>
      <c r="C138" s="202"/>
      <c r="D138" s="109"/>
      <c r="E138" s="1128"/>
      <c r="F138" s="1128"/>
      <c r="G138" s="1128"/>
      <c r="H138" s="1128"/>
      <c r="I138" s="1128"/>
      <c r="J138" s="1128"/>
      <c r="K138" s="1128"/>
      <c r="L138" s="1128"/>
      <c r="M138" s="1128"/>
      <c r="N138" s="1128"/>
      <c r="O138" s="1128"/>
      <c r="P138" s="1128"/>
      <c r="Q138" s="1128"/>
      <c r="R138" s="1128"/>
      <c r="S138" s="1128"/>
      <c r="T138" s="1128"/>
      <c r="U138" s="202"/>
      <c r="V138" s="109"/>
      <c r="W138" s="381"/>
      <c r="X138" s="381"/>
      <c r="Y138" s="381"/>
      <c r="Z138" s="381"/>
      <c r="AA138" s="381"/>
      <c r="AB138" s="381"/>
      <c r="AC138" s="381"/>
      <c r="AD138" s="381"/>
      <c r="AE138" s="366"/>
      <c r="AF138" s="381"/>
      <c r="AG138" s="381"/>
      <c r="AH138" s="381"/>
      <c r="AI138" s="381"/>
      <c r="AJ138" s="381"/>
      <c r="AK138" s="381"/>
      <c r="AL138" s="116"/>
      <c r="AM138" s="202"/>
      <c r="AN138" s="109"/>
      <c r="AO138" s="381"/>
      <c r="AP138" s="407"/>
      <c r="AQ138" s="407"/>
    </row>
    <row r="139" spans="1:43" ht="11.25" customHeight="1" x14ac:dyDescent="0.25">
      <c r="A139" s="407"/>
      <c r="B139" s="410"/>
      <c r="C139" s="202"/>
      <c r="D139" s="109"/>
      <c r="E139" s="1128"/>
      <c r="F139" s="1128"/>
      <c r="G139" s="1128"/>
      <c r="H139" s="1128"/>
      <c r="I139" s="1128"/>
      <c r="J139" s="1128"/>
      <c r="K139" s="1128"/>
      <c r="L139" s="1128"/>
      <c r="M139" s="1128"/>
      <c r="N139" s="1128"/>
      <c r="O139" s="1128"/>
      <c r="P139" s="1128"/>
      <c r="Q139" s="1128"/>
      <c r="R139" s="1128"/>
      <c r="S139" s="1128"/>
      <c r="T139" s="1128"/>
      <c r="U139" s="202"/>
      <c r="V139" s="109"/>
      <c r="W139" s="148" t="s">
        <v>228</v>
      </c>
      <c r="X139" s="381"/>
      <c r="Y139" s="381"/>
      <c r="Z139" s="381"/>
      <c r="AA139" s="381"/>
      <c r="AB139" s="381"/>
      <c r="AC139" s="381"/>
      <c r="AD139" s="381"/>
      <c r="AE139" s="381"/>
      <c r="AF139" s="381"/>
      <c r="AG139" s="381"/>
      <c r="AH139" s="381"/>
      <c r="AI139" s="381"/>
      <c r="AJ139" s="381"/>
      <c r="AK139" s="381"/>
      <c r="AL139" s="116"/>
      <c r="AM139" s="202"/>
      <c r="AN139" s="109"/>
      <c r="AO139" s="381"/>
      <c r="AP139" s="407"/>
      <c r="AQ139" s="407"/>
    </row>
    <row r="140" spans="1:43" ht="11.25" customHeight="1" x14ac:dyDescent="0.25">
      <c r="A140" s="407"/>
      <c r="B140" s="410"/>
      <c r="C140" s="202"/>
      <c r="D140" s="109"/>
      <c r="E140" s="1128"/>
      <c r="F140" s="1128"/>
      <c r="G140" s="1128"/>
      <c r="H140" s="1128"/>
      <c r="I140" s="1128"/>
      <c r="J140" s="1128"/>
      <c r="K140" s="1128"/>
      <c r="L140" s="1128"/>
      <c r="M140" s="1128"/>
      <c r="N140" s="1128"/>
      <c r="O140" s="1128"/>
      <c r="P140" s="1128"/>
      <c r="Q140" s="1128"/>
      <c r="R140" s="1128"/>
      <c r="S140" s="1128"/>
      <c r="T140" s="1128"/>
      <c r="U140" s="202"/>
      <c r="V140" s="109"/>
      <c r="W140" s="381"/>
      <c r="X140" s="407" t="s">
        <v>229</v>
      </c>
      <c r="Y140" s="407"/>
      <c r="Z140" s="407"/>
      <c r="AA140" s="407"/>
      <c r="AB140" s="407"/>
      <c r="AC140" s="407"/>
      <c r="AD140" s="112"/>
      <c r="AE140" s="112" t="s">
        <v>9</v>
      </c>
      <c r="AF140" s="112"/>
      <c r="AG140" s="112"/>
      <c r="AH140" s="112"/>
      <c r="AI140" s="112"/>
      <c r="AJ140" s="112"/>
      <c r="AK140" s="112"/>
      <c r="AL140" s="468" t="s">
        <v>230</v>
      </c>
      <c r="AM140" s="202"/>
      <c r="AN140" s="109"/>
      <c r="AO140" s="381"/>
      <c r="AP140" s="407"/>
      <c r="AQ140" s="407"/>
    </row>
    <row r="141" spans="1:43" ht="11.25" customHeight="1" x14ac:dyDescent="0.25">
      <c r="A141" s="407"/>
      <c r="B141" s="410"/>
      <c r="C141" s="202"/>
      <c r="D141" s="109"/>
      <c r="E141" s="1128"/>
      <c r="F141" s="1128"/>
      <c r="G141" s="1128"/>
      <c r="H141" s="1128"/>
      <c r="I141" s="1128"/>
      <c r="J141" s="1128"/>
      <c r="K141" s="1128"/>
      <c r="L141" s="1128"/>
      <c r="M141" s="1128"/>
      <c r="N141" s="1128"/>
      <c r="O141" s="1128"/>
      <c r="P141" s="1128"/>
      <c r="Q141" s="1128"/>
      <c r="R141" s="1128"/>
      <c r="S141" s="1128"/>
      <c r="T141" s="1128"/>
      <c r="U141" s="202"/>
      <c r="V141" s="109"/>
      <c r="W141" s="381"/>
      <c r="X141" s="362" t="s">
        <v>231</v>
      </c>
      <c r="Y141" s="362"/>
      <c r="Z141" s="362"/>
      <c r="AA141" s="362"/>
      <c r="AB141" s="362"/>
      <c r="AC141" s="112" t="s">
        <v>9</v>
      </c>
      <c r="AD141" s="112"/>
      <c r="AE141" s="112"/>
      <c r="AF141" s="112"/>
      <c r="AG141" s="112"/>
      <c r="AH141" s="112"/>
      <c r="AI141" s="112"/>
      <c r="AJ141" s="112"/>
      <c r="AK141" s="112"/>
      <c r="AL141" s="363" t="s">
        <v>232</v>
      </c>
      <c r="AM141" s="202"/>
      <c r="AN141" s="109"/>
      <c r="AO141" s="407"/>
      <c r="AP141" s="407"/>
      <c r="AQ141" s="407"/>
    </row>
    <row r="142" spans="1:43" ht="11.25" customHeight="1" x14ac:dyDescent="0.25">
      <c r="A142" s="407"/>
      <c r="B142" s="410"/>
      <c r="C142" s="202"/>
      <c r="D142" s="109"/>
      <c r="E142" s="1128"/>
      <c r="F142" s="1128"/>
      <c r="G142" s="1128"/>
      <c r="H142" s="1128"/>
      <c r="I142" s="1128"/>
      <c r="J142" s="1128"/>
      <c r="K142" s="1128"/>
      <c r="L142" s="1128"/>
      <c r="M142" s="1128"/>
      <c r="N142" s="1128"/>
      <c r="O142" s="1128"/>
      <c r="P142" s="1128"/>
      <c r="Q142" s="1128"/>
      <c r="R142" s="1128"/>
      <c r="S142" s="1128"/>
      <c r="T142" s="1128"/>
      <c r="U142" s="202"/>
      <c r="V142" s="109"/>
      <c r="W142" s="381"/>
      <c r="X142" s="381" t="s">
        <v>285</v>
      </c>
      <c r="Y142" s="381"/>
      <c r="Z142" s="381"/>
      <c r="AA142" s="381"/>
      <c r="AB142" s="381"/>
      <c r="AC142" s="111" t="s">
        <v>9</v>
      </c>
      <c r="AD142" s="111"/>
      <c r="AE142" s="111"/>
      <c r="AF142" s="111"/>
      <c r="AG142" s="111"/>
      <c r="AH142" s="111"/>
      <c r="AI142" s="111"/>
      <c r="AJ142" s="111"/>
      <c r="AK142" s="111"/>
      <c r="AL142" s="363" t="s">
        <v>234</v>
      </c>
      <c r="AM142" s="202"/>
      <c r="AN142" s="109"/>
      <c r="AO142" s="407"/>
      <c r="AQ142" s="407"/>
    </row>
    <row r="143" spans="1:43" ht="11.25" customHeight="1" x14ac:dyDescent="0.25">
      <c r="A143" s="407"/>
      <c r="B143" s="410"/>
      <c r="C143" s="202"/>
      <c r="D143" s="109"/>
      <c r="E143" s="1128"/>
      <c r="F143" s="1128"/>
      <c r="G143" s="1128"/>
      <c r="H143" s="1128"/>
      <c r="I143" s="1128"/>
      <c r="J143" s="1128"/>
      <c r="K143" s="1128"/>
      <c r="L143" s="1128"/>
      <c r="M143" s="1128"/>
      <c r="N143" s="1128"/>
      <c r="O143" s="1128"/>
      <c r="P143" s="1128"/>
      <c r="Q143" s="1128"/>
      <c r="R143" s="1128"/>
      <c r="S143" s="1128"/>
      <c r="T143" s="1128"/>
      <c r="U143" s="202"/>
      <c r="V143" s="109"/>
      <c r="W143" s="381"/>
      <c r="X143" s="381" t="s">
        <v>286</v>
      </c>
      <c r="Y143" s="381"/>
      <c r="Z143" s="381"/>
      <c r="AA143" s="381"/>
      <c r="AB143" s="381"/>
      <c r="AC143" s="381"/>
      <c r="AD143" s="111" t="s">
        <v>9</v>
      </c>
      <c r="AE143" s="365"/>
      <c r="AF143" s="365"/>
      <c r="AG143" s="111"/>
      <c r="AH143" s="111"/>
      <c r="AI143" s="111"/>
      <c r="AJ143" s="111"/>
      <c r="AK143" s="111"/>
      <c r="AL143" s="117" t="s">
        <v>235</v>
      </c>
      <c r="AM143" s="202"/>
      <c r="AN143" s="109"/>
      <c r="AO143" s="407"/>
      <c r="AP143" s="407"/>
      <c r="AQ143" s="407"/>
    </row>
    <row r="144" spans="1:43" ht="11.25" customHeight="1" x14ac:dyDescent="0.25">
      <c r="A144" s="407"/>
      <c r="B144" s="410"/>
      <c r="C144" s="202"/>
      <c r="D144" s="109"/>
      <c r="E144" s="1128"/>
      <c r="F144" s="1128"/>
      <c r="G144" s="1128"/>
      <c r="H144" s="1128"/>
      <c r="I144" s="1128"/>
      <c r="J144" s="1128"/>
      <c r="K144" s="1128"/>
      <c r="L144" s="1128"/>
      <c r="M144" s="1128"/>
      <c r="N144" s="1128"/>
      <c r="O144" s="1128"/>
      <c r="P144" s="1128"/>
      <c r="Q144" s="1128"/>
      <c r="R144" s="1128"/>
      <c r="S144" s="1128"/>
      <c r="T144" s="1128"/>
      <c r="U144" s="202"/>
      <c r="V144" s="109"/>
      <c r="W144" s="381"/>
      <c r="X144" s="381" t="s">
        <v>225</v>
      </c>
      <c r="Y144" s="381"/>
      <c r="Z144" s="381"/>
      <c r="AA144" s="381"/>
      <c r="AB144" s="381"/>
      <c r="AC144" s="111" t="s">
        <v>9</v>
      </c>
      <c r="AD144" s="111"/>
      <c r="AE144" s="365"/>
      <c r="AF144" s="365"/>
      <c r="AG144" s="111"/>
      <c r="AH144" s="111"/>
      <c r="AI144" s="111"/>
      <c r="AJ144" s="111"/>
      <c r="AK144" s="111"/>
      <c r="AL144" s="117" t="s">
        <v>287</v>
      </c>
      <c r="AM144" s="202"/>
      <c r="AN144" s="109"/>
      <c r="AO144" s="407"/>
      <c r="AP144" s="407"/>
      <c r="AQ144" s="407"/>
    </row>
    <row r="145" spans="1:59" ht="11.25" customHeight="1" x14ac:dyDescent="0.25">
      <c r="A145" s="407"/>
      <c r="B145" s="410"/>
      <c r="C145" s="202"/>
      <c r="D145" s="109"/>
      <c r="E145" s="1128"/>
      <c r="F145" s="1128"/>
      <c r="G145" s="1128"/>
      <c r="H145" s="1128"/>
      <c r="I145" s="1128"/>
      <c r="J145" s="1128"/>
      <c r="K145" s="1128"/>
      <c r="L145" s="1128"/>
      <c r="M145" s="1128"/>
      <c r="N145" s="1128"/>
      <c r="O145" s="1128"/>
      <c r="P145" s="1128"/>
      <c r="Q145" s="1128"/>
      <c r="R145" s="1128"/>
      <c r="S145" s="1128"/>
      <c r="T145" s="1128"/>
      <c r="U145" s="202"/>
      <c r="V145" s="109"/>
      <c r="W145" s="381"/>
      <c r="X145" s="381" t="s">
        <v>1590</v>
      </c>
      <c r="Y145" s="381"/>
      <c r="Z145" s="381"/>
      <c r="AA145" s="381"/>
      <c r="AB145" s="381"/>
      <c r="AC145" s="111"/>
      <c r="AD145" s="111"/>
      <c r="AE145" s="365"/>
      <c r="AF145" s="111"/>
      <c r="AG145" s="111"/>
      <c r="AH145" s="111"/>
      <c r="AI145" s="111"/>
      <c r="AJ145" s="111"/>
      <c r="AK145" s="111"/>
      <c r="AL145" s="117" t="s">
        <v>237</v>
      </c>
      <c r="AM145" s="202"/>
      <c r="AN145" s="109"/>
      <c r="AO145" s="407"/>
      <c r="AP145" s="1228">
        <v>332</v>
      </c>
      <c r="AQ145" s="407"/>
    </row>
    <row r="146" spans="1:59" ht="11.25" customHeight="1" x14ac:dyDescent="0.25">
      <c r="A146" s="407"/>
      <c r="B146" s="410"/>
      <c r="C146" s="202"/>
      <c r="D146" s="109"/>
      <c r="E146" s="1128"/>
      <c r="F146" s="1128"/>
      <c r="G146" s="1128"/>
      <c r="H146" s="1128"/>
      <c r="I146" s="1128"/>
      <c r="J146" s="1128"/>
      <c r="K146" s="1128"/>
      <c r="L146" s="1128"/>
      <c r="M146" s="1128"/>
      <c r="N146" s="1128"/>
      <c r="O146" s="1128"/>
      <c r="P146" s="1128"/>
      <c r="Q146" s="1128"/>
      <c r="R146" s="1128"/>
      <c r="S146" s="1128"/>
      <c r="T146" s="1128"/>
      <c r="U146" s="202"/>
      <c r="V146" s="109"/>
      <c r="W146" s="381"/>
      <c r="X146" s="381" t="s">
        <v>236</v>
      </c>
      <c r="Y146" s="381"/>
      <c r="Z146" s="381"/>
      <c r="AA146" s="381"/>
      <c r="AB146" s="381"/>
      <c r="AC146" s="381"/>
      <c r="AD146" s="381"/>
      <c r="AE146" s="381"/>
      <c r="AF146" s="381"/>
      <c r="AG146" s="381"/>
      <c r="AH146" s="381"/>
      <c r="AI146" s="381"/>
      <c r="AJ146" s="381"/>
      <c r="AK146" s="381"/>
      <c r="AL146" s="116"/>
      <c r="AM146" s="202"/>
      <c r="AN146" s="109"/>
      <c r="AO146" s="407"/>
      <c r="AP146" s="1228"/>
      <c r="AQ146" s="407"/>
    </row>
    <row r="147" spans="1:59" ht="11.25" customHeight="1" x14ac:dyDescent="0.25">
      <c r="A147" s="407"/>
      <c r="B147" s="410"/>
      <c r="C147" s="202"/>
      <c r="D147" s="109"/>
      <c r="E147" s="1128"/>
      <c r="F147" s="1128"/>
      <c r="G147" s="1128"/>
      <c r="H147" s="1128"/>
      <c r="I147" s="1128"/>
      <c r="J147" s="1128"/>
      <c r="K147" s="1128"/>
      <c r="L147" s="1128"/>
      <c r="M147" s="1128"/>
      <c r="N147" s="1128"/>
      <c r="O147" s="1128"/>
      <c r="P147" s="1128"/>
      <c r="Q147" s="1128"/>
      <c r="R147" s="1128"/>
      <c r="S147" s="1128"/>
      <c r="T147" s="1128"/>
      <c r="U147" s="202"/>
      <c r="V147" s="109"/>
      <c r="W147" s="381"/>
      <c r="X147" s="381"/>
      <c r="Y147" s="381"/>
      <c r="Z147" s="381"/>
      <c r="AA147" s="381"/>
      <c r="AB147" s="381"/>
      <c r="AC147" s="381"/>
      <c r="AD147" s="381"/>
      <c r="AE147" s="381"/>
      <c r="AF147" s="381"/>
      <c r="AG147" s="381"/>
      <c r="AH147" s="381"/>
      <c r="AI147" s="381"/>
      <c r="AJ147" s="381"/>
      <c r="AK147" s="381"/>
      <c r="AL147" s="116"/>
      <c r="AM147" s="202"/>
      <c r="AN147" s="109"/>
      <c r="AO147" s="407"/>
      <c r="AP147" s="407"/>
      <c r="AQ147" s="407"/>
    </row>
    <row r="148" spans="1:59" ht="11.25" customHeight="1" x14ac:dyDescent="0.25">
      <c r="A148" s="407"/>
      <c r="B148" s="410"/>
      <c r="C148" s="202"/>
      <c r="D148" s="109"/>
      <c r="E148" s="1128"/>
      <c r="F148" s="1128"/>
      <c r="G148" s="1128"/>
      <c r="H148" s="1128"/>
      <c r="I148" s="1128"/>
      <c r="J148" s="1128"/>
      <c r="K148" s="1128"/>
      <c r="L148" s="1128"/>
      <c r="M148" s="1128"/>
      <c r="N148" s="1128"/>
      <c r="O148" s="1128"/>
      <c r="P148" s="1128"/>
      <c r="Q148" s="1128"/>
      <c r="R148" s="1128"/>
      <c r="S148" s="1128"/>
      <c r="T148" s="1128"/>
      <c r="U148" s="202"/>
      <c r="V148" s="109"/>
      <c r="W148" s="381"/>
      <c r="X148" s="381"/>
      <c r="Y148" s="381"/>
      <c r="Z148" s="381"/>
      <c r="AA148" s="381"/>
      <c r="AB148" s="381"/>
      <c r="AC148" s="407"/>
      <c r="AD148" s="119"/>
      <c r="AE148" s="119"/>
      <c r="AF148" s="119"/>
      <c r="AG148" s="119"/>
      <c r="AH148" s="119"/>
      <c r="AI148" s="119"/>
      <c r="AJ148" s="119"/>
      <c r="AK148" s="381"/>
      <c r="AL148" s="117" t="s">
        <v>288</v>
      </c>
      <c r="AM148" s="202"/>
      <c r="AN148" s="109"/>
      <c r="AO148" s="407"/>
      <c r="AP148" s="407"/>
      <c r="AQ148" s="407"/>
    </row>
    <row r="149" spans="1:59" ht="11.25" customHeight="1" x14ac:dyDescent="0.25">
      <c r="A149" s="407"/>
      <c r="B149" s="410"/>
      <c r="C149" s="202"/>
      <c r="D149" s="109"/>
      <c r="E149" s="1128"/>
      <c r="F149" s="1128"/>
      <c r="G149" s="1128"/>
      <c r="H149" s="1128"/>
      <c r="I149" s="1128"/>
      <c r="J149" s="1128"/>
      <c r="K149" s="1128"/>
      <c r="L149" s="1128"/>
      <c r="M149" s="1128"/>
      <c r="N149" s="1128"/>
      <c r="O149" s="1128"/>
      <c r="P149" s="1128"/>
      <c r="Q149" s="1128"/>
      <c r="R149" s="1128"/>
      <c r="S149" s="1128"/>
      <c r="T149" s="1128"/>
      <c r="U149" s="202"/>
      <c r="V149" s="109"/>
      <c r="W149" s="381"/>
      <c r="X149" s="407"/>
      <c r="Y149" s="407"/>
      <c r="Z149" s="1212" t="s">
        <v>146</v>
      </c>
      <c r="AA149" s="1212"/>
      <c r="AB149" s="1212"/>
      <c r="AC149" s="1212"/>
      <c r="AD149" s="1212"/>
      <c r="AE149" s="1212"/>
      <c r="AF149" s="1212"/>
      <c r="AG149" s="1212"/>
      <c r="AH149" s="1212"/>
      <c r="AI149" s="1212"/>
      <c r="AJ149" s="1212"/>
      <c r="AK149" s="1212"/>
      <c r="AL149" s="116"/>
      <c r="AM149" s="202"/>
      <c r="AN149" s="109"/>
      <c r="AO149" s="407"/>
      <c r="AP149" s="407"/>
      <c r="AQ149" s="407"/>
    </row>
    <row r="150" spans="1:59" ht="11.25" customHeight="1" x14ac:dyDescent="0.25">
      <c r="A150" s="407"/>
      <c r="B150" s="410"/>
      <c r="C150" s="202"/>
      <c r="D150" s="109"/>
      <c r="E150" s="1128"/>
      <c r="F150" s="1128"/>
      <c r="G150" s="1128"/>
      <c r="H150" s="1128"/>
      <c r="I150" s="1128"/>
      <c r="J150" s="1128"/>
      <c r="K150" s="1128"/>
      <c r="L150" s="1128"/>
      <c r="M150" s="1128"/>
      <c r="N150" s="1128"/>
      <c r="O150" s="1128"/>
      <c r="P150" s="1128"/>
      <c r="Q150" s="1128"/>
      <c r="R150" s="1128"/>
      <c r="S150" s="1128"/>
      <c r="T150" s="1128"/>
      <c r="U150" s="202"/>
      <c r="V150" s="109"/>
      <c r="W150" s="381"/>
      <c r="X150" s="381"/>
      <c r="Y150" s="381"/>
      <c r="Z150" s="381"/>
      <c r="AA150" s="381"/>
      <c r="AB150" s="381"/>
      <c r="AC150" s="381"/>
      <c r="AD150" s="381"/>
      <c r="AE150" s="381"/>
      <c r="AF150" s="381"/>
      <c r="AG150" s="381"/>
      <c r="AH150" s="381"/>
      <c r="AI150" s="381"/>
      <c r="AJ150" s="381"/>
      <c r="AK150" s="381"/>
      <c r="AL150" s="116"/>
      <c r="AM150" s="202"/>
      <c r="AN150" s="109"/>
      <c r="AO150" s="407"/>
      <c r="AP150" s="407"/>
      <c r="AQ150" s="407"/>
    </row>
    <row r="151" spans="1:59" ht="11.25" customHeight="1" x14ac:dyDescent="0.25">
      <c r="A151" s="407"/>
      <c r="B151" s="410"/>
      <c r="C151" s="202"/>
      <c r="D151" s="109"/>
      <c r="E151" s="1128"/>
      <c r="F151" s="1128"/>
      <c r="G151" s="1128"/>
      <c r="H151" s="1128"/>
      <c r="I151" s="1128"/>
      <c r="J151" s="1128"/>
      <c r="K151" s="1128"/>
      <c r="L151" s="1128"/>
      <c r="M151" s="1128"/>
      <c r="N151" s="1128"/>
      <c r="O151" s="1128"/>
      <c r="P151" s="1128"/>
      <c r="Q151" s="1128"/>
      <c r="R151" s="1128"/>
      <c r="S151" s="1128"/>
      <c r="T151" s="1128"/>
      <c r="U151" s="202"/>
      <c r="V151" s="109"/>
      <c r="W151" s="189" t="s">
        <v>238</v>
      </c>
      <c r="X151" s="407"/>
      <c r="Y151" s="407"/>
      <c r="Z151" s="407"/>
      <c r="AA151" s="407"/>
      <c r="AB151" s="407"/>
      <c r="AC151" s="407"/>
      <c r="AD151" s="407"/>
      <c r="AE151" s="407"/>
      <c r="AF151" s="407"/>
      <c r="AG151" s="203"/>
      <c r="AH151" s="407"/>
      <c r="AI151" s="407"/>
      <c r="AJ151" s="407"/>
      <c r="AK151" s="407"/>
      <c r="AL151" s="203"/>
      <c r="AM151" s="202"/>
      <c r="AN151" s="109"/>
      <c r="AO151" s="407"/>
      <c r="AP151" s="407"/>
      <c r="AQ151" s="407"/>
    </row>
    <row r="152" spans="1:59" ht="11.25" customHeight="1" x14ac:dyDescent="0.25">
      <c r="A152" s="407"/>
      <c r="B152" s="410"/>
      <c r="C152" s="202"/>
      <c r="D152" s="109"/>
      <c r="E152" s="1128"/>
      <c r="F152" s="1128"/>
      <c r="G152" s="1128"/>
      <c r="H152" s="1128"/>
      <c r="I152" s="1128"/>
      <c r="J152" s="1128"/>
      <c r="K152" s="1128"/>
      <c r="L152" s="1128"/>
      <c r="M152" s="1128"/>
      <c r="N152" s="1128"/>
      <c r="O152" s="1128"/>
      <c r="P152" s="1128"/>
      <c r="Q152" s="1128"/>
      <c r="R152" s="1128"/>
      <c r="S152" s="1128"/>
      <c r="T152" s="1128"/>
      <c r="U152" s="202"/>
      <c r="V152" s="109"/>
      <c r="W152" s="407"/>
      <c r="X152" s="407" t="s">
        <v>239</v>
      </c>
      <c r="Y152" s="407"/>
      <c r="Z152" s="407"/>
      <c r="AA152" s="407"/>
      <c r="AB152" s="407"/>
      <c r="AC152" s="112" t="s">
        <v>9</v>
      </c>
      <c r="AD152" s="112"/>
      <c r="AE152" s="112"/>
      <c r="AF152" s="112"/>
      <c r="AG152" s="112"/>
      <c r="AH152" s="112"/>
      <c r="AI152" s="112"/>
      <c r="AJ152" s="112"/>
      <c r="AK152" s="112"/>
      <c r="AL152" s="223" t="s">
        <v>240</v>
      </c>
      <c r="AM152" s="202"/>
      <c r="AN152" s="109"/>
      <c r="AO152" s="407"/>
      <c r="AP152" s="407"/>
      <c r="AQ152" s="407"/>
    </row>
    <row r="153" spans="1:59" ht="11.25" customHeight="1" x14ac:dyDescent="0.25">
      <c r="A153" s="407"/>
      <c r="B153" s="410"/>
      <c r="C153" s="202"/>
      <c r="D153" s="109"/>
      <c r="E153" s="1128"/>
      <c r="F153" s="1128"/>
      <c r="G153" s="1128"/>
      <c r="H153" s="1128"/>
      <c r="I153" s="1128"/>
      <c r="J153" s="1128"/>
      <c r="K153" s="1128"/>
      <c r="L153" s="1128"/>
      <c r="M153" s="1128"/>
      <c r="N153" s="1128"/>
      <c r="O153" s="1128"/>
      <c r="P153" s="1128"/>
      <c r="Q153" s="1128"/>
      <c r="R153" s="1128"/>
      <c r="S153" s="1128"/>
      <c r="T153" s="1128"/>
      <c r="U153" s="202"/>
      <c r="V153" s="109"/>
      <c r="W153" s="407"/>
      <c r="X153" s="407" t="s">
        <v>241</v>
      </c>
      <c r="Y153" s="407"/>
      <c r="Z153" s="407"/>
      <c r="AA153" s="407"/>
      <c r="AB153" s="112" t="s">
        <v>9</v>
      </c>
      <c r="AC153" s="112"/>
      <c r="AD153" s="112"/>
      <c r="AE153" s="112"/>
      <c r="AF153" s="112"/>
      <c r="AG153" s="112"/>
      <c r="AH153" s="112"/>
      <c r="AI153" s="112"/>
      <c r="AJ153" s="112"/>
      <c r="AK153" s="112"/>
      <c r="AL153" s="223" t="s">
        <v>242</v>
      </c>
      <c r="AM153" s="202"/>
      <c r="AN153" s="109"/>
      <c r="AO153" s="407"/>
      <c r="AP153" s="407"/>
      <c r="AQ153" s="407"/>
    </row>
    <row r="154" spans="1:59" ht="11.25" customHeight="1" x14ac:dyDescent="0.25">
      <c r="A154" s="407"/>
      <c r="B154" s="410"/>
      <c r="C154" s="202"/>
      <c r="D154" s="109"/>
      <c r="E154" s="1128"/>
      <c r="F154" s="1128"/>
      <c r="G154" s="1128"/>
      <c r="H154" s="1128"/>
      <c r="I154" s="1128"/>
      <c r="J154" s="1128"/>
      <c r="K154" s="1128"/>
      <c r="L154" s="1128"/>
      <c r="M154" s="1128"/>
      <c r="N154" s="1128"/>
      <c r="O154" s="1128"/>
      <c r="P154" s="1128"/>
      <c r="Q154" s="1128"/>
      <c r="R154" s="1128"/>
      <c r="S154" s="1128"/>
      <c r="T154" s="1128"/>
      <c r="U154" s="202"/>
      <c r="V154" s="109"/>
      <c r="W154" s="407"/>
      <c r="X154" s="407" t="s">
        <v>243</v>
      </c>
      <c r="Y154" s="407"/>
      <c r="Z154" s="407"/>
      <c r="AA154" s="407"/>
      <c r="AB154" s="407"/>
      <c r="AC154" s="407"/>
      <c r="AD154" s="407"/>
      <c r="AE154" s="407"/>
      <c r="AF154" s="407"/>
      <c r="AG154" s="362"/>
      <c r="AH154" s="407"/>
      <c r="AI154" s="407"/>
      <c r="AJ154" s="407"/>
      <c r="AK154" s="407"/>
      <c r="AL154" s="203"/>
      <c r="AM154" s="202"/>
      <c r="AN154" s="109"/>
      <c r="AO154" s="407"/>
      <c r="AP154" s="407"/>
      <c r="AQ154" s="407"/>
    </row>
    <row r="155" spans="1:59" ht="11.25" customHeight="1" x14ac:dyDescent="0.25">
      <c r="A155" s="407"/>
      <c r="B155" s="410"/>
      <c r="C155" s="202"/>
      <c r="D155" s="109"/>
      <c r="E155" s="1128"/>
      <c r="F155" s="1128"/>
      <c r="G155" s="1128"/>
      <c r="H155" s="1128"/>
      <c r="I155" s="1128"/>
      <c r="J155" s="1128"/>
      <c r="K155" s="1128"/>
      <c r="L155" s="1128"/>
      <c r="M155" s="1128"/>
      <c r="N155" s="1128"/>
      <c r="O155" s="1128"/>
      <c r="P155" s="1128"/>
      <c r="Q155" s="1128"/>
      <c r="R155" s="1128"/>
      <c r="S155" s="1128"/>
      <c r="T155" s="1128"/>
      <c r="U155" s="202"/>
      <c r="V155" s="109"/>
      <c r="W155" s="407"/>
      <c r="X155" s="407"/>
      <c r="Y155" s="407"/>
      <c r="Z155" s="407"/>
      <c r="AA155" s="407"/>
      <c r="AB155" s="407"/>
      <c r="AC155" s="407"/>
      <c r="AD155" s="407"/>
      <c r="AE155" s="407"/>
      <c r="AF155" s="407"/>
      <c r="AG155" s="362"/>
      <c r="AH155" s="407"/>
      <c r="AI155" s="407"/>
      <c r="AJ155" s="407"/>
      <c r="AK155" s="407"/>
      <c r="AL155" s="223" t="s">
        <v>244</v>
      </c>
      <c r="AM155" s="202"/>
      <c r="AN155" s="109"/>
      <c r="AO155" s="407"/>
      <c r="AP155" s="407"/>
      <c r="AQ155" s="407"/>
      <c r="AS155" s="407"/>
      <c r="AT155" s="407"/>
      <c r="AU155" s="407"/>
      <c r="AV155" s="407"/>
      <c r="AW155" s="407"/>
      <c r="AX155" s="407"/>
      <c r="AY155" s="407"/>
      <c r="AZ155" s="407"/>
      <c r="BA155" s="407"/>
      <c r="BB155" s="362"/>
      <c r="BC155" s="407"/>
      <c r="BD155" s="407"/>
      <c r="BE155" s="407"/>
      <c r="BF155" s="407"/>
      <c r="BG155" s="203"/>
    </row>
    <row r="156" spans="1:59" ht="11.25" customHeight="1" x14ac:dyDescent="0.25">
      <c r="A156" s="407"/>
      <c r="B156" s="410"/>
      <c r="C156" s="202"/>
      <c r="D156" s="109"/>
      <c r="E156" s="1128"/>
      <c r="F156" s="1128"/>
      <c r="G156" s="1128"/>
      <c r="H156" s="1128"/>
      <c r="I156" s="1128"/>
      <c r="J156" s="1128"/>
      <c r="K156" s="1128"/>
      <c r="L156" s="1128"/>
      <c r="M156" s="1128"/>
      <c r="N156" s="1128"/>
      <c r="O156" s="1128"/>
      <c r="P156" s="1128"/>
      <c r="Q156" s="1128"/>
      <c r="R156" s="1128"/>
      <c r="S156" s="1128"/>
      <c r="T156" s="1128"/>
      <c r="U156" s="202"/>
      <c r="V156" s="109"/>
      <c r="W156" s="407"/>
      <c r="X156" s="407"/>
      <c r="Y156" s="1212" t="s">
        <v>146</v>
      </c>
      <c r="Z156" s="1212"/>
      <c r="AA156" s="1212"/>
      <c r="AB156" s="1212"/>
      <c r="AC156" s="1212"/>
      <c r="AD156" s="1212"/>
      <c r="AE156" s="1212"/>
      <c r="AF156" s="1212"/>
      <c r="AG156" s="1212"/>
      <c r="AH156" s="1212"/>
      <c r="AI156" s="1212"/>
      <c r="AJ156" s="1212"/>
      <c r="AK156" s="1212"/>
      <c r="AL156" s="203"/>
      <c r="AM156" s="202"/>
      <c r="AN156" s="109"/>
      <c r="AO156" s="407"/>
      <c r="AP156" s="407"/>
      <c r="AQ156" s="407"/>
      <c r="AS156" s="407"/>
      <c r="AT156" s="407"/>
      <c r="AU156" s="407"/>
      <c r="AV156" s="407"/>
      <c r="AW156" s="407"/>
      <c r="AX156" s="407"/>
      <c r="AY156" s="407"/>
      <c r="AZ156" s="407"/>
      <c r="BA156" s="407"/>
      <c r="BB156" s="362"/>
      <c r="BC156" s="407"/>
      <c r="BD156" s="407"/>
      <c r="BE156" s="407"/>
      <c r="BF156" s="407"/>
      <c r="BG156" s="364"/>
    </row>
    <row r="157" spans="1:59" ht="11.25" customHeight="1" x14ac:dyDescent="0.25">
      <c r="A157" s="407"/>
      <c r="B157" s="410"/>
      <c r="C157" s="202"/>
      <c r="D157" s="109"/>
      <c r="E157" s="1128"/>
      <c r="F157" s="1128"/>
      <c r="G157" s="1128"/>
      <c r="H157" s="1128"/>
      <c r="I157" s="1128"/>
      <c r="J157" s="1128"/>
      <c r="K157" s="1128"/>
      <c r="L157" s="1128"/>
      <c r="M157" s="1128"/>
      <c r="N157" s="1128"/>
      <c r="O157" s="1128"/>
      <c r="P157" s="1128"/>
      <c r="Q157" s="1128"/>
      <c r="R157" s="1128"/>
      <c r="S157" s="1128"/>
      <c r="T157" s="1128"/>
      <c r="U157" s="202"/>
      <c r="V157" s="109"/>
      <c r="W157" s="381"/>
      <c r="X157" s="381"/>
      <c r="Y157" s="381"/>
      <c r="Z157" s="381"/>
      <c r="AA157" s="381"/>
      <c r="AB157" s="381"/>
      <c r="AC157" s="381"/>
      <c r="AD157" s="381"/>
      <c r="AE157" s="366"/>
      <c r="AF157" s="381"/>
      <c r="AG157" s="381"/>
      <c r="AH157" s="381"/>
      <c r="AI157" s="381"/>
      <c r="AJ157" s="381"/>
      <c r="AK157" s="381"/>
      <c r="AL157" s="116"/>
      <c r="AM157" s="202"/>
      <c r="AN157" s="109"/>
      <c r="AO157" s="407"/>
      <c r="AP157" s="407"/>
      <c r="AQ157" s="407"/>
      <c r="AS157" s="407"/>
      <c r="AT157" s="407"/>
      <c r="AU157" s="407"/>
      <c r="AV157" s="407"/>
      <c r="AW157" s="407"/>
      <c r="AX157" s="407"/>
      <c r="AY157" s="407"/>
      <c r="AZ157" s="407"/>
      <c r="BA157" s="407"/>
      <c r="BB157" s="362"/>
      <c r="BC157" s="407"/>
      <c r="BD157" s="407"/>
      <c r="BE157" s="407"/>
      <c r="BF157" s="407"/>
      <c r="BG157" s="364"/>
    </row>
    <row r="158" spans="1:59" ht="11.25" customHeight="1" x14ac:dyDescent="0.25">
      <c r="A158" s="407"/>
      <c r="B158" s="410"/>
      <c r="C158" s="202"/>
      <c r="D158" s="109"/>
      <c r="E158" s="1128"/>
      <c r="F158" s="1128"/>
      <c r="G158" s="1128"/>
      <c r="H158" s="1128"/>
      <c r="I158" s="1128"/>
      <c r="J158" s="1128"/>
      <c r="K158" s="1128"/>
      <c r="L158" s="1128"/>
      <c r="M158" s="1128"/>
      <c r="N158" s="1128"/>
      <c r="O158" s="1128"/>
      <c r="P158" s="1128"/>
      <c r="Q158" s="1128"/>
      <c r="R158" s="1128"/>
      <c r="S158" s="1128"/>
      <c r="T158" s="1128"/>
      <c r="U158" s="202"/>
      <c r="V158" s="109"/>
      <c r="W158" s="148" t="s">
        <v>289</v>
      </c>
      <c r="X158" s="381"/>
      <c r="Y158" s="381"/>
      <c r="Z158" s="381"/>
      <c r="AA158" s="381"/>
      <c r="AB158" s="381"/>
      <c r="AC158" s="381"/>
      <c r="AD158" s="381"/>
      <c r="AE158" s="381"/>
      <c r="AF158" s="381"/>
      <c r="AG158" s="381"/>
      <c r="AH158" s="381"/>
      <c r="AI158" s="381"/>
      <c r="AJ158" s="381"/>
      <c r="AK158" s="381"/>
      <c r="AL158" s="116"/>
      <c r="AM158" s="202"/>
      <c r="AN158" s="109"/>
      <c r="AO158" s="407"/>
      <c r="AP158" s="407"/>
      <c r="AQ158" s="407"/>
      <c r="AS158" s="407"/>
      <c r="AT158" s="407"/>
      <c r="AU158" s="407"/>
      <c r="AV158" s="407"/>
      <c r="AW158" s="407"/>
      <c r="AX158" s="407"/>
      <c r="AY158" s="407"/>
      <c r="AZ158" s="407"/>
      <c r="BA158" s="407"/>
      <c r="BB158" s="362"/>
      <c r="BC158" s="407"/>
      <c r="BD158" s="407"/>
      <c r="BE158" s="407"/>
      <c r="BF158" s="407"/>
      <c r="BG158" s="364"/>
    </row>
    <row r="159" spans="1:59" ht="11.25" customHeight="1" x14ac:dyDescent="0.25">
      <c r="A159" s="407"/>
      <c r="B159" s="410"/>
      <c r="C159" s="202"/>
      <c r="D159" s="109"/>
      <c r="E159" s="1128"/>
      <c r="F159" s="1128"/>
      <c r="G159" s="1128"/>
      <c r="H159" s="1128"/>
      <c r="I159" s="1128"/>
      <c r="J159" s="1128"/>
      <c r="K159" s="1128"/>
      <c r="L159" s="1128"/>
      <c r="M159" s="1128"/>
      <c r="N159" s="1128"/>
      <c r="O159" s="1128"/>
      <c r="P159" s="1128"/>
      <c r="Q159" s="1128"/>
      <c r="R159" s="1128"/>
      <c r="S159" s="1128"/>
      <c r="T159" s="1128"/>
      <c r="U159" s="202"/>
      <c r="V159" s="109"/>
      <c r="W159" s="381"/>
      <c r="X159" s="381" t="s">
        <v>290</v>
      </c>
      <c r="Y159" s="381"/>
      <c r="Z159" s="381"/>
      <c r="AA159" s="111" t="s">
        <v>9</v>
      </c>
      <c r="AB159" s="111"/>
      <c r="AC159" s="111"/>
      <c r="AD159" s="111"/>
      <c r="AE159" s="111"/>
      <c r="AF159" s="111"/>
      <c r="AG159" s="111"/>
      <c r="AH159" s="111"/>
      <c r="AI159" s="111"/>
      <c r="AJ159" s="111"/>
      <c r="AK159" s="111"/>
      <c r="AL159" s="117" t="s">
        <v>291</v>
      </c>
      <c r="AM159" s="202"/>
      <c r="AN159" s="109"/>
      <c r="AO159" s="407"/>
      <c r="AP159" s="407"/>
      <c r="AQ159" s="407"/>
      <c r="AS159" s="407"/>
      <c r="AT159" s="407"/>
      <c r="AU159" s="407"/>
      <c r="AV159" s="407"/>
      <c r="AW159" s="407"/>
      <c r="AX159" s="407"/>
      <c r="AY159" s="407"/>
      <c r="AZ159" s="407"/>
      <c r="BA159" s="407"/>
      <c r="BB159" s="362"/>
      <c r="BC159" s="407"/>
      <c r="BD159" s="407"/>
      <c r="BE159" s="407"/>
      <c r="BF159" s="407"/>
      <c r="BG159" s="364"/>
    </row>
    <row r="160" spans="1:59" ht="11.25" customHeight="1" x14ac:dyDescent="0.25">
      <c r="A160" s="407"/>
      <c r="B160" s="410"/>
      <c r="C160" s="202"/>
      <c r="D160" s="109"/>
      <c r="E160" s="1128"/>
      <c r="F160" s="1128"/>
      <c r="G160" s="1128"/>
      <c r="H160" s="1128"/>
      <c r="I160" s="1128"/>
      <c r="J160" s="1128"/>
      <c r="K160" s="1128"/>
      <c r="L160" s="1128"/>
      <c r="M160" s="1128"/>
      <c r="N160" s="1128"/>
      <c r="O160" s="1128"/>
      <c r="P160" s="1128"/>
      <c r="Q160" s="1128"/>
      <c r="R160" s="1128"/>
      <c r="S160" s="1128"/>
      <c r="T160" s="1128"/>
      <c r="U160" s="202"/>
      <c r="V160" s="109"/>
      <c r="W160" s="381"/>
      <c r="X160" s="381" t="s">
        <v>292</v>
      </c>
      <c r="Y160" s="381"/>
      <c r="Z160" s="381"/>
      <c r="AA160" s="381"/>
      <c r="AB160" s="111" t="s">
        <v>9</v>
      </c>
      <c r="AC160" s="111"/>
      <c r="AD160" s="111"/>
      <c r="AE160" s="111"/>
      <c r="AF160" s="111"/>
      <c r="AG160" s="111"/>
      <c r="AH160" s="111"/>
      <c r="AI160" s="111"/>
      <c r="AJ160" s="111"/>
      <c r="AK160" s="111"/>
      <c r="AL160" s="117" t="s">
        <v>293</v>
      </c>
      <c r="AM160" s="202"/>
      <c r="AN160" s="109"/>
      <c r="AO160" s="407"/>
      <c r="AP160" s="407"/>
      <c r="AQ160" s="407"/>
      <c r="AS160" s="407"/>
      <c r="AT160" s="407"/>
      <c r="AU160" s="407"/>
      <c r="AV160" s="407"/>
      <c r="AW160" s="407"/>
      <c r="AX160" s="407"/>
      <c r="AY160" s="407"/>
      <c r="AZ160" s="407"/>
      <c r="BA160" s="407"/>
      <c r="BB160" s="362"/>
      <c r="BC160" s="407"/>
      <c r="BD160" s="407"/>
      <c r="BE160" s="407"/>
      <c r="BF160" s="407"/>
      <c r="BG160" s="364"/>
    </row>
    <row r="161" spans="1:59" ht="11.25" customHeight="1" x14ac:dyDescent="0.25">
      <c r="A161" s="407"/>
      <c r="B161" s="410"/>
      <c r="C161" s="202"/>
      <c r="D161" s="109"/>
      <c r="E161" s="1128"/>
      <c r="F161" s="1128"/>
      <c r="G161" s="1128"/>
      <c r="H161" s="1128"/>
      <c r="I161" s="1128"/>
      <c r="J161" s="1128"/>
      <c r="K161" s="1128"/>
      <c r="L161" s="1128"/>
      <c r="M161" s="1128"/>
      <c r="N161" s="1128"/>
      <c r="O161" s="1128"/>
      <c r="P161" s="1128"/>
      <c r="Q161" s="1128"/>
      <c r="R161" s="1128"/>
      <c r="S161" s="1128"/>
      <c r="T161" s="1128"/>
      <c r="U161" s="202"/>
      <c r="V161" s="109"/>
      <c r="W161" s="381"/>
      <c r="X161" s="381" t="s">
        <v>294</v>
      </c>
      <c r="Y161" s="381"/>
      <c r="Z161" s="381"/>
      <c r="AA161" s="381"/>
      <c r="AB161" s="381"/>
      <c r="AC161" s="381"/>
      <c r="AD161" s="111" t="s">
        <v>9</v>
      </c>
      <c r="AE161" s="111"/>
      <c r="AF161" s="365"/>
      <c r="AG161" s="111"/>
      <c r="AH161" s="111"/>
      <c r="AI161" s="111"/>
      <c r="AJ161" s="111"/>
      <c r="AK161" s="111"/>
      <c r="AL161" s="117" t="s">
        <v>295</v>
      </c>
      <c r="AM161" s="202"/>
      <c r="AN161" s="109"/>
      <c r="AO161" s="407"/>
      <c r="AP161" s="407"/>
      <c r="AQ161" s="407"/>
      <c r="AS161" s="407"/>
      <c r="AT161" s="407"/>
      <c r="AU161" s="407"/>
      <c r="AV161" s="407"/>
      <c r="AW161" s="407"/>
      <c r="AX161" s="407"/>
      <c r="AY161" s="407"/>
      <c r="AZ161" s="407"/>
      <c r="BA161" s="407"/>
      <c r="BB161" s="362"/>
      <c r="BC161" s="407"/>
      <c r="BD161" s="407"/>
      <c r="BE161" s="407"/>
      <c r="BF161" s="407"/>
      <c r="BG161" s="364"/>
    </row>
    <row r="162" spans="1:59" ht="11.25" customHeight="1" x14ac:dyDescent="0.25">
      <c r="A162" s="407"/>
      <c r="B162" s="410"/>
      <c r="C162" s="202"/>
      <c r="D162" s="109"/>
      <c r="E162" s="1128"/>
      <c r="F162" s="1128"/>
      <c r="G162" s="1128"/>
      <c r="H162" s="1128"/>
      <c r="I162" s="1128"/>
      <c r="J162" s="1128"/>
      <c r="K162" s="1128"/>
      <c r="L162" s="1128"/>
      <c r="M162" s="1128"/>
      <c r="N162" s="1128"/>
      <c r="O162" s="1128"/>
      <c r="P162" s="1128"/>
      <c r="Q162" s="1128"/>
      <c r="R162" s="1128"/>
      <c r="S162" s="1128"/>
      <c r="T162" s="1128"/>
      <c r="U162" s="202"/>
      <c r="V162" s="109"/>
      <c r="W162" s="407"/>
      <c r="X162" s="407"/>
      <c r="Y162" s="407"/>
      <c r="Z162" s="407"/>
      <c r="AA162" s="407"/>
      <c r="AB162" s="407"/>
      <c r="AC162" s="407"/>
      <c r="AD162" s="407"/>
      <c r="AE162" s="407"/>
      <c r="AF162" s="407"/>
      <c r="AG162" s="407"/>
      <c r="AH162" s="407"/>
      <c r="AI162" s="407"/>
      <c r="AJ162" s="407"/>
      <c r="AK162" s="407"/>
      <c r="AL162" s="203"/>
      <c r="AM162" s="202"/>
      <c r="AN162" s="109"/>
      <c r="AO162" s="407"/>
      <c r="AP162" s="407"/>
      <c r="AQ162" s="407"/>
      <c r="AS162" s="407"/>
      <c r="AT162" s="407"/>
      <c r="AU162" s="407"/>
      <c r="AV162" s="407"/>
      <c r="AW162" s="407"/>
      <c r="AX162" s="407"/>
      <c r="AY162" s="407"/>
      <c r="AZ162" s="407"/>
      <c r="BA162" s="407"/>
      <c r="BB162" s="362"/>
      <c r="BC162" s="407"/>
      <c r="BD162" s="407"/>
      <c r="BE162" s="407"/>
      <c r="BF162" s="407"/>
      <c r="BG162" s="364"/>
    </row>
    <row r="163" spans="1:59" ht="11.25" customHeight="1" x14ac:dyDescent="0.25">
      <c r="A163" s="407"/>
      <c r="B163" s="410"/>
      <c r="C163" s="202"/>
      <c r="D163" s="109"/>
      <c r="E163" s="1128"/>
      <c r="F163" s="1128"/>
      <c r="G163" s="1128"/>
      <c r="H163" s="1128"/>
      <c r="I163" s="1128"/>
      <c r="J163" s="1128"/>
      <c r="K163" s="1128"/>
      <c r="L163" s="1128"/>
      <c r="M163" s="1128"/>
      <c r="N163" s="1128"/>
      <c r="O163" s="1128"/>
      <c r="P163" s="1128"/>
      <c r="Q163" s="1128"/>
      <c r="R163" s="1128"/>
      <c r="S163" s="1128"/>
      <c r="T163" s="1128"/>
      <c r="U163" s="202"/>
      <c r="V163" s="109"/>
      <c r="W163" s="407" t="s">
        <v>144</v>
      </c>
      <c r="X163" s="407"/>
      <c r="Y163" s="407"/>
      <c r="Z163" s="407"/>
      <c r="AA163" s="407"/>
      <c r="AB163" s="407"/>
      <c r="AC163" s="407"/>
      <c r="AD163" s="407"/>
      <c r="AE163" s="407"/>
      <c r="AF163" s="407"/>
      <c r="AG163" s="407"/>
      <c r="AH163" s="407"/>
      <c r="AI163" s="407"/>
      <c r="AJ163" s="407"/>
      <c r="AK163" s="407"/>
      <c r="AL163" s="223" t="s">
        <v>218</v>
      </c>
      <c r="AM163" s="202"/>
      <c r="AN163" s="109"/>
      <c r="AO163" s="407"/>
      <c r="AP163" s="407"/>
      <c r="AQ163" s="407"/>
      <c r="AS163" s="407"/>
      <c r="AT163" s="407"/>
      <c r="AU163" s="407"/>
      <c r="AV163" s="407"/>
      <c r="AW163" s="407"/>
      <c r="AX163" s="407"/>
      <c r="AY163" s="407"/>
      <c r="AZ163" s="407"/>
      <c r="BA163" s="407"/>
      <c r="BB163" s="362"/>
      <c r="BC163" s="407"/>
      <c r="BD163" s="407"/>
      <c r="BE163" s="407"/>
      <c r="BF163" s="407"/>
      <c r="BG163" s="364"/>
    </row>
    <row r="164" spans="1:59" x14ac:dyDescent="0.25">
      <c r="A164" s="407"/>
      <c r="B164" s="410"/>
      <c r="C164" s="202"/>
      <c r="D164" s="109"/>
      <c r="E164" s="1128"/>
      <c r="F164" s="1128"/>
      <c r="G164" s="1128"/>
      <c r="H164" s="1128"/>
      <c r="I164" s="1128"/>
      <c r="J164" s="1128"/>
      <c r="K164" s="1128"/>
      <c r="L164" s="1128"/>
      <c r="M164" s="1128"/>
      <c r="N164" s="1128"/>
      <c r="O164" s="1128"/>
      <c r="P164" s="1128"/>
      <c r="Q164" s="1128"/>
      <c r="R164" s="1128"/>
      <c r="S164" s="1128"/>
      <c r="T164" s="1128"/>
      <c r="U164" s="202"/>
      <c r="V164" s="109"/>
      <c r="W164" s="407"/>
      <c r="X164" s="407"/>
      <c r="Y164" s="407"/>
      <c r="Z164" s="1212" t="s">
        <v>146</v>
      </c>
      <c r="AA164" s="1212"/>
      <c r="AB164" s="1212"/>
      <c r="AC164" s="1212"/>
      <c r="AD164" s="1212"/>
      <c r="AE164" s="1212"/>
      <c r="AF164" s="1212"/>
      <c r="AG164" s="1212"/>
      <c r="AH164" s="1212"/>
      <c r="AI164" s="1212"/>
      <c r="AJ164" s="1212"/>
      <c r="AK164" s="1212"/>
      <c r="AL164" s="203"/>
      <c r="AM164" s="202"/>
      <c r="AN164" s="109"/>
      <c r="AO164" s="407"/>
      <c r="AP164" s="407"/>
      <c r="AQ164" s="407"/>
      <c r="AS164" s="407"/>
      <c r="AT164" s="407"/>
      <c r="AU164" s="407"/>
      <c r="AV164" s="407"/>
      <c r="AW164" s="407"/>
      <c r="AX164" s="407"/>
      <c r="AY164" s="407"/>
      <c r="AZ164" s="407"/>
      <c r="BA164" s="407"/>
      <c r="BB164" s="362"/>
      <c r="BC164" s="407"/>
      <c r="BD164" s="407"/>
      <c r="BE164" s="407"/>
      <c r="BF164" s="407"/>
      <c r="BG164" s="364"/>
    </row>
    <row r="165" spans="1:59" ht="6" customHeight="1" x14ac:dyDescent="0.25">
      <c r="A165" s="119"/>
      <c r="B165" s="118"/>
      <c r="C165" s="114"/>
      <c r="D165" s="113"/>
      <c r="E165" s="119"/>
      <c r="F165" s="119"/>
      <c r="G165" s="119"/>
      <c r="H165" s="119"/>
      <c r="I165" s="119"/>
      <c r="J165" s="119"/>
      <c r="K165" s="119"/>
      <c r="L165" s="119"/>
      <c r="M165" s="119"/>
      <c r="N165" s="119"/>
      <c r="O165" s="119"/>
      <c r="P165" s="119"/>
      <c r="Q165" s="119"/>
      <c r="R165" s="119"/>
      <c r="S165" s="119"/>
      <c r="T165" s="119"/>
      <c r="U165" s="114"/>
      <c r="V165" s="113"/>
      <c r="W165" s="119"/>
      <c r="X165" s="119"/>
      <c r="Y165" s="119"/>
      <c r="Z165" s="119"/>
      <c r="AA165" s="119"/>
      <c r="AB165" s="119"/>
      <c r="AC165" s="119"/>
      <c r="AD165" s="119"/>
      <c r="AE165" s="119"/>
      <c r="AF165" s="119"/>
      <c r="AG165" s="119"/>
      <c r="AH165" s="119"/>
      <c r="AI165" s="119"/>
      <c r="AJ165" s="119"/>
      <c r="AK165" s="119"/>
      <c r="AL165" s="120"/>
      <c r="AM165" s="114"/>
      <c r="AN165" s="113"/>
      <c r="AO165" s="119"/>
      <c r="AP165" s="119"/>
      <c r="AQ165" s="119"/>
    </row>
    <row r="166" spans="1:59" ht="6" customHeight="1" x14ac:dyDescent="0.25">
      <c r="A166" s="29"/>
      <c r="B166" s="433"/>
      <c r="C166" s="107"/>
      <c r="D166" s="108"/>
      <c r="E166" s="29"/>
      <c r="F166" s="29"/>
      <c r="G166" s="29"/>
      <c r="H166" s="29"/>
      <c r="I166" s="29"/>
      <c r="J166" s="29"/>
      <c r="K166" s="29"/>
      <c r="L166" s="29"/>
      <c r="M166" s="29"/>
      <c r="N166" s="29"/>
      <c r="O166" s="29"/>
      <c r="P166" s="29"/>
      <c r="Q166" s="29"/>
      <c r="R166" s="29"/>
      <c r="S166" s="29"/>
      <c r="T166" s="29"/>
      <c r="U166" s="107"/>
      <c r="V166" s="108"/>
      <c r="W166" s="29"/>
      <c r="X166" s="29"/>
      <c r="Y166" s="29"/>
      <c r="Z166" s="29"/>
      <c r="AA166" s="29"/>
      <c r="AB166" s="29"/>
      <c r="AC166" s="29"/>
      <c r="AD166" s="29"/>
      <c r="AE166" s="29"/>
      <c r="AF166" s="29"/>
      <c r="AG166" s="29"/>
      <c r="AH166" s="29"/>
      <c r="AI166" s="29"/>
      <c r="AJ166" s="29"/>
      <c r="AK166" s="29"/>
      <c r="AL166" s="33"/>
      <c r="AM166" s="107"/>
      <c r="AN166" s="108"/>
      <c r="AO166" s="29"/>
      <c r="AP166" s="29"/>
      <c r="AQ166" s="29"/>
    </row>
    <row r="167" spans="1:59" ht="11.25" customHeight="1" x14ac:dyDescent="0.25">
      <c r="A167" s="407"/>
      <c r="B167" s="429">
        <v>331</v>
      </c>
      <c r="C167" s="202"/>
      <c r="D167" s="109"/>
      <c r="E167" s="1128" t="str">
        <f ca="1">VLOOKUP(INDIRECT(ADDRESS(ROW(),COLUMN()-3)),INDIRECT("translations[[Question Num]:["&amp; Language_Selected &amp;"]]"),MATCH(Language_Selected,Language_Options,0)+1,FALSE)</f>
        <v>Do you know of a place where you can obtain a method of family planning?</v>
      </c>
      <c r="F167" s="1128"/>
      <c r="G167" s="1128"/>
      <c r="H167" s="1128"/>
      <c r="I167" s="1128"/>
      <c r="J167" s="1128"/>
      <c r="K167" s="1128"/>
      <c r="L167" s="1128"/>
      <c r="M167" s="1128"/>
      <c r="N167" s="1128"/>
      <c r="O167" s="1128"/>
      <c r="P167" s="1128"/>
      <c r="Q167" s="1128"/>
      <c r="R167" s="1128"/>
      <c r="S167" s="1128"/>
      <c r="T167" s="1128"/>
      <c r="U167" s="202"/>
      <c r="V167" s="109"/>
      <c r="W167" s="381" t="s">
        <v>52</v>
      </c>
      <c r="X167" s="381"/>
      <c r="Y167" s="111" t="s">
        <v>9</v>
      </c>
      <c r="Z167" s="111"/>
      <c r="AA167" s="111"/>
      <c r="AB167" s="111"/>
      <c r="AC167" s="111"/>
      <c r="AD167" s="111"/>
      <c r="AE167" s="111"/>
      <c r="AF167" s="111"/>
      <c r="AG167" s="111"/>
      <c r="AH167" s="111"/>
      <c r="AI167" s="111"/>
      <c r="AJ167" s="111"/>
      <c r="AK167" s="111"/>
      <c r="AL167" s="117" t="s">
        <v>53</v>
      </c>
      <c r="AM167" s="202"/>
      <c r="AN167" s="109"/>
      <c r="AO167" s="407"/>
      <c r="AP167" s="407"/>
      <c r="AQ167" s="407"/>
    </row>
    <row r="168" spans="1:59" x14ac:dyDescent="0.25">
      <c r="A168" s="407"/>
      <c r="B168" s="410"/>
      <c r="C168" s="202"/>
      <c r="D168" s="109"/>
      <c r="E168" s="1128"/>
      <c r="F168" s="1128"/>
      <c r="G168" s="1128"/>
      <c r="H168" s="1128"/>
      <c r="I168" s="1128"/>
      <c r="J168" s="1128"/>
      <c r="K168" s="1128"/>
      <c r="L168" s="1128"/>
      <c r="M168" s="1128"/>
      <c r="N168" s="1128"/>
      <c r="O168" s="1128"/>
      <c r="P168" s="1128"/>
      <c r="Q168" s="1128"/>
      <c r="R168" s="1128"/>
      <c r="S168" s="1128"/>
      <c r="T168" s="1128"/>
      <c r="U168" s="202"/>
      <c r="V168" s="109"/>
      <c r="W168" s="381" t="s">
        <v>54</v>
      </c>
      <c r="X168" s="381"/>
      <c r="Y168" s="111" t="s">
        <v>9</v>
      </c>
      <c r="Z168" s="111"/>
      <c r="AA168" s="111"/>
      <c r="AB168" s="111"/>
      <c r="AC168" s="111"/>
      <c r="AD168" s="111"/>
      <c r="AE168" s="111"/>
      <c r="AF168" s="111"/>
      <c r="AG168" s="111"/>
      <c r="AH168" s="111"/>
      <c r="AI168" s="111"/>
      <c r="AJ168" s="111"/>
      <c r="AK168" s="111"/>
      <c r="AL168" s="117" t="s">
        <v>55</v>
      </c>
      <c r="AM168" s="202"/>
      <c r="AN168" s="109"/>
      <c r="AO168" s="407"/>
      <c r="AP168" s="359"/>
      <c r="AQ168" s="407"/>
    </row>
    <row r="169" spans="1:59" ht="6" customHeight="1" x14ac:dyDescent="0.25">
      <c r="A169" s="119"/>
      <c r="B169" s="118"/>
      <c r="C169" s="114"/>
      <c r="D169" s="113"/>
      <c r="E169" s="119"/>
      <c r="F169" s="119"/>
      <c r="G169" s="119"/>
      <c r="H169" s="119"/>
      <c r="I169" s="119"/>
      <c r="J169" s="119"/>
      <c r="K169" s="119"/>
      <c r="L169" s="119"/>
      <c r="M169" s="119"/>
      <c r="N169" s="119"/>
      <c r="O169" s="119"/>
      <c r="P169" s="119"/>
      <c r="Q169" s="119"/>
      <c r="R169" s="119"/>
      <c r="S169" s="119"/>
      <c r="T169" s="119"/>
      <c r="U169" s="114"/>
      <c r="V169" s="113"/>
      <c r="W169" s="119"/>
      <c r="X169" s="119"/>
      <c r="Y169" s="119"/>
      <c r="Z169" s="119"/>
      <c r="AA169" s="119"/>
      <c r="AB169" s="119"/>
      <c r="AC169" s="119"/>
      <c r="AD169" s="119"/>
      <c r="AE169" s="119"/>
      <c r="AF169" s="119"/>
      <c r="AG169" s="119"/>
      <c r="AH169" s="119"/>
      <c r="AI169" s="119"/>
      <c r="AJ169" s="119"/>
      <c r="AK169" s="119"/>
      <c r="AL169" s="120"/>
      <c r="AM169" s="114"/>
      <c r="AN169" s="113"/>
      <c r="AO169" s="119"/>
      <c r="AP169" s="119"/>
      <c r="AQ169" s="119"/>
    </row>
    <row r="170" spans="1:59" ht="6" customHeight="1" x14ac:dyDescent="0.25">
      <c r="A170" s="197"/>
      <c r="B170" s="321"/>
      <c r="C170" s="198"/>
      <c r="D170" s="108"/>
      <c r="E170" s="29"/>
      <c r="F170" s="29"/>
      <c r="G170" s="29"/>
      <c r="H170" s="29"/>
      <c r="I170" s="29"/>
      <c r="J170" s="29"/>
      <c r="K170" s="29"/>
      <c r="L170" s="29"/>
      <c r="M170" s="29"/>
      <c r="N170" s="29"/>
      <c r="O170" s="29"/>
      <c r="P170" s="29"/>
      <c r="Q170" s="29"/>
      <c r="R170" s="29"/>
      <c r="S170" s="29"/>
      <c r="T170" s="29"/>
      <c r="U170" s="107"/>
      <c r="V170" s="108"/>
      <c r="W170" s="29"/>
      <c r="X170" s="29"/>
      <c r="Y170" s="29"/>
      <c r="Z170" s="29"/>
      <c r="AA170" s="29"/>
      <c r="AB170" s="29"/>
      <c r="AC170" s="29"/>
      <c r="AD170" s="29"/>
      <c r="AE170" s="29"/>
      <c r="AF170" s="29"/>
      <c r="AG170" s="29"/>
      <c r="AH170" s="29"/>
      <c r="AI170" s="29"/>
      <c r="AJ170" s="29"/>
      <c r="AK170" s="29"/>
      <c r="AL170" s="33"/>
      <c r="AM170" s="107"/>
      <c r="AN170" s="108"/>
      <c r="AO170" s="29"/>
      <c r="AP170" s="29"/>
      <c r="AQ170" s="29"/>
    </row>
    <row r="171" spans="1:59" ht="11.25" customHeight="1" x14ac:dyDescent="0.25">
      <c r="A171" s="320"/>
      <c r="B171" s="490">
        <v>332</v>
      </c>
      <c r="C171" s="193"/>
      <c r="D171" s="109"/>
      <c r="E171" s="1128" t="str">
        <f ca="1">VLOOKUP(INDIRECT(ADDRESS(ROW(),COLUMN()-3)),INDIRECT("translations[[Question Num]:["&amp; Language_Selected &amp;"]]"),MATCH(Language_Selected,Language_Options,0)+1,FALSE)</f>
        <v>In the last 12 months, were you visited by a fieldworker?</v>
      </c>
      <c r="F171" s="1128"/>
      <c r="G171" s="1128"/>
      <c r="H171" s="1128"/>
      <c r="I171" s="1128"/>
      <c r="J171" s="1128"/>
      <c r="K171" s="1128"/>
      <c r="L171" s="1128"/>
      <c r="M171" s="1128"/>
      <c r="N171" s="1128"/>
      <c r="O171" s="1128"/>
      <c r="P171" s="1128"/>
      <c r="Q171" s="1128"/>
      <c r="R171" s="1128"/>
      <c r="S171" s="1128"/>
      <c r="T171" s="1128"/>
      <c r="U171" s="202"/>
      <c r="V171" s="109"/>
      <c r="W171" s="381" t="s">
        <v>52</v>
      </c>
      <c r="X171" s="381"/>
      <c r="Y171" s="111" t="s">
        <v>9</v>
      </c>
      <c r="Z171" s="111"/>
      <c r="AA171" s="111"/>
      <c r="AB171" s="111"/>
      <c r="AC171" s="111"/>
      <c r="AD171" s="111"/>
      <c r="AE171" s="111"/>
      <c r="AF171" s="111"/>
      <c r="AG171" s="111"/>
      <c r="AH171" s="111"/>
      <c r="AI171" s="111"/>
      <c r="AJ171" s="111"/>
      <c r="AK171" s="111"/>
      <c r="AL171" s="117" t="s">
        <v>53</v>
      </c>
      <c r="AM171" s="202"/>
      <c r="AN171" s="109"/>
      <c r="AO171" s="407"/>
      <c r="AP171" s="407"/>
      <c r="AQ171" s="407"/>
    </row>
    <row r="172" spans="1:59" x14ac:dyDescent="0.25">
      <c r="A172" s="320"/>
      <c r="B172" s="255" t="s">
        <v>297</v>
      </c>
      <c r="C172" s="193"/>
      <c r="D172" s="109"/>
      <c r="E172" s="1128"/>
      <c r="F172" s="1128"/>
      <c r="G172" s="1128"/>
      <c r="H172" s="1128"/>
      <c r="I172" s="1128"/>
      <c r="J172" s="1128"/>
      <c r="K172" s="1128"/>
      <c r="L172" s="1128"/>
      <c r="M172" s="1128"/>
      <c r="N172" s="1128"/>
      <c r="O172" s="1128"/>
      <c r="P172" s="1128"/>
      <c r="Q172" s="1128"/>
      <c r="R172" s="1128"/>
      <c r="S172" s="1128"/>
      <c r="T172" s="1128"/>
      <c r="U172" s="202"/>
      <c r="V172" s="109"/>
      <c r="W172" s="381" t="s">
        <v>54</v>
      </c>
      <c r="X172" s="381"/>
      <c r="Y172" s="111" t="s">
        <v>9</v>
      </c>
      <c r="Z172" s="111"/>
      <c r="AA172" s="111"/>
      <c r="AB172" s="111"/>
      <c r="AC172" s="111"/>
      <c r="AD172" s="111"/>
      <c r="AE172" s="111"/>
      <c r="AF172" s="111"/>
      <c r="AG172" s="111"/>
      <c r="AH172" s="111"/>
      <c r="AI172" s="111"/>
      <c r="AJ172" s="111"/>
      <c r="AK172" s="111"/>
      <c r="AL172" s="117" t="s">
        <v>55</v>
      </c>
      <c r="AM172" s="202"/>
      <c r="AN172" s="109"/>
      <c r="AO172" s="407"/>
      <c r="AP172" s="359">
        <v>334</v>
      </c>
      <c r="AQ172" s="407"/>
    </row>
    <row r="173" spans="1:59" ht="6" customHeight="1" x14ac:dyDescent="0.25">
      <c r="A173" s="194"/>
      <c r="B173" s="195"/>
      <c r="C173" s="196"/>
      <c r="D173" s="113"/>
      <c r="E173" s="119"/>
      <c r="F173" s="119"/>
      <c r="G173" s="119"/>
      <c r="H173" s="119"/>
      <c r="I173" s="119"/>
      <c r="J173" s="119"/>
      <c r="K173" s="119"/>
      <c r="L173" s="119"/>
      <c r="M173" s="119"/>
      <c r="N173" s="119"/>
      <c r="O173" s="119"/>
      <c r="P173" s="119"/>
      <c r="Q173" s="119"/>
      <c r="R173" s="119"/>
      <c r="S173" s="119"/>
      <c r="T173" s="119"/>
      <c r="U173" s="114"/>
      <c r="V173" s="113"/>
      <c r="W173" s="119"/>
      <c r="X173" s="119"/>
      <c r="Y173" s="119"/>
      <c r="Z173" s="119"/>
      <c r="AA173" s="119"/>
      <c r="AB173" s="119"/>
      <c r="AC173" s="119"/>
      <c r="AD173" s="119"/>
      <c r="AE173" s="119"/>
      <c r="AF173" s="119"/>
      <c r="AG173" s="119"/>
      <c r="AH173" s="119"/>
      <c r="AI173" s="119"/>
      <c r="AJ173" s="119"/>
      <c r="AK173" s="119"/>
      <c r="AL173" s="120"/>
      <c r="AM173" s="114"/>
      <c r="AN173" s="113"/>
      <c r="AO173" s="119"/>
      <c r="AP173" s="119"/>
      <c r="AQ173" s="119"/>
    </row>
    <row r="174" spans="1:59" ht="6" customHeight="1" x14ac:dyDescent="0.25">
      <c r="A174" s="197"/>
      <c r="B174" s="321"/>
      <c r="C174" s="198"/>
      <c r="D174" s="108"/>
      <c r="E174" s="29"/>
      <c r="F174" s="29"/>
      <c r="G174" s="29"/>
      <c r="H174" s="29"/>
      <c r="I174" s="29"/>
      <c r="J174" s="29"/>
      <c r="K174" s="29"/>
      <c r="L174" s="29"/>
      <c r="M174" s="29"/>
      <c r="N174" s="29"/>
      <c r="O174" s="29"/>
      <c r="P174" s="29"/>
      <c r="Q174" s="29"/>
      <c r="R174" s="29"/>
      <c r="S174" s="29"/>
      <c r="T174" s="29"/>
      <c r="U174" s="107"/>
      <c r="V174" s="108"/>
      <c r="W174" s="29"/>
      <c r="X174" s="29"/>
      <c r="Y174" s="29"/>
      <c r="Z174" s="29"/>
      <c r="AA174" s="29"/>
      <c r="AB174" s="29"/>
      <c r="AC174" s="29"/>
      <c r="AD174" s="29"/>
      <c r="AE174" s="29"/>
      <c r="AF174" s="29"/>
      <c r="AG174" s="29"/>
      <c r="AH174" s="29"/>
      <c r="AI174" s="29"/>
      <c r="AJ174" s="29"/>
      <c r="AK174" s="29"/>
      <c r="AL174" s="33"/>
      <c r="AM174" s="107"/>
      <c r="AN174" s="108"/>
      <c r="AO174" s="29"/>
      <c r="AP174" s="29"/>
      <c r="AQ174" s="29"/>
    </row>
    <row r="175" spans="1:59" ht="11.25" customHeight="1" x14ac:dyDescent="0.25">
      <c r="A175" s="320"/>
      <c r="B175" s="490">
        <v>333</v>
      </c>
      <c r="C175" s="193"/>
      <c r="D175" s="109"/>
      <c r="E175" s="1128" t="str">
        <f ca="1">VLOOKUP(INDIRECT(ADDRESS(ROW(),COLUMN()-3)),INDIRECT("translations[[Question Num]:["&amp; Language_Selected &amp;"]]"),MATCH(Language_Selected,Language_Options,0)+1,FALSE)</f>
        <v>Did the fieldworker talk to you about family planning?</v>
      </c>
      <c r="F175" s="1128"/>
      <c r="G175" s="1128"/>
      <c r="H175" s="1128"/>
      <c r="I175" s="1128"/>
      <c r="J175" s="1128"/>
      <c r="K175" s="1128"/>
      <c r="L175" s="1128"/>
      <c r="M175" s="1128"/>
      <c r="N175" s="1128"/>
      <c r="O175" s="1128"/>
      <c r="P175" s="1128"/>
      <c r="Q175" s="1128"/>
      <c r="R175" s="1128"/>
      <c r="S175" s="1128"/>
      <c r="T175" s="1128"/>
      <c r="U175" s="202"/>
      <c r="V175" s="109"/>
      <c r="W175" s="381" t="s">
        <v>52</v>
      </c>
      <c r="X175" s="381"/>
      <c r="Y175" s="111" t="s">
        <v>9</v>
      </c>
      <c r="Z175" s="111"/>
      <c r="AA175" s="111"/>
      <c r="AB175" s="111"/>
      <c r="AC175" s="111"/>
      <c r="AD175" s="111"/>
      <c r="AE175" s="111"/>
      <c r="AF175" s="111"/>
      <c r="AG175" s="111"/>
      <c r="AH175" s="111"/>
      <c r="AI175" s="111"/>
      <c r="AJ175" s="111"/>
      <c r="AK175" s="111"/>
      <c r="AL175" s="117" t="s">
        <v>53</v>
      </c>
      <c r="AM175" s="202"/>
      <c r="AN175" s="109"/>
      <c r="AO175" s="407"/>
      <c r="AP175" s="407"/>
      <c r="AQ175" s="407"/>
    </row>
    <row r="176" spans="1:59" x14ac:dyDescent="0.25">
      <c r="A176" s="320"/>
      <c r="B176" s="255" t="s">
        <v>297</v>
      </c>
      <c r="C176" s="193"/>
      <c r="D176" s="109"/>
      <c r="E176" s="1128"/>
      <c r="F176" s="1128"/>
      <c r="G176" s="1128"/>
      <c r="H176" s="1128"/>
      <c r="I176" s="1128"/>
      <c r="J176" s="1128"/>
      <c r="K176" s="1128"/>
      <c r="L176" s="1128"/>
      <c r="M176" s="1128"/>
      <c r="N176" s="1128"/>
      <c r="O176" s="1128"/>
      <c r="P176" s="1128"/>
      <c r="Q176" s="1128"/>
      <c r="R176" s="1128"/>
      <c r="S176" s="1128"/>
      <c r="T176" s="1128"/>
      <c r="U176" s="202"/>
      <c r="V176" s="109"/>
      <c r="W176" s="381" t="s">
        <v>54</v>
      </c>
      <c r="X176" s="381"/>
      <c r="Y176" s="111" t="s">
        <v>9</v>
      </c>
      <c r="Z176" s="111"/>
      <c r="AA176" s="111"/>
      <c r="AB176" s="111"/>
      <c r="AC176" s="111"/>
      <c r="AD176" s="111"/>
      <c r="AE176" s="111"/>
      <c r="AF176" s="111"/>
      <c r="AG176" s="111"/>
      <c r="AH176" s="111"/>
      <c r="AI176" s="111"/>
      <c r="AJ176" s="111"/>
      <c r="AK176" s="111"/>
      <c r="AL176" s="117" t="s">
        <v>55</v>
      </c>
      <c r="AM176" s="202"/>
      <c r="AN176" s="109"/>
      <c r="AO176" s="381"/>
      <c r="AP176" s="428"/>
      <c r="AQ176" s="407"/>
    </row>
    <row r="177" spans="1:43" ht="6" customHeight="1" x14ac:dyDescent="0.25">
      <c r="A177" s="194"/>
      <c r="B177" s="195"/>
      <c r="C177" s="196"/>
      <c r="D177" s="113"/>
      <c r="E177" s="119"/>
      <c r="F177" s="119"/>
      <c r="G177" s="119"/>
      <c r="H177" s="119"/>
      <c r="I177" s="119"/>
      <c r="J177" s="119"/>
      <c r="K177" s="119"/>
      <c r="L177" s="119"/>
      <c r="M177" s="119"/>
      <c r="N177" s="119"/>
      <c r="O177" s="119"/>
      <c r="P177" s="119"/>
      <c r="Q177" s="119"/>
      <c r="R177" s="119"/>
      <c r="S177" s="119"/>
      <c r="T177" s="119"/>
      <c r="U177" s="114"/>
      <c r="V177" s="113"/>
      <c r="W177" s="119"/>
      <c r="X177" s="119"/>
      <c r="Y177" s="119"/>
      <c r="Z177" s="119"/>
      <c r="AA177" s="119"/>
      <c r="AB177" s="119"/>
      <c r="AC177" s="119"/>
      <c r="AD177" s="119"/>
      <c r="AE177" s="119"/>
      <c r="AF177" s="119"/>
      <c r="AG177" s="119"/>
      <c r="AH177" s="119"/>
      <c r="AI177" s="119"/>
      <c r="AJ177" s="119"/>
      <c r="AK177" s="119"/>
      <c r="AL177" s="120"/>
      <c r="AM177" s="114"/>
      <c r="AN177" s="113"/>
      <c r="AO177" s="119"/>
      <c r="AP177" s="119"/>
      <c r="AQ177" s="119"/>
    </row>
    <row r="178" spans="1:43" ht="6" customHeight="1" x14ac:dyDescent="0.25">
      <c r="A178" s="29"/>
      <c r="B178" s="433"/>
      <c r="C178" s="107"/>
      <c r="D178" s="108"/>
      <c r="E178" s="29"/>
      <c r="F178" s="29"/>
      <c r="G178" s="29"/>
      <c r="H178" s="29"/>
      <c r="I178" s="29"/>
      <c r="J178" s="29"/>
      <c r="K178" s="29"/>
      <c r="L178" s="29"/>
      <c r="M178" s="29"/>
      <c r="N178" s="29"/>
      <c r="O178" s="29"/>
      <c r="P178" s="29"/>
      <c r="Q178" s="29"/>
      <c r="R178" s="29"/>
      <c r="S178" s="29"/>
      <c r="T178" s="29"/>
      <c r="U178" s="107"/>
      <c r="V178" s="108"/>
      <c r="W178" s="29"/>
      <c r="X178" s="29"/>
      <c r="Y178" s="29"/>
      <c r="Z178" s="29"/>
      <c r="AA178" s="29"/>
      <c r="AB178" s="29"/>
      <c r="AC178" s="29"/>
      <c r="AD178" s="29"/>
      <c r="AE178" s="29"/>
      <c r="AF178" s="29"/>
      <c r="AG178" s="29"/>
      <c r="AH178" s="29"/>
      <c r="AI178" s="29"/>
      <c r="AJ178" s="29"/>
      <c r="AK178" s="29"/>
      <c r="AL178" s="33"/>
      <c r="AM178" s="107"/>
      <c r="AN178" s="108"/>
      <c r="AO178" s="29"/>
      <c r="AP178" s="29"/>
      <c r="AQ178" s="29"/>
    </row>
    <row r="179" spans="1:43" ht="11.25" customHeight="1" x14ac:dyDescent="0.25">
      <c r="A179" s="407"/>
      <c r="B179" s="410">
        <v>334</v>
      </c>
      <c r="C179" s="202"/>
      <c r="D179" s="109"/>
      <c r="E179" s="1129" t="s">
        <v>298</v>
      </c>
      <c r="F179" s="1129"/>
      <c r="G179" s="1129"/>
      <c r="H179" s="1129"/>
      <c r="I179" s="1129"/>
      <c r="J179" s="1129"/>
      <c r="K179" s="1129"/>
      <c r="L179" s="1129"/>
      <c r="M179" s="1129"/>
      <c r="N179" s="1129"/>
      <c r="O179" s="1129"/>
      <c r="P179" s="1129"/>
      <c r="Q179" s="1129"/>
      <c r="R179" s="1129"/>
      <c r="S179" s="1129"/>
      <c r="T179" s="1129"/>
      <c r="U179" s="202"/>
      <c r="V179" s="109"/>
      <c r="AM179" s="202"/>
      <c r="AN179" s="109"/>
      <c r="AO179" s="407"/>
      <c r="AP179" s="407"/>
      <c r="AQ179" s="407"/>
    </row>
    <row r="180" spans="1:43" ht="6" customHeight="1" x14ac:dyDescent="0.25">
      <c r="A180" s="407"/>
      <c r="B180" s="410"/>
      <c r="C180" s="202"/>
      <c r="D180" s="109"/>
      <c r="E180" s="407"/>
      <c r="F180" s="407"/>
      <c r="G180" s="407"/>
      <c r="H180" s="407"/>
      <c r="I180" s="407"/>
      <c r="J180" s="407"/>
      <c r="K180" s="407"/>
      <c r="L180" s="407"/>
      <c r="M180" s="407"/>
      <c r="N180" s="407"/>
      <c r="O180" s="407"/>
      <c r="P180" s="407"/>
      <c r="Q180" s="407"/>
      <c r="R180" s="407"/>
      <c r="S180" s="407"/>
      <c r="T180" s="407"/>
      <c r="U180" s="202"/>
      <c r="V180" s="109"/>
      <c r="W180" s="381"/>
      <c r="X180" s="381"/>
      <c r="Y180" s="111"/>
      <c r="Z180" s="111"/>
      <c r="AA180" s="111"/>
      <c r="AB180" s="111"/>
      <c r="AC180" s="111"/>
      <c r="AD180" s="111"/>
      <c r="AE180" s="111"/>
      <c r="AF180" s="111"/>
      <c r="AG180" s="111"/>
      <c r="AH180" s="111"/>
      <c r="AI180" s="111"/>
      <c r="AJ180" s="111"/>
      <c r="AK180" s="111"/>
      <c r="AL180" s="117"/>
      <c r="AM180" s="202"/>
      <c r="AN180" s="109"/>
      <c r="AO180" s="407"/>
      <c r="AP180" s="407"/>
      <c r="AQ180" s="407"/>
    </row>
    <row r="181" spans="1:43" ht="11.25" customHeight="1" x14ac:dyDescent="0.25">
      <c r="A181" s="407"/>
      <c r="B181" s="410"/>
      <c r="C181" s="202"/>
      <c r="D181" s="109"/>
      <c r="E181" s="407"/>
      <c r="F181" s="407"/>
      <c r="G181" s="407"/>
      <c r="H181" s="407"/>
      <c r="I181" s="203" t="s">
        <v>52</v>
      </c>
      <c r="K181" s="407"/>
      <c r="L181" s="153"/>
      <c r="M181" s="407"/>
      <c r="N181" s="407"/>
      <c r="O181" s="407"/>
      <c r="P181" s="407"/>
      <c r="Q181" s="203" t="s">
        <v>54</v>
      </c>
      <c r="R181" s="407"/>
      <c r="S181" s="407"/>
      <c r="T181" s="407"/>
      <c r="U181" s="202"/>
      <c r="V181" s="109"/>
      <c r="W181" s="311"/>
      <c r="X181" s="381"/>
      <c r="Y181" s="111"/>
      <c r="Z181" s="111"/>
      <c r="AA181" s="111"/>
      <c r="AB181" s="111"/>
      <c r="AC181" s="111"/>
      <c r="AD181" s="111"/>
      <c r="AE181" s="111"/>
      <c r="AF181" s="111"/>
      <c r="AG181" s="111"/>
      <c r="AH181" s="111"/>
      <c r="AI181" s="111"/>
      <c r="AJ181" s="111"/>
      <c r="AK181" s="111"/>
      <c r="AL181" s="117"/>
      <c r="AM181" s="202"/>
      <c r="AN181" s="109"/>
      <c r="AO181" s="407"/>
      <c r="AP181" s="407"/>
      <c r="AQ181" s="407"/>
    </row>
    <row r="182" spans="1:43" ht="6" customHeight="1" x14ac:dyDescent="0.25">
      <c r="A182" s="407"/>
      <c r="B182" s="410"/>
      <c r="C182" s="202"/>
      <c r="D182" s="109"/>
      <c r="E182" s="407"/>
      <c r="F182" s="407"/>
      <c r="G182" s="407"/>
      <c r="H182" s="407"/>
      <c r="I182" s="407"/>
      <c r="J182" s="407"/>
      <c r="K182" s="407"/>
      <c r="L182" s="153"/>
      <c r="M182" s="407"/>
      <c r="N182" s="407"/>
      <c r="O182" s="407"/>
      <c r="P182" s="407"/>
      <c r="Q182" s="407"/>
      <c r="R182" s="407"/>
      <c r="S182" s="407"/>
      <c r="T182" s="407"/>
      <c r="U182" s="202"/>
      <c r="V182" s="109"/>
      <c r="W182" s="381"/>
      <c r="X182" s="381"/>
      <c r="Y182" s="111"/>
      <c r="Z182" s="111"/>
      <c r="AA182" s="111"/>
      <c r="AB182" s="111"/>
      <c r="AC182" s="111"/>
      <c r="AD182" s="111"/>
      <c r="AE182" s="111"/>
      <c r="AF182" s="111"/>
      <c r="AG182" s="111"/>
      <c r="AH182" s="111"/>
      <c r="AI182" s="111"/>
      <c r="AJ182" s="111"/>
      <c r="AK182" s="111"/>
      <c r="AL182" s="117"/>
      <c r="AM182" s="202"/>
      <c r="AN182" s="109"/>
      <c r="AO182" s="407"/>
      <c r="AP182" s="407"/>
      <c r="AQ182" s="407"/>
    </row>
    <row r="183" spans="1:43" ht="11.25" customHeight="1" x14ac:dyDescent="0.25">
      <c r="A183" s="407"/>
      <c r="B183" s="410"/>
      <c r="C183" s="202"/>
      <c r="D183" s="109"/>
      <c r="E183" s="84" t="s">
        <v>56</v>
      </c>
      <c r="F183" s="1148" t="str">
        <f ca="1">VLOOKUP(CONCATENATE($B$179&amp;INDIRECT(ADDRESS(ROW(),COLUMN()-1))),INDIRECT("translations[[Question Num]:["&amp; Language_Selected &amp;"]]"),MATCH(Language_Selected,Language_Options,0)+1,FALSE)</f>
        <v>In the last 12 months, have you visited a health facility for care for yourself or your children?</v>
      </c>
      <c r="G183" s="1148"/>
      <c r="H183" s="1148"/>
      <c r="I183" s="1148"/>
      <c r="J183" s="1148"/>
      <c r="K183" s="1148"/>
      <c r="L183" s="1223"/>
      <c r="M183" s="85" t="s">
        <v>58</v>
      </c>
      <c r="N183" s="1148" t="str">
        <f ca="1">VLOOKUP(CONCATENATE($B$179&amp;INDIRECT(ADDRESS(ROW(),COLUMN()-1))),INDIRECT("translations[[Question Num]:["&amp; Language_Selected &amp;"]]"),MATCH(Language_Selected,Language_Options,0)+1,FALSE)</f>
        <v>In the last 12 months, have you visited a health facility for care for yourself?</v>
      </c>
      <c r="O183" s="1148"/>
      <c r="P183" s="1148"/>
      <c r="Q183" s="1148"/>
      <c r="R183" s="1148"/>
      <c r="S183" s="1148"/>
      <c r="T183" s="1148"/>
      <c r="U183" s="202"/>
      <c r="V183" s="109"/>
      <c r="W183" s="381" t="s">
        <v>52</v>
      </c>
      <c r="X183" s="381"/>
      <c r="Y183" s="111" t="s">
        <v>9</v>
      </c>
      <c r="Z183" s="111"/>
      <c r="AA183" s="111"/>
      <c r="AB183" s="111"/>
      <c r="AC183" s="111"/>
      <c r="AD183" s="111"/>
      <c r="AE183" s="111"/>
      <c r="AF183" s="111"/>
      <c r="AG183" s="111"/>
      <c r="AH183" s="111"/>
      <c r="AI183" s="111"/>
      <c r="AJ183" s="111"/>
      <c r="AK183" s="111"/>
      <c r="AL183" s="117" t="s">
        <v>53</v>
      </c>
      <c r="AM183" s="202"/>
      <c r="AN183" s="407"/>
      <c r="AO183" s="407"/>
      <c r="AP183" s="407"/>
      <c r="AQ183" s="407"/>
    </row>
    <row r="184" spans="1:43" ht="11.25" customHeight="1" x14ac:dyDescent="0.25">
      <c r="A184" s="407"/>
      <c r="B184" s="410"/>
      <c r="C184" s="202"/>
      <c r="D184" s="109"/>
      <c r="E184" s="412"/>
      <c r="F184" s="1148"/>
      <c r="G184" s="1148"/>
      <c r="H184" s="1148"/>
      <c r="I184" s="1148"/>
      <c r="J184" s="1148"/>
      <c r="K184" s="1148"/>
      <c r="L184" s="1223"/>
      <c r="M184" s="412"/>
      <c r="N184" s="1148"/>
      <c r="O184" s="1148"/>
      <c r="P184" s="1148"/>
      <c r="Q184" s="1148"/>
      <c r="R184" s="1148"/>
      <c r="S184" s="1148"/>
      <c r="T184" s="1148"/>
      <c r="U184" s="202"/>
      <c r="V184" s="109"/>
      <c r="W184" s="381" t="s">
        <v>54</v>
      </c>
      <c r="X184" s="381"/>
      <c r="Y184" s="111" t="s">
        <v>9</v>
      </c>
      <c r="Z184" s="111"/>
      <c r="AA184" s="111"/>
      <c r="AB184" s="111"/>
      <c r="AC184" s="111"/>
      <c r="AD184" s="111"/>
      <c r="AE184" s="111"/>
      <c r="AF184" s="111"/>
      <c r="AG184" s="111"/>
      <c r="AH184" s="111"/>
      <c r="AI184" s="111"/>
      <c r="AJ184" s="111"/>
      <c r="AK184" s="111"/>
      <c r="AL184" s="117" t="s">
        <v>55</v>
      </c>
      <c r="AM184" s="202"/>
      <c r="AN184" s="407"/>
      <c r="AO184" s="381"/>
      <c r="AP184" s="428">
        <v>401</v>
      </c>
      <c r="AQ184" s="407"/>
    </row>
    <row r="185" spans="1:43" ht="11.25" customHeight="1" x14ac:dyDescent="0.25">
      <c r="A185" s="407"/>
      <c r="B185" s="410"/>
      <c r="C185" s="202"/>
      <c r="D185" s="109"/>
      <c r="E185" s="412"/>
      <c r="F185" s="1148"/>
      <c r="G185" s="1148"/>
      <c r="H185" s="1148"/>
      <c r="I185" s="1148"/>
      <c r="J185" s="1148"/>
      <c r="K185" s="1148"/>
      <c r="L185" s="1223"/>
      <c r="M185" s="412"/>
      <c r="N185" s="1148"/>
      <c r="O185" s="1148"/>
      <c r="P185" s="1148"/>
      <c r="Q185" s="1148"/>
      <c r="R185" s="1148"/>
      <c r="S185" s="1148"/>
      <c r="T185" s="1148"/>
      <c r="U185" s="202"/>
      <c r="V185" s="109"/>
      <c r="AM185" s="168"/>
      <c r="AQ185" s="407"/>
    </row>
    <row r="186" spans="1:43" ht="11.25" customHeight="1" x14ac:dyDescent="0.25">
      <c r="A186" s="407"/>
      <c r="B186" s="410"/>
      <c r="C186" s="202"/>
      <c r="D186" s="109"/>
      <c r="E186" s="412"/>
      <c r="F186" s="1148"/>
      <c r="G186" s="1148"/>
      <c r="H186" s="1148"/>
      <c r="I186" s="1148"/>
      <c r="J186" s="1148"/>
      <c r="K186" s="1148"/>
      <c r="L186" s="1223"/>
      <c r="M186" s="412"/>
      <c r="N186" s="1148"/>
      <c r="O186" s="1148"/>
      <c r="P186" s="1148"/>
      <c r="Q186" s="1148"/>
      <c r="R186" s="1148"/>
      <c r="S186" s="1148"/>
      <c r="T186" s="1148"/>
      <c r="U186" s="202"/>
      <c r="V186" s="109"/>
      <c r="AM186" s="168"/>
      <c r="AQ186" s="407"/>
    </row>
    <row r="187" spans="1:43" ht="11.25" customHeight="1" x14ac:dyDescent="0.25">
      <c r="A187" s="407"/>
      <c r="B187" s="410"/>
      <c r="C187" s="202"/>
      <c r="D187" s="109"/>
      <c r="E187" s="407"/>
      <c r="F187" s="1148"/>
      <c r="G187" s="1148"/>
      <c r="H187" s="1148"/>
      <c r="I187" s="1148"/>
      <c r="J187" s="1148"/>
      <c r="K187" s="1148"/>
      <c r="L187" s="1223"/>
      <c r="M187" s="407"/>
      <c r="N187" s="1148"/>
      <c r="O187" s="1148"/>
      <c r="P187" s="1148"/>
      <c r="Q187" s="1148"/>
      <c r="R187" s="1148"/>
      <c r="S187" s="1148"/>
      <c r="T187" s="1148"/>
      <c r="U187" s="202"/>
      <c r="V187" s="109"/>
      <c r="W187" s="381"/>
      <c r="X187" s="381"/>
      <c r="Y187" s="111"/>
      <c r="Z187" s="111"/>
      <c r="AA187" s="111"/>
      <c r="AB187" s="111"/>
      <c r="AC187" s="111"/>
      <c r="AD187" s="111"/>
      <c r="AE187" s="111"/>
      <c r="AF187" s="111"/>
      <c r="AG187" s="111"/>
      <c r="AH187" s="111"/>
      <c r="AI187" s="111"/>
      <c r="AJ187" s="111"/>
      <c r="AK187" s="111"/>
      <c r="AL187" s="117"/>
      <c r="AM187" s="202"/>
      <c r="AN187" s="109"/>
      <c r="AO187" s="407"/>
      <c r="AP187" s="407"/>
      <c r="AQ187" s="407"/>
    </row>
    <row r="188" spans="1:43" ht="6" customHeight="1" x14ac:dyDescent="0.25">
      <c r="A188" s="119"/>
      <c r="B188" s="118"/>
      <c r="C188" s="114"/>
      <c r="D188" s="113"/>
      <c r="E188" s="119"/>
      <c r="F188" s="119"/>
      <c r="G188" s="119"/>
      <c r="H188" s="119"/>
      <c r="I188" s="119"/>
      <c r="J188" s="119"/>
      <c r="K188" s="119"/>
      <c r="L188" s="119"/>
      <c r="M188" s="119"/>
      <c r="N188" s="119"/>
      <c r="O188" s="119"/>
      <c r="P188" s="119"/>
      <c r="Q188" s="119"/>
      <c r="R188" s="119"/>
      <c r="S188" s="119"/>
      <c r="T188" s="119"/>
      <c r="U188" s="114"/>
      <c r="V188" s="113"/>
      <c r="W188" s="119"/>
      <c r="X188" s="119"/>
      <c r="Y188" s="119"/>
      <c r="Z188" s="119"/>
      <c r="AA188" s="119"/>
      <c r="AB188" s="119"/>
      <c r="AC188" s="119"/>
      <c r="AD188" s="119"/>
      <c r="AE188" s="119"/>
      <c r="AF188" s="119"/>
      <c r="AG188" s="119"/>
      <c r="AH188" s="119"/>
      <c r="AI188" s="119"/>
      <c r="AJ188" s="119"/>
      <c r="AK188" s="119"/>
      <c r="AL188" s="120"/>
      <c r="AM188" s="114"/>
      <c r="AN188" s="113"/>
      <c r="AO188" s="119"/>
      <c r="AP188" s="119"/>
      <c r="AQ188" s="119"/>
    </row>
    <row r="189" spans="1:43" ht="6" customHeight="1" x14ac:dyDescent="0.25">
      <c r="A189" s="29"/>
      <c r="B189" s="433"/>
      <c r="C189" s="107"/>
      <c r="D189" s="108"/>
      <c r="E189" s="29"/>
      <c r="F189" s="29"/>
      <c r="G189" s="29"/>
      <c r="H189" s="29"/>
      <c r="I189" s="29"/>
      <c r="J189" s="29"/>
      <c r="K189" s="29"/>
      <c r="L189" s="29"/>
      <c r="M189" s="29"/>
      <c r="N189" s="29"/>
      <c r="O189" s="29"/>
      <c r="P189" s="29"/>
      <c r="Q189" s="29"/>
      <c r="R189" s="29"/>
      <c r="S189" s="29"/>
      <c r="T189" s="29"/>
      <c r="U189" s="107"/>
      <c r="V189" s="108"/>
      <c r="W189" s="29"/>
      <c r="X189" s="29"/>
      <c r="Y189" s="29"/>
      <c r="Z189" s="29"/>
      <c r="AA189" s="29"/>
      <c r="AB189" s="29"/>
      <c r="AC189" s="29"/>
      <c r="AD189" s="29"/>
      <c r="AE189" s="29"/>
      <c r="AF189" s="29"/>
      <c r="AG189" s="29"/>
      <c r="AH189" s="29"/>
      <c r="AI189" s="29"/>
      <c r="AJ189" s="29"/>
      <c r="AK189" s="29"/>
      <c r="AL189" s="33"/>
      <c r="AM189" s="107"/>
      <c r="AN189" s="108"/>
      <c r="AO189" s="29"/>
      <c r="AP189" s="29"/>
      <c r="AQ189" s="29"/>
    </row>
    <row r="190" spans="1:43" ht="11.25" customHeight="1" x14ac:dyDescent="0.25">
      <c r="A190" s="407"/>
      <c r="B190" s="429">
        <v>335</v>
      </c>
      <c r="C190" s="202"/>
      <c r="D190" s="109"/>
      <c r="E190" s="1128" t="str">
        <f ca="1">VLOOKUP(INDIRECT(ADDRESS(ROW(),COLUMN()-3)),INDIRECT("translations[[Question Num]:["&amp; Language_Selected &amp;"]]"),MATCH(Language_Selected,Language_Options,0)+1,FALSE)</f>
        <v>Did any staff member at the health facility speak to you about family planning methods?</v>
      </c>
      <c r="F190" s="1128"/>
      <c r="G190" s="1128"/>
      <c r="H190" s="1128"/>
      <c r="I190" s="1128"/>
      <c r="J190" s="1128"/>
      <c r="K190" s="1128"/>
      <c r="L190" s="1128"/>
      <c r="M190" s="1128"/>
      <c r="N190" s="1128"/>
      <c r="O190" s="1128"/>
      <c r="P190" s="1128"/>
      <c r="Q190" s="1128"/>
      <c r="R190" s="1128"/>
      <c r="S190" s="1128"/>
      <c r="T190" s="1128"/>
      <c r="U190" s="202"/>
      <c r="V190" s="109"/>
      <c r="W190" s="381" t="s">
        <v>52</v>
      </c>
      <c r="X190" s="381"/>
      <c r="Y190" s="111" t="s">
        <v>9</v>
      </c>
      <c r="Z190" s="111"/>
      <c r="AA190" s="111"/>
      <c r="AB190" s="111"/>
      <c r="AC190" s="111"/>
      <c r="AD190" s="111"/>
      <c r="AE190" s="111"/>
      <c r="AF190" s="111"/>
      <c r="AG190" s="111"/>
      <c r="AH190" s="111"/>
      <c r="AI190" s="111"/>
      <c r="AJ190" s="111"/>
      <c r="AK190" s="111"/>
      <c r="AL190" s="117" t="s">
        <v>53</v>
      </c>
      <c r="AM190" s="202"/>
      <c r="AN190" s="109"/>
      <c r="AO190" s="407"/>
      <c r="AP190" s="407"/>
      <c r="AQ190" s="407"/>
    </row>
    <row r="191" spans="1:43" x14ac:dyDescent="0.25">
      <c r="A191" s="407"/>
      <c r="B191" s="410"/>
      <c r="C191" s="202"/>
      <c r="D191" s="109"/>
      <c r="E191" s="1128"/>
      <c r="F191" s="1128"/>
      <c r="G191" s="1128"/>
      <c r="H191" s="1128"/>
      <c r="I191" s="1128"/>
      <c r="J191" s="1128"/>
      <c r="K191" s="1128"/>
      <c r="L191" s="1128"/>
      <c r="M191" s="1128"/>
      <c r="N191" s="1128"/>
      <c r="O191" s="1128"/>
      <c r="P191" s="1128"/>
      <c r="Q191" s="1128"/>
      <c r="R191" s="1128"/>
      <c r="S191" s="1128"/>
      <c r="T191" s="1128"/>
      <c r="U191" s="202"/>
      <c r="V191" s="109"/>
      <c r="W191" s="381" t="s">
        <v>54</v>
      </c>
      <c r="X191" s="381"/>
      <c r="Y191" s="111" t="s">
        <v>9</v>
      </c>
      <c r="Z191" s="111"/>
      <c r="AA191" s="111"/>
      <c r="AB191" s="111"/>
      <c r="AC191" s="111"/>
      <c r="AD191" s="111"/>
      <c r="AE191" s="111"/>
      <c r="AF191" s="111"/>
      <c r="AG191" s="111"/>
      <c r="AH191" s="111"/>
      <c r="AI191" s="111"/>
      <c r="AJ191" s="111"/>
      <c r="AK191" s="111"/>
      <c r="AL191" s="117" t="s">
        <v>55</v>
      </c>
      <c r="AM191" s="202"/>
      <c r="AN191" s="109"/>
      <c r="AO191" s="381"/>
      <c r="AP191" s="428"/>
      <c r="AQ191" s="407"/>
    </row>
    <row r="192" spans="1:43" ht="6" customHeight="1" x14ac:dyDescent="0.25">
      <c r="A192" s="119"/>
      <c r="B192" s="118"/>
      <c r="C192" s="114"/>
      <c r="D192" s="113"/>
      <c r="E192" s="119"/>
      <c r="F192" s="119"/>
      <c r="G192" s="119"/>
      <c r="H192" s="119"/>
      <c r="I192" s="119"/>
      <c r="J192" s="119"/>
      <c r="K192" s="119"/>
      <c r="L192" s="119"/>
      <c r="M192" s="119"/>
      <c r="N192" s="119"/>
      <c r="O192" s="119"/>
      <c r="P192" s="119"/>
      <c r="Q192" s="119"/>
      <c r="R192" s="119"/>
      <c r="S192" s="119"/>
      <c r="T192" s="119"/>
      <c r="U192" s="114"/>
      <c r="V192" s="113"/>
      <c r="W192" s="119"/>
      <c r="X192" s="119"/>
      <c r="Y192" s="119"/>
      <c r="Z192" s="119"/>
      <c r="AA192" s="119"/>
      <c r="AB192" s="119"/>
      <c r="AC192" s="119"/>
      <c r="AD192" s="119"/>
      <c r="AE192" s="119"/>
      <c r="AF192" s="119"/>
      <c r="AG192" s="119"/>
      <c r="AH192" s="119"/>
      <c r="AI192" s="119"/>
      <c r="AJ192" s="119"/>
      <c r="AK192" s="119"/>
      <c r="AL192" s="120"/>
      <c r="AM192" s="114"/>
      <c r="AN192" s="113"/>
      <c r="AO192" s="119"/>
      <c r="AP192" s="119"/>
      <c r="AQ192" s="119"/>
    </row>
    <row r="193" spans="1:44" ht="6" customHeight="1" x14ac:dyDescent="0.25">
      <c r="A193" s="29"/>
      <c r="B193" s="433"/>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33"/>
      <c r="AM193" s="29"/>
      <c r="AN193" s="29"/>
      <c r="AO193" s="29"/>
      <c r="AP193" s="29"/>
      <c r="AQ193" s="29"/>
      <c r="AR193" s="407"/>
    </row>
    <row r="195" spans="1:44" ht="11.25" customHeight="1" x14ac:dyDescent="0.25"/>
    <row r="196" spans="1:44" ht="11.25" customHeight="1" x14ac:dyDescent="0.25"/>
  </sheetData>
  <sheetProtection sheet="1" scenarios="1" formatCells="0" formatRows="0" insertRows="0" deleteRows="0"/>
  <mergeCells count="39">
    <mergeCell ref="A1:AQ1"/>
    <mergeCell ref="W3:AL3"/>
    <mergeCell ref="AO3:AP3"/>
    <mergeCell ref="AP17:AP18"/>
    <mergeCell ref="AP13:AP14"/>
    <mergeCell ref="E3:T3"/>
    <mergeCell ref="E17:T18"/>
    <mergeCell ref="E5:T8"/>
    <mergeCell ref="E11:AL11"/>
    <mergeCell ref="E21:T36"/>
    <mergeCell ref="E87:T88"/>
    <mergeCell ref="E83:T84"/>
    <mergeCell ref="E79:T80"/>
    <mergeCell ref="E39:T76"/>
    <mergeCell ref="E95:T104"/>
    <mergeCell ref="E111:T125"/>
    <mergeCell ref="E91:T92"/>
    <mergeCell ref="E167:T168"/>
    <mergeCell ref="E190:T191"/>
    <mergeCell ref="E171:T172"/>
    <mergeCell ref="E179:T179"/>
    <mergeCell ref="N183:T187"/>
    <mergeCell ref="F183:L187"/>
    <mergeCell ref="E175:T176"/>
    <mergeCell ref="E128:T164"/>
    <mergeCell ref="E107:T108"/>
    <mergeCell ref="Z149:AK149"/>
    <mergeCell ref="Y156:AK156"/>
    <mergeCell ref="Z164:AK164"/>
    <mergeCell ref="AP145:AP146"/>
    <mergeCell ref="Z48:AK48"/>
    <mergeCell ref="Z60:AK60"/>
    <mergeCell ref="Y68:AK68"/>
    <mergeCell ref="Z76:AK76"/>
    <mergeCell ref="Z137:AK137"/>
    <mergeCell ref="AP111:AP112"/>
    <mergeCell ref="AP107:AP108"/>
    <mergeCell ref="AP122:AP123"/>
    <mergeCell ref="AP79:AP80"/>
  </mergeCells>
  <printOptions horizontalCentered="1"/>
  <pageMargins left="0.25" right="0.25" top="0.25" bottom="0.25" header="0.3" footer="0.3"/>
  <pageSetup paperSize="9" orientation="portrait" r:id="rId1"/>
  <headerFooter>
    <oddFooter>&amp;CW-&amp;P</oddFooter>
  </headerFooter>
  <rowBreaks count="2" manualBreakCount="2">
    <brk id="77" max="42" man="1"/>
    <brk id="126" max="4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tabColor theme="9"/>
  </sheetPr>
  <dimension ref="A1:AZ22"/>
  <sheetViews>
    <sheetView view="pageBreakPreview" zoomScaleNormal="100" zoomScaleSheetLayoutView="100" workbookViewId="0">
      <selection activeCell="AL2" sqref="AL2:AP2"/>
    </sheetView>
  </sheetViews>
  <sheetFormatPr defaultColWidth="2.90625" defaultRowHeight="10.3" x14ac:dyDescent="0.25"/>
  <cols>
    <col min="1" max="16384" width="2.90625" style="491"/>
  </cols>
  <sheetData>
    <row r="1" spans="1:52" x14ac:dyDescent="0.25">
      <c r="A1" s="1130" t="s">
        <v>299</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row>
    <row r="2" spans="1:52" ht="6" customHeight="1" x14ac:dyDescent="0.25">
      <c r="A2" s="436"/>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row>
    <row r="3" spans="1:52" x14ac:dyDescent="0.25">
      <c r="A3" s="492"/>
      <c r="B3" s="1237" t="s">
        <v>1382</v>
      </c>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c r="AI3" s="1237"/>
      <c r="AJ3" s="1237"/>
      <c r="AK3" s="1237"/>
      <c r="AL3" s="1237"/>
      <c r="AM3" s="1237"/>
      <c r="AN3" s="1237"/>
      <c r="AO3" s="1237"/>
      <c r="AP3" s="188"/>
      <c r="AQ3" s="188"/>
      <c r="AR3" s="188"/>
      <c r="AS3" s="188"/>
      <c r="AT3" s="188"/>
      <c r="AU3" s="188"/>
      <c r="AV3" s="188"/>
      <c r="AW3" s="188"/>
      <c r="AX3" s="188"/>
      <c r="AY3" s="188"/>
      <c r="AZ3" s="188"/>
    </row>
    <row r="4" spans="1:52" x14ac:dyDescent="0.25">
      <c r="A4" s="492"/>
      <c r="B4" s="1237"/>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c r="AD4" s="1237"/>
      <c r="AE4" s="1237"/>
      <c r="AF4" s="1237"/>
      <c r="AG4" s="1237"/>
      <c r="AH4" s="1237"/>
      <c r="AI4" s="1237"/>
      <c r="AJ4" s="1237"/>
      <c r="AK4" s="1237"/>
      <c r="AL4" s="1237"/>
      <c r="AM4" s="1237"/>
      <c r="AN4" s="1237"/>
      <c r="AO4" s="1237"/>
      <c r="AP4" s="188"/>
      <c r="AQ4" s="188"/>
      <c r="AR4" s="188"/>
      <c r="AS4" s="188"/>
      <c r="AT4" s="188"/>
      <c r="AU4" s="188"/>
      <c r="AV4" s="188"/>
      <c r="AW4" s="188"/>
      <c r="AX4" s="188"/>
      <c r="AY4" s="188"/>
      <c r="AZ4" s="188"/>
    </row>
    <row r="5" spans="1:52" x14ac:dyDescent="0.25">
      <c r="A5" s="493"/>
      <c r="B5" s="1237" t="s">
        <v>1329</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c r="AH5" s="1237"/>
      <c r="AI5" s="1237"/>
      <c r="AJ5" s="1237"/>
      <c r="AK5" s="1237"/>
      <c r="AL5" s="1237"/>
      <c r="AM5" s="1237"/>
      <c r="AN5" s="1237"/>
      <c r="AO5" s="1237"/>
      <c r="AP5" s="188"/>
      <c r="AQ5" s="188"/>
      <c r="AR5" s="188"/>
      <c r="AS5" s="188"/>
      <c r="AT5" s="188"/>
      <c r="AU5" s="188"/>
      <c r="AV5" s="188"/>
      <c r="AW5" s="188"/>
      <c r="AX5" s="188"/>
      <c r="AY5" s="188"/>
      <c r="AZ5" s="188"/>
    </row>
    <row r="6" spans="1:52" x14ac:dyDescent="0.25">
      <c r="A6" s="493"/>
      <c r="B6" s="1237"/>
      <c r="C6" s="1237"/>
      <c r="D6" s="1237"/>
      <c r="E6" s="1237"/>
      <c r="F6" s="1237"/>
      <c r="G6" s="1237"/>
      <c r="H6" s="1237"/>
      <c r="I6" s="1237"/>
      <c r="J6" s="1237"/>
      <c r="K6" s="1237"/>
      <c r="L6" s="1237"/>
      <c r="M6" s="1237"/>
      <c r="N6" s="1237"/>
      <c r="O6" s="1237"/>
      <c r="P6" s="1237"/>
      <c r="Q6" s="1237"/>
      <c r="R6" s="1237"/>
      <c r="S6" s="1237"/>
      <c r="T6" s="1237"/>
      <c r="U6" s="1237"/>
      <c r="V6" s="1237"/>
      <c r="W6" s="1237"/>
      <c r="X6" s="1237"/>
      <c r="Y6" s="1237"/>
      <c r="Z6" s="1237"/>
      <c r="AA6" s="1237"/>
      <c r="AB6" s="1237"/>
      <c r="AC6" s="1237"/>
      <c r="AD6" s="1237"/>
      <c r="AE6" s="1237"/>
      <c r="AF6" s="1237"/>
      <c r="AG6" s="1237"/>
      <c r="AH6" s="1237"/>
      <c r="AI6" s="1237"/>
      <c r="AJ6" s="1237"/>
      <c r="AK6" s="1237"/>
      <c r="AL6" s="1237"/>
      <c r="AM6" s="1237"/>
      <c r="AN6" s="1237"/>
      <c r="AO6" s="1237"/>
      <c r="AP6" s="188"/>
      <c r="AQ6" s="188"/>
      <c r="AR6" s="188"/>
      <c r="AS6" s="188"/>
      <c r="AT6" s="188"/>
      <c r="AU6" s="188"/>
      <c r="AV6" s="188"/>
      <c r="AW6" s="188"/>
      <c r="AX6" s="188"/>
      <c r="AY6" s="188"/>
      <c r="AZ6" s="188"/>
    </row>
    <row r="7" spans="1:52" x14ac:dyDescent="0.25">
      <c r="A7" s="493"/>
      <c r="B7" s="1237" t="s">
        <v>1330</v>
      </c>
      <c r="C7" s="1237"/>
      <c r="D7" s="1237"/>
      <c r="E7" s="1237"/>
      <c r="F7" s="1237"/>
      <c r="G7" s="1237"/>
      <c r="H7" s="1237"/>
      <c r="I7" s="1237"/>
      <c r="J7" s="1237"/>
      <c r="K7" s="1237"/>
      <c r="L7" s="1237"/>
      <c r="M7" s="1237"/>
      <c r="N7" s="1237"/>
      <c r="O7" s="1237"/>
      <c r="P7" s="1237"/>
      <c r="Q7" s="1237"/>
      <c r="R7" s="1237"/>
      <c r="S7" s="1237"/>
      <c r="T7" s="1237"/>
      <c r="U7" s="1237"/>
      <c r="V7" s="1237"/>
      <c r="W7" s="1237"/>
      <c r="X7" s="1237"/>
      <c r="Y7" s="1237"/>
      <c r="Z7" s="1237"/>
      <c r="AA7" s="1237"/>
      <c r="AB7" s="1237"/>
      <c r="AC7" s="1237"/>
      <c r="AD7" s="1237"/>
      <c r="AE7" s="1237"/>
      <c r="AF7" s="1237"/>
      <c r="AG7" s="1237"/>
      <c r="AH7" s="1237"/>
      <c r="AI7" s="1237"/>
      <c r="AJ7" s="1237"/>
      <c r="AK7" s="1237"/>
      <c r="AL7" s="1237"/>
      <c r="AM7" s="1237"/>
      <c r="AN7" s="1237"/>
      <c r="AO7" s="1237"/>
      <c r="AP7" s="188"/>
      <c r="AQ7" s="188"/>
      <c r="AR7" s="188"/>
      <c r="AS7" s="188"/>
      <c r="AT7" s="188"/>
      <c r="AU7" s="188"/>
      <c r="AV7" s="188"/>
      <c r="AW7" s="188"/>
      <c r="AX7" s="188"/>
      <c r="AY7" s="188"/>
      <c r="AZ7" s="188"/>
    </row>
    <row r="8" spans="1:52" x14ac:dyDescent="0.25">
      <c r="A8" s="494"/>
      <c r="B8" s="1237"/>
      <c r="C8" s="1237"/>
      <c r="D8" s="1237"/>
      <c r="E8" s="1237"/>
      <c r="F8" s="1237"/>
      <c r="G8" s="1237"/>
      <c r="H8" s="1237"/>
      <c r="I8" s="1237"/>
      <c r="J8" s="1237"/>
      <c r="K8" s="1237"/>
      <c r="L8" s="1237"/>
      <c r="M8" s="1237"/>
      <c r="N8" s="1237"/>
      <c r="O8" s="1237"/>
      <c r="P8" s="1237"/>
      <c r="Q8" s="1237"/>
      <c r="R8" s="1237"/>
      <c r="S8" s="1237"/>
      <c r="T8" s="1237"/>
      <c r="U8" s="1237"/>
      <c r="V8" s="1237"/>
      <c r="W8" s="1237"/>
      <c r="X8" s="1237"/>
      <c r="Y8" s="1237"/>
      <c r="Z8" s="1237"/>
      <c r="AA8" s="1237"/>
      <c r="AB8" s="1237"/>
      <c r="AC8" s="1237"/>
      <c r="AD8" s="1237"/>
      <c r="AE8" s="1237"/>
      <c r="AF8" s="1237"/>
      <c r="AG8" s="1237"/>
      <c r="AH8" s="1237"/>
      <c r="AI8" s="1237"/>
      <c r="AJ8" s="1237"/>
      <c r="AK8" s="1237"/>
      <c r="AL8" s="1237"/>
      <c r="AM8" s="1237"/>
      <c r="AN8" s="1237"/>
      <c r="AO8" s="1237"/>
      <c r="AP8" s="188"/>
      <c r="AQ8" s="188"/>
      <c r="AR8" s="188"/>
      <c r="AS8" s="188"/>
      <c r="AT8" s="188"/>
      <c r="AU8" s="188"/>
      <c r="AV8" s="188"/>
      <c r="AW8" s="188"/>
      <c r="AX8" s="188"/>
      <c r="AY8" s="188"/>
      <c r="AZ8" s="188"/>
    </row>
    <row r="9" spans="1:52" x14ac:dyDescent="0.25">
      <c r="A9" s="493"/>
      <c r="B9" s="188" t="s">
        <v>300</v>
      </c>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188"/>
      <c r="AQ9" s="188"/>
      <c r="AR9" s="188"/>
      <c r="AS9" s="188"/>
      <c r="AT9" s="188"/>
      <c r="AU9" s="188"/>
      <c r="AV9" s="188"/>
      <c r="AW9" s="188"/>
      <c r="AX9" s="188"/>
      <c r="AY9" s="188"/>
      <c r="AZ9" s="188"/>
    </row>
    <row r="10" spans="1:52" x14ac:dyDescent="0.25">
      <c r="A10" s="492"/>
      <c r="B10" s="1237" t="s">
        <v>1331</v>
      </c>
      <c r="C10" s="1237"/>
      <c r="D10" s="1237"/>
      <c r="E10" s="1237"/>
      <c r="F10" s="1237"/>
      <c r="G10" s="1237"/>
      <c r="H10" s="1237"/>
      <c r="I10" s="1237"/>
      <c r="J10" s="1237"/>
      <c r="K10" s="1237"/>
      <c r="L10" s="1237"/>
      <c r="M10" s="1237"/>
      <c r="N10" s="1237"/>
      <c r="O10" s="1237"/>
      <c r="P10" s="1237"/>
      <c r="Q10" s="1237"/>
      <c r="R10" s="1237"/>
      <c r="S10" s="1237"/>
      <c r="T10" s="1237"/>
      <c r="U10" s="1237"/>
      <c r="V10" s="1237"/>
      <c r="W10" s="1237"/>
      <c r="X10" s="1237"/>
      <c r="Y10" s="1237"/>
      <c r="Z10" s="1237"/>
      <c r="AA10" s="1237"/>
      <c r="AB10" s="1237"/>
      <c r="AC10" s="1237"/>
      <c r="AD10" s="1237"/>
      <c r="AE10" s="1237"/>
      <c r="AF10" s="1237"/>
      <c r="AG10" s="1237"/>
      <c r="AH10" s="1237"/>
      <c r="AI10" s="1237"/>
      <c r="AJ10" s="1237"/>
      <c r="AK10" s="1237"/>
      <c r="AL10" s="1237"/>
      <c r="AM10" s="1237"/>
      <c r="AN10" s="1237"/>
      <c r="AO10" s="1237"/>
      <c r="AP10" s="188"/>
      <c r="AQ10" s="188"/>
      <c r="AR10" s="188"/>
      <c r="AS10" s="188"/>
      <c r="AT10" s="188"/>
      <c r="AU10" s="188"/>
      <c r="AV10" s="188"/>
      <c r="AW10" s="188"/>
      <c r="AX10" s="188"/>
      <c r="AY10" s="188"/>
      <c r="AZ10" s="188"/>
    </row>
    <row r="11" spans="1:52" x14ac:dyDescent="0.25">
      <c r="A11" s="492"/>
      <c r="B11" s="1237"/>
      <c r="C11" s="1237"/>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1237"/>
      <c r="AM11" s="1237"/>
      <c r="AN11" s="1237"/>
      <c r="AO11" s="1237"/>
      <c r="AP11" s="188"/>
      <c r="AQ11" s="188"/>
      <c r="AR11" s="188"/>
      <c r="AS11" s="188"/>
      <c r="AT11" s="188"/>
      <c r="AU11" s="188"/>
      <c r="AV11" s="188"/>
      <c r="AW11" s="188"/>
      <c r="AX11" s="188"/>
      <c r="AY11" s="188"/>
      <c r="AZ11" s="188"/>
    </row>
    <row r="12" spans="1:52" x14ac:dyDescent="0.25">
      <c r="A12" s="492"/>
      <c r="B12" s="1237"/>
      <c r="C12" s="1237"/>
      <c r="D12" s="1237"/>
      <c r="E12" s="1237"/>
      <c r="F12" s="1237"/>
      <c r="G12" s="1237"/>
      <c r="H12" s="1237"/>
      <c r="I12" s="1237"/>
      <c r="J12" s="1237"/>
      <c r="K12" s="1237"/>
      <c r="L12" s="1237"/>
      <c r="M12" s="1237"/>
      <c r="N12" s="1237"/>
      <c r="O12" s="1237"/>
      <c r="P12" s="1237"/>
      <c r="Q12" s="1237"/>
      <c r="R12" s="1237"/>
      <c r="S12" s="1237"/>
      <c r="T12" s="1237"/>
      <c r="U12" s="1237"/>
      <c r="V12" s="1237"/>
      <c r="W12" s="1237"/>
      <c r="X12" s="1237"/>
      <c r="Y12" s="1237"/>
      <c r="Z12" s="1237"/>
      <c r="AA12" s="1237"/>
      <c r="AB12" s="1237"/>
      <c r="AC12" s="1237"/>
      <c r="AD12" s="1237"/>
      <c r="AE12" s="1237"/>
      <c r="AF12" s="1237"/>
      <c r="AG12" s="1237"/>
      <c r="AH12" s="1237"/>
      <c r="AI12" s="1237"/>
      <c r="AJ12" s="1237"/>
      <c r="AK12" s="1237"/>
      <c r="AL12" s="1237"/>
      <c r="AM12" s="1237"/>
      <c r="AN12" s="1237"/>
      <c r="AO12" s="1237"/>
      <c r="AP12" s="188"/>
      <c r="AQ12" s="188"/>
      <c r="AR12" s="188"/>
      <c r="AS12" s="188"/>
      <c r="AT12" s="188"/>
      <c r="AU12" s="188"/>
      <c r="AV12" s="188"/>
      <c r="AW12" s="188"/>
      <c r="AX12" s="188"/>
      <c r="AY12" s="188"/>
      <c r="AZ12" s="188"/>
    </row>
    <row r="13" spans="1:52" x14ac:dyDescent="0.25">
      <c r="A13" s="493"/>
      <c r="B13" s="1240" t="s">
        <v>1422</v>
      </c>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88"/>
      <c r="AQ13" s="188"/>
      <c r="AR13" s="188"/>
      <c r="AS13" s="188"/>
      <c r="AT13" s="188"/>
      <c r="AU13" s="188"/>
      <c r="AV13" s="188"/>
      <c r="AW13" s="188"/>
      <c r="AX13" s="188"/>
      <c r="AY13" s="188"/>
      <c r="AZ13" s="188"/>
    </row>
    <row r="14" spans="1:52" x14ac:dyDescent="0.25">
      <c r="A14" s="493"/>
      <c r="B14" s="1240"/>
      <c r="C14" s="1240"/>
      <c r="D14" s="1240"/>
      <c r="E14" s="1240"/>
      <c r="F14" s="1240"/>
      <c r="G14" s="1240"/>
      <c r="H14" s="1240"/>
      <c r="I14" s="1240"/>
      <c r="J14" s="1240"/>
      <c r="K14" s="1240"/>
      <c r="L14" s="1240"/>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88"/>
      <c r="AQ14" s="188"/>
      <c r="AR14" s="188"/>
      <c r="AS14" s="188"/>
      <c r="AT14" s="188"/>
      <c r="AU14" s="188"/>
      <c r="AV14" s="188"/>
      <c r="AW14" s="188"/>
      <c r="AX14" s="188"/>
      <c r="AY14" s="188"/>
      <c r="AZ14" s="188"/>
    </row>
    <row r="15" spans="1:52" x14ac:dyDescent="0.25">
      <c r="A15" s="492"/>
      <c r="B15" s="1237" t="s">
        <v>301</v>
      </c>
      <c r="C15" s="1237"/>
      <c r="D15" s="1237"/>
      <c r="E15" s="1237"/>
      <c r="F15" s="1237"/>
      <c r="G15" s="1237"/>
      <c r="H15" s="1237"/>
      <c r="I15" s="1237"/>
      <c r="J15" s="1237"/>
      <c r="K15" s="1237"/>
      <c r="L15" s="1237"/>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1237"/>
      <c r="AM15" s="1237"/>
      <c r="AN15" s="1237"/>
      <c r="AO15" s="1237"/>
      <c r="AP15" s="188"/>
      <c r="AQ15" s="188"/>
      <c r="AR15" s="188"/>
      <c r="AS15" s="188"/>
      <c r="AT15" s="188"/>
      <c r="AU15" s="188"/>
      <c r="AV15" s="188"/>
      <c r="AW15" s="188"/>
      <c r="AX15" s="188"/>
      <c r="AY15" s="188"/>
      <c r="AZ15" s="188"/>
    </row>
    <row r="16" spans="1:52" x14ac:dyDescent="0.25">
      <c r="A16" s="493"/>
      <c r="B16" s="1237" t="s">
        <v>302</v>
      </c>
      <c r="C16" s="1237"/>
      <c r="D16" s="1237"/>
      <c r="E16" s="1237"/>
      <c r="F16" s="1237"/>
      <c r="G16" s="1237"/>
      <c r="H16" s="1237"/>
      <c r="I16" s="1237"/>
      <c r="J16" s="1237"/>
      <c r="K16" s="1237"/>
      <c r="L16" s="1237"/>
      <c r="M16" s="1237"/>
      <c r="N16" s="1237"/>
      <c r="O16" s="1237"/>
      <c r="P16" s="1237"/>
      <c r="Q16" s="1237"/>
      <c r="R16" s="1237"/>
      <c r="S16" s="1237"/>
      <c r="T16" s="1237"/>
      <c r="U16" s="1237"/>
      <c r="V16" s="1237"/>
      <c r="W16" s="1237"/>
      <c r="X16" s="1237"/>
      <c r="Y16" s="1237"/>
      <c r="Z16" s="1237"/>
      <c r="AA16" s="1237"/>
      <c r="AB16" s="1237"/>
      <c r="AC16" s="1237"/>
      <c r="AD16" s="1237"/>
      <c r="AE16" s="1237"/>
      <c r="AF16" s="1237"/>
      <c r="AG16" s="1237"/>
      <c r="AH16" s="1237"/>
      <c r="AI16" s="1237"/>
      <c r="AJ16" s="1237"/>
      <c r="AK16" s="1237"/>
      <c r="AL16" s="1237"/>
      <c r="AM16" s="1237"/>
      <c r="AN16" s="1237"/>
      <c r="AO16" s="1237"/>
      <c r="AP16" s="188"/>
      <c r="AQ16" s="188"/>
      <c r="AR16" s="188"/>
      <c r="AS16" s="188"/>
      <c r="AT16" s="188"/>
      <c r="AU16" s="188"/>
      <c r="AV16" s="188"/>
      <c r="AW16" s="188"/>
      <c r="AX16" s="188"/>
      <c r="AY16" s="188"/>
      <c r="AZ16" s="188"/>
    </row>
    <row r="17" spans="1:52" x14ac:dyDescent="0.25">
      <c r="A17" s="493"/>
      <c r="B17" s="1237"/>
      <c r="C17" s="1237"/>
      <c r="D17" s="1237"/>
      <c r="E17" s="1237"/>
      <c r="F17" s="1237"/>
      <c r="G17" s="1237"/>
      <c r="H17" s="1237"/>
      <c r="I17" s="1237"/>
      <c r="J17" s="1237"/>
      <c r="K17" s="1237"/>
      <c r="L17" s="1237"/>
      <c r="M17" s="1237"/>
      <c r="N17" s="1237"/>
      <c r="O17" s="1237"/>
      <c r="P17" s="1237"/>
      <c r="Q17" s="1237"/>
      <c r="R17" s="1237"/>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88"/>
      <c r="AQ17" s="188"/>
      <c r="AR17" s="188"/>
      <c r="AS17" s="188"/>
      <c r="AT17" s="188"/>
      <c r="AU17" s="188"/>
      <c r="AV17" s="188"/>
      <c r="AW17" s="188"/>
      <c r="AX17" s="188"/>
      <c r="AY17" s="188"/>
      <c r="AZ17" s="188"/>
    </row>
    <row r="18" spans="1:52" x14ac:dyDescent="0.25">
      <c r="A18" s="492"/>
      <c r="B18" s="1128" t="str">
        <f>"(9) Year of fieldwork is assumed to be " &amp; FW_YR &amp; ". For fieldwork beginning in " &amp; FW_YR+1 &amp; ", all references to calendar years should be increased by one; for example, " &amp; FW_YR-6 &amp; " should be changed to " &amp; FW_YR-5 &amp; ", " &amp; FW_YR-5 &amp; " should be changed to " &amp; FW_YR-4 &amp; ", " &amp; FW_YR-4 &amp; " should be changed to " &amp; FW_YR-3 &amp; ", and similarly for all years throughout the questionnaire."</f>
        <v>(9) Year of fieldwork is assumed to be 2022. For fieldwork beginning in 2023, all references to calendar years should be increased by one; for example, 2016 should be changed to 2017, 2017 should be changed to 2018, 2018 should be changed to 2019, and similarly for all years throughout the questionnaire.</v>
      </c>
      <c r="C18" s="1128"/>
      <c r="D18" s="1128"/>
      <c r="E18" s="1128"/>
      <c r="F18" s="1128"/>
      <c r="G18" s="1128"/>
      <c r="H18" s="1128"/>
      <c r="I18" s="1128"/>
      <c r="J18" s="1128"/>
      <c r="K18" s="1128"/>
      <c r="L18" s="1128"/>
      <c r="M18" s="1128"/>
      <c r="N18" s="1128"/>
      <c r="O18" s="1128"/>
      <c r="P18" s="1128"/>
      <c r="Q18" s="1128"/>
      <c r="R18" s="1128"/>
      <c r="S18" s="1128"/>
      <c r="T18" s="1128"/>
      <c r="U18" s="1128"/>
      <c r="V18" s="1128"/>
      <c r="W18" s="1128"/>
      <c r="X18" s="1128"/>
      <c r="Y18" s="1128"/>
      <c r="Z18" s="1128"/>
      <c r="AA18" s="1128"/>
      <c r="AB18" s="1128"/>
      <c r="AC18" s="1128"/>
      <c r="AD18" s="1128"/>
      <c r="AE18" s="1128"/>
      <c r="AF18" s="1128"/>
      <c r="AG18" s="1128"/>
      <c r="AH18" s="1128"/>
      <c r="AI18" s="1128"/>
      <c r="AJ18" s="1128"/>
      <c r="AK18" s="1128"/>
      <c r="AL18" s="1128"/>
      <c r="AM18" s="1128"/>
      <c r="AN18" s="1128"/>
      <c r="AO18" s="1128"/>
      <c r="AP18" s="188"/>
      <c r="AQ18" s="188"/>
      <c r="AR18" s="188"/>
      <c r="AS18" s="188"/>
      <c r="AT18" s="188"/>
      <c r="AU18" s="188"/>
      <c r="AV18" s="188"/>
      <c r="AW18" s="188"/>
      <c r="AX18" s="188"/>
      <c r="AY18" s="188"/>
      <c r="AZ18" s="188"/>
    </row>
    <row r="19" spans="1:52" x14ac:dyDescent="0.25">
      <c r="A19" s="492"/>
      <c r="B19" s="1128"/>
      <c r="C19" s="1128"/>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28"/>
      <c r="AA19" s="1128"/>
      <c r="AB19" s="1128"/>
      <c r="AC19" s="1128"/>
      <c r="AD19" s="1128"/>
      <c r="AE19" s="1128"/>
      <c r="AF19" s="1128"/>
      <c r="AG19" s="1128"/>
      <c r="AH19" s="1128"/>
      <c r="AI19" s="1128"/>
      <c r="AJ19" s="1128"/>
      <c r="AK19" s="1128"/>
      <c r="AL19" s="1128"/>
      <c r="AM19" s="1128"/>
      <c r="AN19" s="1128"/>
      <c r="AO19" s="1128"/>
      <c r="AP19" s="188"/>
      <c r="AQ19" s="188"/>
      <c r="AR19" s="188"/>
      <c r="AS19" s="188"/>
      <c r="AT19" s="188"/>
      <c r="AU19" s="188"/>
      <c r="AV19" s="188"/>
      <c r="AW19" s="188"/>
      <c r="AX19" s="188"/>
      <c r="AY19" s="188"/>
      <c r="AZ19" s="188"/>
    </row>
    <row r="20" spans="1:52" x14ac:dyDescent="0.25">
      <c r="A20" s="492"/>
      <c r="B20" s="1128"/>
      <c r="C20" s="1128"/>
      <c r="D20" s="1128"/>
      <c r="E20" s="1128"/>
      <c r="F20" s="1128"/>
      <c r="G20" s="1128"/>
      <c r="H20" s="1128"/>
      <c r="I20" s="1128"/>
      <c r="J20" s="1128"/>
      <c r="K20" s="1128"/>
      <c r="L20" s="1128"/>
      <c r="M20" s="1128"/>
      <c r="N20" s="1128"/>
      <c r="O20" s="1128"/>
      <c r="P20" s="1128"/>
      <c r="Q20" s="1128"/>
      <c r="R20" s="1128"/>
      <c r="S20" s="1128"/>
      <c r="T20" s="1128"/>
      <c r="U20" s="1128"/>
      <c r="V20" s="1128"/>
      <c r="W20" s="1128"/>
      <c r="X20" s="1128"/>
      <c r="Y20" s="1128"/>
      <c r="Z20" s="1128"/>
      <c r="AA20" s="1128"/>
      <c r="AB20" s="1128"/>
      <c r="AC20" s="1128"/>
      <c r="AD20" s="1128"/>
      <c r="AE20" s="1128"/>
      <c r="AF20" s="1128"/>
      <c r="AG20" s="1128"/>
      <c r="AH20" s="1128"/>
      <c r="AI20" s="1128"/>
      <c r="AJ20" s="1128"/>
      <c r="AK20" s="1128"/>
      <c r="AL20" s="1128"/>
      <c r="AM20" s="1128"/>
      <c r="AN20" s="1128"/>
      <c r="AO20" s="1128"/>
      <c r="AP20" s="188"/>
      <c r="AQ20" s="188"/>
      <c r="AR20" s="188"/>
      <c r="AS20" s="188"/>
      <c r="AT20" s="188"/>
      <c r="AU20" s="188"/>
      <c r="AV20" s="188"/>
      <c r="AW20" s="188"/>
      <c r="AX20" s="188"/>
      <c r="AY20" s="188"/>
      <c r="AZ20" s="188"/>
    </row>
    <row r="21" spans="1:52" x14ac:dyDescent="0.25">
      <c r="A21" s="493"/>
      <c r="B21" s="1237" t="s">
        <v>303</v>
      </c>
      <c r="C21" s="1237"/>
      <c r="D21" s="1237"/>
      <c r="E21" s="1237"/>
      <c r="F21" s="1237"/>
      <c r="G21" s="1237"/>
      <c r="H21" s="1237"/>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88"/>
      <c r="AQ21" s="188"/>
      <c r="AR21" s="188"/>
      <c r="AS21" s="188"/>
      <c r="AT21" s="188"/>
      <c r="AU21" s="188"/>
      <c r="AV21" s="188"/>
      <c r="AW21" s="188"/>
      <c r="AX21" s="188"/>
      <c r="AY21" s="188"/>
      <c r="AZ21" s="188"/>
    </row>
    <row r="22" spans="1:52" ht="6" customHeight="1" x14ac:dyDescent="0.25"/>
  </sheetData>
  <sheetProtection sheet="1" scenarios="1" formatCells="0" formatRows="0" insertRows="0" deleteRows="0"/>
  <mergeCells count="10">
    <mergeCell ref="A1:AO1"/>
    <mergeCell ref="B10:AO12"/>
    <mergeCell ref="B3:AO4"/>
    <mergeCell ref="B7:AO8"/>
    <mergeCell ref="B21:AO21"/>
    <mergeCell ref="B15:AO15"/>
    <mergeCell ref="B18:AO20"/>
    <mergeCell ref="B5:AO6"/>
    <mergeCell ref="B16:AO17"/>
    <mergeCell ref="B13:AO14"/>
  </mergeCells>
  <printOptions horizontalCentered="1"/>
  <pageMargins left="0.25" right="0.25" top="0.25" bottom="0.25" header="0.3" footer="0.3"/>
  <pageSetup paperSize="9" orientation="portrait" r:id="rId1"/>
  <headerFooter>
    <oddFooter>&amp;CW-&amp;P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5"/>
  </sheetPr>
  <dimension ref="A1:CF909"/>
  <sheetViews>
    <sheetView view="pageBreakPreview" topLeftCell="A247" zoomScaleNormal="100" zoomScaleSheetLayoutView="100" workbookViewId="0">
      <selection activeCell="AL2" sqref="AL2:AP2"/>
    </sheetView>
  </sheetViews>
  <sheetFormatPr defaultColWidth="2.90625" defaultRowHeight="10.3" x14ac:dyDescent="0.25"/>
  <cols>
    <col min="1" max="1" width="1.90625" style="127" customWidth="1"/>
    <col min="2" max="2" width="4.90625" style="276" customWidth="1"/>
    <col min="3" max="4" width="1.90625" style="127" customWidth="1"/>
    <col min="5" max="20" width="2.90625" style="127" customWidth="1"/>
    <col min="21" max="22" width="1.90625" style="127" customWidth="1"/>
    <col min="23" max="37" width="2.90625" style="127" customWidth="1"/>
    <col min="38" max="38" width="2.90625" style="246" customWidth="1"/>
    <col min="39" max="41" width="1.90625" style="127" customWidth="1"/>
    <col min="42" max="42" width="4.90625" style="84" customWidth="1"/>
    <col min="43" max="43" width="1.90625" style="127" customWidth="1"/>
    <col min="44" max="44" width="2.90625" style="127"/>
    <col min="45" max="45" width="2.453125" style="127" customWidth="1"/>
    <col min="46" max="16384" width="2.90625" style="127"/>
  </cols>
  <sheetData>
    <row r="1" spans="1:45" x14ac:dyDescent="0.25">
      <c r="A1" s="1257" t="s">
        <v>304</v>
      </c>
      <c r="B1" s="1258"/>
      <c r="C1" s="1258"/>
      <c r="D1" s="1258"/>
      <c r="E1" s="1258"/>
      <c r="F1" s="1258"/>
      <c r="G1" s="1258"/>
      <c r="H1" s="1258"/>
      <c r="I1" s="1258"/>
      <c r="J1" s="1258"/>
      <c r="K1" s="1258"/>
      <c r="L1" s="1258"/>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c r="AM1" s="1258"/>
      <c r="AN1" s="1258"/>
      <c r="AO1" s="1258"/>
      <c r="AP1" s="1258"/>
      <c r="AQ1" s="1258"/>
    </row>
    <row r="2" spans="1:45" ht="6" customHeight="1" x14ac:dyDescent="0.25">
      <c r="A2" s="85"/>
      <c r="B2" s="47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200"/>
      <c r="AM2" s="85"/>
      <c r="AN2" s="85"/>
      <c r="AO2" s="85"/>
      <c r="AP2" s="85"/>
      <c r="AQ2" s="85"/>
      <c r="AR2" s="199"/>
    </row>
    <row r="3" spans="1:45" s="199" customFormat="1" ht="11.25" customHeight="1" thickBot="1" x14ac:dyDescent="0.3">
      <c r="A3" s="501"/>
      <c r="B3" s="650" t="s">
        <v>48</v>
      </c>
      <c r="C3" s="502"/>
      <c r="D3" s="503"/>
      <c r="E3" s="1259" t="s">
        <v>49</v>
      </c>
      <c r="F3" s="1259"/>
      <c r="G3" s="1259"/>
      <c r="H3" s="1259"/>
      <c r="I3" s="1259"/>
      <c r="J3" s="1259"/>
      <c r="K3" s="1259"/>
      <c r="L3" s="1259"/>
      <c r="M3" s="1259"/>
      <c r="N3" s="1259"/>
      <c r="O3" s="1259"/>
      <c r="P3" s="1259"/>
      <c r="Q3" s="1259"/>
      <c r="R3" s="1259"/>
      <c r="S3" s="1259"/>
      <c r="T3" s="1259"/>
      <c r="U3" s="502"/>
      <c r="V3" s="503"/>
      <c r="W3" s="1259" t="s">
        <v>50</v>
      </c>
      <c r="X3" s="1259"/>
      <c r="Y3" s="1259"/>
      <c r="Z3" s="1259"/>
      <c r="AA3" s="1259"/>
      <c r="AB3" s="1259"/>
      <c r="AC3" s="1259"/>
      <c r="AD3" s="1259"/>
      <c r="AE3" s="1259"/>
      <c r="AF3" s="1259"/>
      <c r="AG3" s="1259"/>
      <c r="AH3" s="1259"/>
      <c r="AI3" s="1259"/>
      <c r="AJ3" s="1259"/>
      <c r="AK3" s="1259"/>
      <c r="AL3" s="1259"/>
      <c r="AM3" s="502"/>
      <c r="AN3" s="501"/>
      <c r="AO3" s="1259" t="s">
        <v>51</v>
      </c>
      <c r="AP3" s="1259"/>
      <c r="AQ3" s="501"/>
    </row>
    <row r="4" spans="1:45" ht="6" customHeight="1" x14ac:dyDescent="0.25">
      <c r="A4" s="651"/>
      <c r="B4" s="471"/>
      <c r="C4" s="652"/>
      <c r="D4" s="653"/>
      <c r="E4" s="470"/>
      <c r="F4" s="470"/>
      <c r="G4" s="470"/>
      <c r="H4" s="470"/>
      <c r="I4" s="470"/>
      <c r="J4" s="470"/>
      <c r="K4" s="470"/>
      <c r="L4" s="470"/>
      <c r="M4" s="470"/>
      <c r="N4" s="470"/>
      <c r="O4" s="470"/>
      <c r="P4" s="470"/>
      <c r="Q4" s="470"/>
      <c r="R4" s="470"/>
      <c r="S4" s="470"/>
      <c r="T4" s="470"/>
      <c r="U4" s="470"/>
      <c r="V4" s="470"/>
      <c r="W4" s="470"/>
      <c r="X4" s="470"/>
      <c r="Y4" s="470"/>
      <c r="Z4" s="470"/>
      <c r="AA4" s="470"/>
      <c r="AB4" s="470"/>
      <c r="AC4" s="470"/>
      <c r="AD4" s="470"/>
      <c r="AE4" s="470"/>
      <c r="AF4" s="470"/>
      <c r="AG4" s="470"/>
      <c r="AH4" s="472"/>
      <c r="AI4" s="85"/>
      <c r="AJ4" s="85"/>
      <c r="AK4" s="85"/>
      <c r="AL4" s="85"/>
      <c r="AM4" s="652"/>
      <c r="AN4" s="470"/>
      <c r="AO4" s="470"/>
      <c r="AP4" s="470"/>
      <c r="AQ4" s="654"/>
    </row>
    <row r="5" spans="1:45" x14ac:dyDescent="0.25">
      <c r="A5" s="655"/>
      <c r="B5" s="475">
        <v>401</v>
      </c>
      <c r="C5" s="171"/>
      <c r="D5" s="257"/>
      <c r="E5" s="1249" t="s">
        <v>305</v>
      </c>
      <c r="F5" s="1249"/>
      <c r="G5" s="1249"/>
      <c r="H5" s="1249"/>
      <c r="I5" s="1249"/>
      <c r="J5" s="1249"/>
      <c r="K5" s="1249"/>
      <c r="L5" s="1249"/>
      <c r="M5" s="85"/>
      <c r="N5" s="85"/>
      <c r="O5" s="85"/>
      <c r="P5" s="85"/>
      <c r="Q5" s="85"/>
      <c r="R5" s="85"/>
      <c r="S5" s="85"/>
      <c r="T5" s="85"/>
      <c r="U5" s="85"/>
      <c r="V5" s="85"/>
      <c r="W5" s="85"/>
      <c r="X5" s="85"/>
      <c r="Y5" s="85"/>
      <c r="Z5" s="85"/>
      <c r="AA5" s="85"/>
      <c r="AB5" s="85"/>
      <c r="AC5" s="85"/>
      <c r="AD5" s="85"/>
      <c r="AE5" s="85"/>
      <c r="AF5" s="85"/>
      <c r="AG5" s="85"/>
      <c r="AH5" s="200"/>
      <c r="AI5" s="85"/>
      <c r="AJ5" s="85"/>
      <c r="AK5" s="85"/>
      <c r="AL5" s="85"/>
      <c r="AM5" s="171"/>
      <c r="AN5" s="85"/>
      <c r="AO5" s="85"/>
      <c r="AP5" s="85"/>
      <c r="AQ5" s="383"/>
    </row>
    <row r="6" spans="1:45" ht="6" customHeight="1" x14ac:dyDescent="0.25">
      <c r="A6" s="655"/>
      <c r="B6" s="475"/>
      <c r="C6" s="171"/>
      <c r="D6" s="257"/>
      <c r="E6" s="645"/>
      <c r="F6" s="645"/>
      <c r="G6" s="645"/>
      <c r="H6" s="645"/>
      <c r="I6" s="645"/>
      <c r="J6" s="645"/>
      <c r="K6" s="645"/>
      <c r="L6" s="645"/>
      <c r="M6" s="85"/>
      <c r="N6" s="85"/>
      <c r="O6" s="85"/>
      <c r="P6" s="85"/>
      <c r="Q6" s="85"/>
      <c r="R6" s="85"/>
      <c r="S6" s="85"/>
      <c r="T6" s="85"/>
      <c r="U6" s="85"/>
      <c r="V6" s="85"/>
      <c r="W6" s="85"/>
      <c r="X6" s="85"/>
      <c r="Y6" s="85"/>
      <c r="Z6" s="85"/>
      <c r="AA6" s="85"/>
      <c r="AB6" s="85"/>
      <c r="AC6" s="85"/>
      <c r="AD6" s="85"/>
      <c r="AE6" s="85"/>
      <c r="AF6" s="85"/>
      <c r="AG6" s="85"/>
      <c r="AH6" s="200"/>
      <c r="AI6" s="85"/>
      <c r="AJ6" s="85"/>
      <c r="AK6" s="85"/>
      <c r="AL6" s="85"/>
      <c r="AM6" s="171"/>
      <c r="AN6" s="85"/>
      <c r="AO6" s="85"/>
      <c r="AP6" s="85"/>
      <c r="AQ6" s="383"/>
    </row>
    <row r="7" spans="1:45" ht="11.25" customHeight="1" x14ac:dyDescent="0.25">
      <c r="A7" s="655"/>
      <c r="B7" s="305"/>
      <c r="C7" s="171"/>
      <c r="D7" s="257"/>
      <c r="E7" s="85"/>
      <c r="F7" s="1255" t="s">
        <v>306</v>
      </c>
      <c r="G7" s="1255"/>
      <c r="H7" s="1255"/>
      <c r="I7" s="1255"/>
      <c r="J7" s="1255"/>
      <c r="K7" s="1255"/>
      <c r="L7" s="1255"/>
      <c r="M7" s="1255"/>
      <c r="N7" s="1255"/>
      <c r="O7" s="1255"/>
      <c r="P7" s="598"/>
      <c r="Q7" s="598"/>
      <c r="R7" s="85"/>
      <c r="S7" s="85"/>
      <c r="T7" s="85"/>
      <c r="V7" s="598"/>
      <c r="W7" s="1255" t="s">
        <v>307</v>
      </c>
      <c r="X7" s="1255"/>
      <c r="Y7" s="1255"/>
      <c r="Z7" s="1255"/>
      <c r="AA7" s="1255"/>
      <c r="AB7" s="1255"/>
      <c r="AC7" s="1255"/>
      <c r="AD7" s="1255"/>
      <c r="AE7" s="1255"/>
      <c r="AF7" s="1255"/>
      <c r="AG7" s="1255"/>
      <c r="AH7" s="85"/>
      <c r="AI7" s="85"/>
      <c r="AJ7" s="85"/>
      <c r="AK7" s="85"/>
      <c r="AL7" s="85"/>
      <c r="AM7" s="171"/>
      <c r="AN7" s="85"/>
      <c r="AQ7" s="383"/>
    </row>
    <row r="8" spans="1:45" ht="11.25" customHeight="1" x14ac:dyDescent="0.25">
      <c r="A8" s="655"/>
      <c r="B8" s="305"/>
      <c r="C8" s="171"/>
      <c r="D8" s="257"/>
      <c r="E8" s="85"/>
      <c r="F8" s="1255"/>
      <c r="G8" s="1255"/>
      <c r="H8" s="1255"/>
      <c r="I8" s="1255"/>
      <c r="J8" s="1255"/>
      <c r="K8" s="1255"/>
      <c r="L8" s="1255"/>
      <c r="M8" s="1255"/>
      <c r="N8" s="1255"/>
      <c r="O8" s="1255"/>
      <c r="P8" s="598"/>
      <c r="Q8" s="598"/>
      <c r="R8" s="85"/>
      <c r="S8" s="85"/>
      <c r="T8" s="85"/>
      <c r="U8" s="598"/>
      <c r="V8" s="598"/>
      <c r="W8" s="1255"/>
      <c r="X8" s="1255"/>
      <c r="Y8" s="1255"/>
      <c r="Z8" s="1255"/>
      <c r="AA8" s="1255"/>
      <c r="AB8" s="1255"/>
      <c r="AC8" s="1255"/>
      <c r="AD8" s="1255"/>
      <c r="AE8" s="1255"/>
      <c r="AF8" s="1255"/>
      <c r="AG8" s="1255"/>
      <c r="AH8" s="85"/>
      <c r="AI8" s="85"/>
      <c r="AJ8" s="85"/>
      <c r="AK8" s="85"/>
      <c r="AL8" s="85"/>
      <c r="AM8" s="171"/>
      <c r="AN8" s="85"/>
      <c r="AP8" s="85">
        <v>601</v>
      </c>
      <c r="AQ8" s="383"/>
    </row>
    <row r="9" spans="1:45" x14ac:dyDescent="0.25">
      <c r="A9" s="655"/>
      <c r="B9" s="475"/>
      <c r="C9" s="171"/>
      <c r="D9" s="257"/>
      <c r="E9" s="85"/>
      <c r="F9" s="1255"/>
      <c r="G9" s="1255"/>
      <c r="H9" s="1255"/>
      <c r="I9" s="1255"/>
      <c r="J9" s="1255"/>
      <c r="K9" s="1255"/>
      <c r="L9" s="1255"/>
      <c r="M9" s="1255"/>
      <c r="N9" s="1255"/>
      <c r="O9" s="1255"/>
      <c r="P9" s="598"/>
      <c r="Q9" s="598"/>
      <c r="R9" s="85"/>
      <c r="S9" s="85"/>
      <c r="T9" s="85"/>
      <c r="U9" s="598"/>
      <c r="V9" s="598"/>
      <c r="W9" s="598"/>
      <c r="X9" s="598"/>
      <c r="Y9" s="598"/>
      <c r="Z9" s="598"/>
      <c r="AA9" s="598"/>
      <c r="AB9" s="598"/>
      <c r="AC9" s="598"/>
      <c r="AD9" s="598"/>
      <c r="AE9" s="598"/>
      <c r="AF9" s="598"/>
      <c r="AG9" s="598"/>
      <c r="AH9" s="85"/>
      <c r="AI9" s="85"/>
      <c r="AJ9" s="85"/>
      <c r="AK9" s="85"/>
      <c r="AL9" s="85"/>
      <c r="AM9" s="171"/>
      <c r="AN9" s="85"/>
      <c r="AO9" s="656"/>
      <c r="AP9" s="497"/>
      <c r="AQ9" s="383"/>
    </row>
    <row r="10" spans="1:45" ht="6" customHeight="1" thickBot="1" x14ac:dyDescent="0.3">
      <c r="A10" s="657"/>
      <c r="B10" s="650"/>
      <c r="C10" s="502"/>
      <c r="D10" s="503"/>
      <c r="E10" s="501"/>
      <c r="F10" s="501"/>
      <c r="G10" s="501"/>
      <c r="H10" s="501"/>
      <c r="I10" s="501"/>
      <c r="J10" s="501"/>
      <c r="K10" s="501"/>
      <c r="L10" s="501"/>
      <c r="M10" s="501"/>
      <c r="N10" s="501"/>
      <c r="O10" s="501"/>
      <c r="P10" s="501"/>
      <c r="Q10" s="501"/>
      <c r="R10" s="501"/>
      <c r="S10" s="501"/>
      <c r="T10" s="501"/>
      <c r="U10" s="501"/>
      <c r="V10" s="501"/>
      <c r="W10" s="501"/>
      <c r="X10" s="501"/>
      <c r="Y10" s="501"/>
      <c r="Z10" s="501"/>
      <c r="AA10" s="501"/>
      <c r="AB10" s="501"/>
      <c r="AC10" s="501"/>
      <c r="AD10" s="501"/>
      <c r="AE10" s="501"/>
      <c r="AF10" s="501"/>
      <c r="AG10" s="501"/>
      <c r="AH10" s="504"/>
      <c r="AI10" s="501"/>
      <c r="AJ10" s="501"/>
      <c r="AK10" s="501"/>
      <c r="AL10" s="501"/>
      <c r="AM10" s="502"/>
      <c r="AN10" s="501"/>
      <c r="AO10" s="501"/>
      <c r="AP10" s="501"/>
      <c r="AQ10" s="658"/>
    </row>
    <row r="11" spans="1:45" ht="6" customHeight="1" x14ac:dyDescent="0.25">
      <c r="A11" s="651"/>
      <c r="B11" s="471"/>
      <c r="C11" s="652"/>
      <c r="D11" s="653"/>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2"/>
      <c r="AI11" s="470"/>
      <c r="AJ11" s="470"/>
      <c r="AK11" s="470"/>
      <c r="AL11" s="470"/>
      <c r="AM11" s="652"/>
      <c r="AN11" s="470"/>
      <c r="AO11" s="470"/>
      <c r="AP11" s="470"/>
      <c r="AQ11" s="654"/>
    </row>
    <row r="12" spans="1:45" ht="11.25" customHeight="1" x14ac:dyDescent="0.25">
      <c r="A12" s="655"/>
      <c r="B12" s="475">
        <v>402</v>
      </c>
      <c r="C12" s="171"/>
      <c r="D12" s="257"/>
      <c r="E12" s="1242" t="s">
        <v>308</v>
      </c>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242"/>
      <c r="AG12" s="1242"/>
      <c r="AH12" s="1242"/>
      <c r="AI12" s="1242"/>
      <c r="AJ12" s="1242"/>
      <c r="AK12" s="1242"/>
      <c r="AL12" s="1242"/>
      <c r="AM12" s="659"/>
      <c r="AN12" s="598"/>
      <c r="AO12" s="598"/>
      <c r="AP12" s="643"/>
      <c r="AQ12" s="383"/>
      <c r="AS12" s="309"/>
    </row>
    <row r="13" spans="1:45" ht="11.25" customHeight="1" x14ac:dyDescent="0.25">
      <c r="A13" s="655"/>
      <c r="B13" s="475"/>
      <c r="C13" s="171"/>
      <c r="D13" s="257"/>
      <c r="E13" s="1242"/>
      <c r="F13" s="1242"/>
      <c r="G13" s="1242"/>
      <c r="H13" s="1242"/>
      <c r="I13" s="1242"/>
      <c r="J13" s="1242"/>
      <c r="K13" s="1242"/>
      <c r="L13" s="1242"/>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659"/>
      <c r="AN13" s="598"/>
      <c r="AO13" s="598"/>
      <c r="AP13" s="643"/>
      <c r="AQ13" s="383"/>
    </row>
    <row r="14" spans="1:45" ht="11.25" customHeight="1" x14ac:dyDescent="0.25">
      <c r="A14" s="655"/>
      <c r="B14" s="475"/>
      <c r="C14" s="171"/>
      <c r="D14" s="257"/>
      <c r="E14" s="1242"/>
      <c r="F14" s="1242"/>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659"/>
      <c r="AN14" s="598"/>
      <c r="AO14" s="598"/>
      <c r="AP14" s="643"/>
      <c r="AQ14" s="383"/>
    </row>
    <row r="15" spans="1:45" ht="6" customHeight="1" x14ac:dyDescent="0.25">
      <c r="A15" s="655"/>
      <c r="B15" s="475"/>
      <c r="C15" s="171"/>
      <c r="D15" s="257"/>
      <c r="E15" s="199"/>
      <c r="F15" s="199"/>
      <c r="G15" s="199"/>
      <c r="H15" s="199"/>
      <c r="I15" s="199"/>
      <c r="J15" s="199"/>
      <c r="K15" s="199"/>
      <c r="L15" s="199"/>
      <c r="M15" s="199"/>
      <c r="N15" s="199"/>
      <c r="O15" s="199"/>
      <c r="P15" s="199"/>
      <c r="Q15" s="598"/>
      <c r="R15" s="598"/>
      <c r="S15" s="598"/>
      <c r="T15" s="598"/>
      <c r="U15" s="598"/>
      <c r="V15" s="598"/>
      <c r="W15" s="598"/>
      <c r="X15" s="598"/>
      <c r="Y15" s="598"/>
      <c r="Z15" s="598"/>
      <c r="AA15" s="598"/>
      <c r="AB15" s="598"/>
      <c r="AC15" s="598"/>
      <c r="AD15" s="598"/>
      <c r="AE15" s="598"/>
      <c r="AF15" s="598"/>
      <c r="AG15" s="598"/>
      <c r="AH15" s="598"/>
      <c r="AI15" s="598"/>
      <c r="AJ15" s="598"/>
      <c r="AK15" s="598"/>
      <c r="AL15" s="598"/>
      <c r="AM15" s="659"/>
      <c r="AN15" s="598"/>
      <c r="AO15" s="598"/>
      <c r="AP15" s="643"/>
      <c r="AQ15" s="383"/>
    </row>
    <row r="16" spans="1:45" ht="11.25" customHeight="1" x14ac:dyDescent="0.25">
      <c r="A16" s="655"/>
      <c r="B16" s="475"/>
      <c r="C16" s="171"/>
      <c r="D16" s="257"/>
      <c r="E16" s="660" t="s">
        <v>309</v>
      </c>
      <c r="F16" s="598"/>
      <c r="G16" s="598"/>
      <c r="H16" s="598"/>
      <c r="I16" s="598"/>
      <c r="J16" s="598"/>
      <c r="K16" s="598"/>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8"/>
      <c r="AI16" s="598"/>
      <c r="AJ16" s="598"/>
      <c r="AK16" s="598"/>
      <c r="AL16" s="598"/>
      <c r="AM16" s="659"/>
      <c r="AN16" s="598"/>
      <c r="AO16" s="598"/>
      <c r="AP16" s="643"/>
      <c r="AQ16" s="383"/>
    </row>
    <row r="17" spans="1:43" ht="11.25" customHeight="1" x14ac:dyDescent="0.25">
      <c r="A17" s="655"/>
      <c r="B17" s="475"/>
      <c r="C17" s="171"/>
      <c r="D17" s="257"/>
      <c r="E17" s="199" t="s">
        <v>310</v>
      </c>
      <c r="F17" s="199"/>
      <c r="G17" s="199"/>
      <c r="H17" s="199"/>
      <c r="I17" s="199"/>
      <c r="J17" s="199"/>
      <c r="K17" s="199"/>
      <c r="L17" s="199"/>
      <c r="M17" s="199"/>
      <c r="N17" s="199"/>
      <c r="O17" s="199"/>
      <c r="P17" s="199">
        <v>1</v>
      </c>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659"/>
      <c r="AN17" s="598"/>
      <c r="AO17" s="598"/>
      <c r="AP17" s="643"/>
      <c r="AQ17" s="383"/>
    </row>
    <row r="18" spans="1:43" ht="10.65" customHeight="1" x14ac:dyDescent="0.25">
      <c r="A18" s="655"/>
      <c r="B18" s="475"/>
      <c r="C18" s="171"/>
      <c r="D18" s="257"/>
      <c r="E18" s="199" t="s">
        <v>311</v>
      </c>
      <c r="F18" s="199"/>
      <c r="G18" s="199"/>
      <c r="H18" s="199"/>
      <c r="I18" s="199"/>
      <c r="J18" s="199"/>
      <c r="K18" s="199"/>
      <c r="L18" s="199"/>
      <c r="M18" s="199"/>
      <c r="N18" s="199"/>
      <c r="O18" s="199"/>
      <c r="P18" s="199">
        <v>2</v>
      </c>
      <c r="Q18" s="598"/>
      <c r="R18" s="598"/>
      <c r="S18" s="598"/>
      <c r="T18" s="598"/>
      <c r="U18" s="598"/>
      <c r="V18" s="598"/>
      <c r="W18" s="598"/>
      <c r="X18" s="598"/>
      <c r="Y18" s="598"/>
      <c r="Z18" s="598"/>
      <c r="AA18" s="598"/>
      <c r="AB18" s="598"/>
      <c r="AC18" s="598"/>
      <c r="AD18" s="598"/>
      <c r="AE18" s="598"/>
      <c r="AF18" s="598"/>
      <c r="AG18" s="598"/>
      <c r="AH18" s="598"/>
      <c r="AI18" s="598"/>
      <c r="AJ18" s="598"/>
      <c r="AK18" s="598"/>
      <c r="AL18" s="598"/>
      <c r="AM18" s="659"/>
      <c r="AN18" s="598"/>
      <c r="AO18" s="598"/>
      <c r="AP18" s="643"/>
      <c r="AQ18" s="383"/>
    </row>
    <row r="19" spans="1:43" ht="11.25" customHeight="1" x14ac:dyDescent="0.25">
      <c r="A19" s="655"/>
      <c r="B19" s="305"/>
      <c r="C19" s="171"/>
      <c r="D19" s="257"/>
      <c r="E19" s="199" t="s">
        <v>312</v>
      </c>
      <c r="F19" s="199"/>
      <c r="G19" s="199"/>
      <c r="H19" s="199"/>
      <c r="I19" s="199"/>
      <c r="J19" s="199"/>
      <c r="K19" s="199"/>
      <c r="L19" s="199"/>
      <c r="M19" s="199"/>
      <c r="N19" s="199"/>
      <c r="O19" s="199"/>
      <c r="P19" s="199">
        <v>3</v>
      </c>
      <c r="Q19" s="598"/>
      <c r="R19" s="598"/>
      <c r="S19" s="598"/>
      <c r="T19" s="598"/>
      <c r="U19" s="598"/>
      <c r="V19" s="598"/>
      <c r="W19" s="598"/>
      <c r="X19" s="598"/>
      <c r="Y19" s="598"/>
      <c r="Z19" s="598"/>
      <c r="AA19" s="598"/>
      <c r="AB19" s="598"/>
      <c r="AC19" s="598"/>
      <c r="AD19" s="598"/>
      <c r="AE19" s="598"/>
      <c r="AF19" s="598"/>
      <c r="AG19" s="598"/>
      <c r="AH19" s="598"/>
      <c r="AI19" s="598"/>
      <c r="AJ19" s="598"/>
      <c r="AK19" s="598"/>
      <c r="AL19" s="598"/>
      <c r="AM19" s="659"/>
      <c r="AN19" s="598"/>
      <c r="AO19" s="598"/>
      <c r="AP19" s="643"/>
      <c r="AQ19" s="383"/>
    </row>
    <row r="20" spans="1:43" ht="11.25" customHeight="1" x14ac:dyDescent="0.25">
      <c r="A20" s="655"/>
      <c r="B20" s="305"/>
      <c r="C20" s="171"/>
      <c r="D20" s="257"/>
      <c r="E20" s="199" t="s">
        <v>313</v>
      </c>
      <c r="F20" s="199"/>
      <c r="G20" s="199"/>
      <c r="H20" s="199"/>
      <c r="I20" s="199"/>
      <c r="J20" s="199"/>
      <c r="K20" s="199"/>
      <c r="L20" s="199"/>
      <c r="M20" s="199"/>
      <c r="N20" s="199"/>
      <c r="O20" s="199"/>
      <c r="P20" s="199">
        <v>4</v>
      </c>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M20" s="659"/>
      <c r="AN20" s="598"/>
      <c r="AO20" s="598"/>
      <c r="AP20" s="643"/>
      <c r="AQ20" s="383"/>
    </row>
    <row r="21" spans="1:43" ht="11.25" customHeight="1" x14ac:dyDescent="0.25">
      <c r="A21" s="655"/>
      <c r="B21" s="475"/>
      <c r="C21" s="171"/>
      <c r="D21" s="257"/>
      <c r="E21" s="199" t="s">
        <v>314</v>
      </c>
      <c r="F21" s="199"/>
      <c r="G21" s="199"/>
      <c r="H21" s="199"/>
      <c r="I21" s="199"/>
      <c r="J21" s="199"/>
      <c r="K21" s="199"/>
      <c r="L21" s="199"/>
      <c r="M21" s="199"/>
      <c r="N21" s="199"/>
      <c r="O21" s="199"/>
      <c r="P21" s="199">
        <v>5</v>
      </c>
      <c r="Q21" s="598"/>
      <c r="R21" s="598"/>
      <c r="S21" s="598"/>
      <c r="T21" s="598"/>
      <c r="U21" s="598"/>
      <c r="V21" s="598"/>
      <c r="W21" s="598"/>
      <c r="X21" s="598"/>
      <c r="Y21" s="598"/>
      <c r="Z21" s="598"/>
      <c r="AA21" s="598"/>
      <c r="AB21" s="598"/>
      <c r="AC21" s="598"/>
      <c r="AD21" s="598"/>
      <c r="AE21" s="598"/>
      <c r="AF21" s="598"/>
      <c r="AG21" s="598"/>
      <c r="AH21" s="598"/>
      <c r="AI21" s="598"/>
      <c r="AJ21" s="598"/>
      <c r="AK21" s="598"/>
      <c r="AL21" s="598"/>
      <c r="AM21" s="659"/>
      <c r="AN21" s="598"/>
      <c r="AO21" s="598"/>
      <c r="AP21" s="643"/>
      <c r="AQ21" s="383"/>
    </row>
    <row r="22" spans="1:43" ht="6" customHeight="1" x14ac:dyDescent="0.25">
      <c r="A22" s="655"/>
      <c r="B22" s="475"/>
      <c r="C22" s="171"/>
      <c r="D22" s="257"/>
      <c r="E22" s="643"/>
      <c r="F22" s="643"/>
      <c r="G22" s="643"/>
      <c r="H22" s="643"/>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c r="AG22" s="643"/>
      <c r="AH22" s="643"/>
      <c r="AI22" s="643"/>
      <c r="AJ22" s="643"/>
      <c r="AK22" s="643"/>
      <c r="AL22" s="643"/>
      <c r="AM22" s="659"/>
      <c r="AN22" s="598"/>
      <c r="AO22" s="598"/>
      <c r="AP22" s="643"/>
      <c r="AQ22" s="383"/>
    </row>
    <row r="23" spans="1:43" ht="11.25" customHeight="1" x14ac:dyDescent="0.25">
      <c r="A23" s="655"/>
      <c r="B23" s="475"/>
      <c r="C23" s="171"/>
      <c r="D23" s="257"/>
      <c r="E23" s="199"/>
      <c r="F23" s="199"/>
      <c r="G23" s="199"/>
      <c r="H23" s="199"/>
      <c r="I23" s="199"/>
      <c r="J23" s="199"/>
      <c r="K23" s="199"/>
      <c r="L23" s="199"/>
      <c r="M23" s="199"/>
      <c r="N23" s="199"/>
      <c r="O23" s="199"/>
      <c r="P23" s="199"/>
      <c r="Q23" s="661"/>
      <c r="R23" s="662"/>
      <c r="S23" s="663"/>
      <c r="T23" s="662"/>
      <c r="U23" s="199"/>
      <c r="V23" s="199"/>
      <c r="W23" s="199"/>
      <c r="X23" s="199"/>
      <c r="Y23" s="199"/>
      <c r="Z23" s="199"/>
      <c r="AA23" s="199"/>
      <c r="AB23" s="199"/>
      <c r="AC23" s="199"/>
      <c r="AD23" s="199"/>
      <c r="AE23" s="199"/>
      <c r="AF23" s="199"/>
      <c r="AG23" s="199"/>
      <c r="AH23" s="199"/>
      <c r="AI23" s="199"/>
      <c r="AJ23" s="199"/>
      <c r="AK23" s="661"/>
      <c r="AL23" s="662"/>
      <c r="AM23" s="659"/>
      <c r="AN23" s="598"/>
      <c r="AO23" s="598"/>
      <c r="AP23" s="643"/>
      <c r="AQ23" s="383"/>
    </row>
    <row r="24" spans="1:43" ht="11.25" customHeight="1" x14ac:dyDescent="0.25">
      <c r="A24" s="655"/>
      <c r="B24" s="475"/>
      <c r="C24" s="171"/>
      <c r="D24" s="257"/>
      <c r="E24" s="199" t="s">
        <v>315</v>
      </c>
      <c r="F24" s="199"/>
      <c r="G24" s="199"/>
      <c r="H24" s="199"/>
      <c r="I24" s="199"/>
      <c r="J24" s="199"/>
      <c r="K24" s="199"/>
      <c r="L24" s="199"/>
      <c r="M24" s="199"/>
      <c r="N24" s="199"/>
      <c r="O24" s="443" t="s">
        <v>9</v>
      </c>
      <c r="P24" s="150"/>
      <c r="Q24" s="495"/>
      <c r="R24" s="664"/>
      <c r="S24" s="373"/>
      <c r="T24" s="664"/>
      <c r="U24" s="199"/>
      <c r="V24" s="199"/>
      <c r="W24" s="199" t="s">
        <v>309</v>
      </c>
      <c r="X24" s="199"/>
      <c r="Y24" s="199"/>
      <c r="Z24" s="199"/>
      <c r="AA24" s="199"/>
      <c r="AB24" s="199"/>
      <c r="AC24" s="199"/>
      <c r="AD24" s="199"/>
      <c r="AE24" s="199"/>
      <c r="AF24" s="199"/>
      <c r="AG24" s="443" t="s">
        <v>9</v>
      </c>
      <c r="AH24" s="443"/>
      <c r="AI24" s="443"/>
      <c r="AJ24" s="443"/>
      <c r="AK24" s="495"/>
      <c r="AL24" s="664"/>
      <c r="AM24" s="659"/>
      <c r="AN24" s="598"/>
      <c r="AO24" s="598"/>
      <c r="AP24" s="643"/>
      <c r="AQ24" s="383"/>
    </row>
    <row r="25" spans="1:43" ht="6" customHeight="1" x14ac:dyDescent="0.25">
      <c r="A25" s="655"/>
      <c r="B25" s="475"/>
      <c r="C25" s="171"/>
      <c r="D25" s="257"/>
      <c r="E25" s="598"/>
      <c r="F25" s="598"/>
      <c r="G25" s="598"/>
      <c r="H25" s="598"/>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659"/>
      <c r="AN25" s="598"/>
      <c r="AO25" s="598"/>
      <c r="AP25" s="643"/>
      <c r="AQ25" s="383"/>
    </row>
    <row r="26" spans="1:43" x14ac:dyDescent="0.25">
      <c r="A26" s="655"/>
      <c r="B26" s="475"/>
      <c r="C26" s="171"/>
      <c r="D26" s="257"/>
      <c r="E26" s="199"/>
      <c r="F26" s="199"/>
      <c r="G26" s="199"/>
      <c r="H26" s="199"/>
      <c r="I26" s="199"/>
      <c r="J26" s="199"/>
      <c r="K26" s="199"/>
      <c r="L26" s="199"/>
      <c r="M26" s="199"/>
      <c r="N26" s="199"/>
      <c r="O26" s="199"/>
      <c r="P26" s="199"/>
      <c r="Q26" s="661"/>
      <c r="R26" s="662"/>
      <c r="S26" s="663"/>
      <c r="T26" s="662"/>
      <c r="U26" s="199"/>
      <c r="V26" s="199"/>
      <c r="W26" s="199"/>
      <c r="X26" s="199"/>
      <c r="Y26" s="199"/>
      <c r="Z26" s="199"/>
      <c r="AA26" s="199"/>
      <c r="AB26" s="199"/>
      <c r="AC26" s="199"/>
      <c r="AD26" s="199"/>
      <c r="AE26" s="199"/>
      <c r="AF26" s="199"/>
      <c r="AG26" s="199"/>
      <c r="AH26" s="199"/>
      <c r="AI26" s="199"/>
      <c r="AJ26" s="199"/>
      <c r="AK26" s="661"/>
      <c r="AL26" s="662"/>
      <c r="AM26" s="659"/>
      <c r="AN26" s="598"/>
      <c r="AO26" s="598"/>
      <c r="AP26" s="643"/>
      <c r="AQ26" s="383"/>
    </row>
    <row r="27" spans="1:43" x14ac:dyDescent="0.25">
      <c r="A27" s="655"/>
      <c r="B27" s="475"/>
      <c r="C27" s="171"/>
      <c r="D27" s="257"/>
      <c r="E27" s="199" t="s">
        <v>315</v>
      </c>
      <c r="F27" s="199"/>
      <c r="G27" s="199"/>
      <c r="H27" s="199"/>
      <c r="I27" s="199"/>
      <c r="J27" s="199"/>
      <c r="K27" s="199"/>
      <c r="L27" s="199"/>
      <c r="M27" s="199"/>
      <c r="N27" s="199"/>
      <c r="O27" s="443" t="s">
        <v>9</v>
      </c>
      <c r="P27" s="150"/>
      <c r="Q27" s="495"/>
      <c r="R27" s="664"/>
      <c r="S27" s="373"/>
      <c r="T27" s="664"/>
      <c r="U27" s="199"/>
      <c r="V27" s="199"/>
      <c r="W27" s="199" t="s">
        <v>309</v>
      </c>
      <c r="X27" s="199"/>
      <c r="Y27" s="199"/>
      <c r="Z27" s="199"/>
      <c r="AA27" s="199"/>
      <c r="AB27" s="199"/>
      <c r="AC27" s="199"/>
      <c r="AD27" s="199"/>
      <c r="AE27" s="199"/>
      <c r="AF27" s="199"/>
      <c r="AG27" s="443" t="s">
        <v>9</v>
      </c>
      <c r="AH27" s="443"/>
      <c r="AI27" s="443"/>
      <c r="AJ27" s="443"/>
      <c r="AK27" s="495"/>
      <c r="AL27" s="664"/>
      <c r="AM27" s="659"/>
      <c r="AN27" s="598"/>
      <c r="AO27" s="598"/>
      <c r="AP27" s="643"/>
      <c r="AQ27" s="383"/>
    </row>
    <row r="28" spans="1:43" ht="6" customHeight="1" x14ac:dyDescent="0.25">
      <c r="A28" s="655"/>
      <c r="B28" s="475"/>
      <c r="C28" s="171"/>
      <c r="D28" s="257"/>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659"/>
      <c r="AN28" s="598"/>
      <c r="AO28" s="598"/>
      <c r="AP28" s="643"/>
      <c r="AQ28" s="383"/>
    </row>
    <row r="29" spans="1:43" x14ac:dyDescent="0.25">
      <c r="A29" s="655"/>
      <c r="B29" s="475"/>
      <c r="C29" s="171"/>
      <c r="D29" s="257"/>
      <c r="E29" s="199"/>
      <c r="F29" s="199"/>
      <c r="G29" s="199"/>
      <c r="H29" s="199"/>
      <c r="I29" s="199"/>
      <c r="J29" s="199"/>
      <c r="K29" s="199"/>
      <c r="L29" s="199"/>
      <c r="M29" s="199"/>
      <c r="N29" s="199"/>
      <c r="O29" s="199"/>
      <c r="P29" s="199"/>
      <c r="Q29" s="661"/>
      <c r="R29" s="662"/>
      <c r="S29" s="663"/>
      <c r="T29" s="662"/>
      <c r="U29" s="199"/>
      <c r="V29" s="199"/>
      <c r="W29" s="199"/>
      <c r="X29" s="199"/>
      <c r="Y29" s="199"/>
      <c r="Z29" s="199"/>
      <c r="AA29" s="199"/>
      <c r="AB29" s="199"/>
      <c r="AC29" s="199"/>
      <c r="AD29" s="199"/>
      <c r="AE29" s="199"/>
      <c r="AF29" s="199"/>
      <c r="AG29" s="199"/>
      <c r="AH29" s="199"/>
      <c r="AI29" s="199"/>
      <c r="AJ29" s="199"/>
      <c r="AK29" s="661"/>
      <c r="AL29" s="662"/>
      <c r="AM29" s="659"/>
      <c r="AN29" s="598"/>
      <c r="AO29" s="598"/>
      <c r="AP29" s="643"/>
      <c r="AQ29" s="383"/>
    </row>
    <row r="30" spans="1:43" x14ac:dyDescent="0.25">
      <c r="A30" s="655"/>
      <c r="B30" s="475"/>
      <c r="C30" s="171"/>
      <c r="D30" s="257"/>
      <c r="E30" s="199" t="s">
        <v>315</v>
      </c>
      <c r="F30" s="199"/>
      <c r="G30" s="199"/>
      <c r="H30" s="199"/>
      <c r="I30" s="199"/>
      <c r="J30" s="199"/>
      <c r="K30" s="199"/>
      <c r="L30" s="199"/>
      <c r="M30" s="199"/>
      <c r="N30" s="199"/>
      <c r="O30" s="443" t="s">
        <v>9</v>
      </c>
      <c r="P30" s="150"/>
      <c r="Q30" s="495"/>
      <c r="R30" s="664"/>
      <c r="S30" s="373"/>
      <c r="T30" s="664"/>
      <c r="U30" s="199"/>
      <c r="V30" s="199"/>
      <c r="W30" s="199" t="s">
        <v>309</v>
      </c>
      <c r="X30" s="199"/>
      <c r="Y30" s="199"/>
      <c r="Z30" s="199"/>
      <c r="AA30" s="199"/>
      <c r="AB30" s="199"/>
      <c r="AC30" s="199"/>
      <c r="AD30" s="199"/>
      <c r="AE30" s="199"/>
      <c r="AF30" s="199"/>
      <c r="AG30" s="443" t="s">
        <v>9</v>
      </c>
      <c r="AH30" s="443"/>
      <c r="AI30" s="443"/>
      <c r="AJ30" s="443"/>
      <c r="AK30" s="495"/>
      <c r="AL30" s="664"/>
      <c r="AM30" s="659"/>
      <c r="AN30" s="598"/>
      <c r="AO30" s="598"/>
      <c r="AP30" s="643"/>
      <c r="AQ30" s="383"/>
    </row>
    <row r="31" spans="1:43" ht="6" customHeight="1" x14ac:dyDescent="0.25">
      <c r="A31" s="655"/>
      <c r="B31" s="475"/>
      <c r="C31" s="171"/>
      <c r="D31" s="257"/>
      <c r="E31" s="598"/>
      <c r="F31" s="598"/>
      <c r="G31" s="598"/>
      <c r="H31" s="598"/>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659"/>
      <c r="AN31" s="598"/>
      <c r="AO31" s="598"/>
      <c r="AP31" s="643"/>
      <c r="AQ31" s="383"/>
    </row>
    <row r="32" spans="1:43" x14ac:dyDescent="0.25">
      <c r="A32" s="655"/>
      <c r="B32" s="475"/>
      <c r="C32" s="171"/>
      <c r="D32" s="257"/>
      <c r="E32" s="199"/>
      <c r="F32" s="199"/>
      <c r="G32" s="199"/>
      <c r="H32" s="199"/>
      <c r="I32" s="199"/>
      <c r="J32" s="199"/>
      <c r="K32" s="199"/>
      <c r="L32" s="199"/>
      <c r="M32" s="199"/>
      <c r="N32" s="199"/>
      <c r="O32" s="199"/>
      <c r="P32" s="199"/>
      <c r="Q32" s="661"/>
      <c r="R32" s="662"/>
      <c r="S32" s="663"/>
      <c r="T32" s="662"/>
      <c r="U32" s="199"/>
      <c r="V32" s="199"/>
      <c r="W32" s="199"/>
      <c r="X32" s="199"/>
      <c r="Y32" s="199"/>
      <c r="Z32" s="199"/>
      <c r="AA32" s="199"/>
      <c r="AB32" s="199"/>
      <c r="AC32" s="199"/>
      <c r="AD32" s="199"/>
      <c r="AE32" s="199"/>
      <c r="AF32" s="199"/>
      <c r="AG32" s="199"/>
      <c r="AH32" s="199"/>
      <c r="AI32" s="199"/>
      <c r="AJ32" s="199"/>
      <c r="AK32" s="661"/>
      <c r="AL32" s="662"/>
      <c r="AM32" s="659"/>
      <c r="AN32" s="598"/>
      <c r="AO32" s="598"/>
      <c r="AP32" s="643"/>
      <c r="AQ32" s="383"/>
    </row>
    <row r="33" spans="1:43" x14ac:dyDescent="0.25">
      <c r="A33" s="655"/>
      <c r="B33" s="475"/>
      <c r="C33" s="171"/>
      <c r="D33" s="257"/>
      <c r="E33" s="199" t="s">
        <v>315</v>
      </c>
      <c r="F33" s="199"/>
      <c r="G33" s="199"/>
      <c r="H33" s="199"/>
      <c r="I33" s="199"/>
      <c r="J33" s="199"/>
      <c r="K33" s="199"/>
      <c r="L33" s="199"/>
      <c r="M33" s="199"/>
      <c r="N33" s="199"/>
      <c r="O33" s="443" t="s">
        <v>9</v>
      </c>
      <c r="P33" s="150"/>
      <c r="Q33" s="495"/>
      <c r="R33" s="664"/>
      <c r="S33" s="373"/>
      <c r="T33" s="664"/>
      <c r="U33" s="199"/>
      <c r="V33" s="199"/>
      <c r="W33" s="199" t="s">
        <v>309</v>
      </c>
      <c r="X33" s="199"/>
      <c r="Y33" s="199"/>
      <c r="Z33" s="199"/>
      <c r="AA33" s="199"/>
      <c r="AB33" s="199"/>
      <c r="AC33" s="199"/>
      <c r="AD33" s="199"/>
      <c r="AE33" s="199"/>
      <c r="AF33" s="199"/>
      <c r="AG33" s="443" t="s">
        <v>9</v>
      </c>
      <c r="AH33" s="443"/>
      <c r="AI33" s="443"/>
      <c r="AJ33" s="443"/>
      <c r="AK33" s="495"/>
      <c r="AL33" s="664"/>
      <c r="AM33" s="659"/>
      <c r="AN33" s="598"/>
      <c r="AO33" s="598"/>
      <c r="AP33" s="643"/>
      <c r="AQ33" s="383"/>
    </row>
    <row r="34" spans="1:43" ht="6" customHeight="1" x14ac:dyDescent="0.25">
      <c r="A34" s="655"/>
      <c r="B34" s="475"/>
      <c r="C34" s="171"/>
      <c r="D34" s="257"/>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659"/>
      <c r="AN34" s="598"/>
      <c r="AO34" s="598"/>
      <c r="AP34" s="643"/>
      <c r="AQ34" s="383"/>
    </row>
    <row r="35" spans="1:43" x14ac:dyDescent="0.25">
      <c r="A35" s="655"/>
      <c r="B35" s="475"/>
      <c r="C35" s="171"/>
      <c r="D35" s="257"/>
      <c r="E35" s="199"/>
      <c r="F35" s="199"/>
      <c r="G35" s="199"/>
      <c r="H35" s="199"/>
      <c r="I35" s="199"/>
      <c r="J35" s="199"/>
      <c r="K35" s="199"/>
      <c r="L35" s="199"/>
      <c r="M35" s="199"/>
      <c r="N35" s="199"/>
      <c r="O35" s="199"/>
      <c r="P35" s="199"/>
      <c r="Q35" s="661"/>
      <c r="R35" s="662"/>
      <c r="S35" s="663"/>
      <c r="T35" s="662"/>
      <c r="U35" s="199"/>
      <c r="V35" s="199"/>
      <c r="W35" s="199"/>
      <c r="X35" s="199"/>
      <c r="Y35" s="199"/>
      <c r="Z35" s="199"/>
      <c r="AA35" s="199"/>
      <c r="AB35" s="199"/>
      <c r="AC35" s="199"/>
      <c r="AD35" s="199"/>
      <c r="AE35" s="199"/>
      <c r="AF35" s="199"/>
      <c r="AG35" s="199"/>
      <c r="AH35" s="199"/>
      <c r="AI35" s="199"/>
      <c r="AJ35" s="199"/>
      <c r="AK35" s="661"/>
      <c r="AL35" s="662"/>
      <c r="AM35" s="659"/>
      <c r="AN35" s="598"/>
      <c r="AO35" s="598"/>
      <c r="AP35" s="643"/>
      <c r="AQ35" s="383"/>
    </row>
    <row r="36" spans="1:43" x14ac:dyDescent="0.25">
      <c r="A36" s="655"/>
      <c r="B36" s="475"/>
      <c r="C36" s="171"/>
      <c r="D36" s="257"/>
      <c r="E36" s="199" t="s">
        <v>315</v>
      </c>
      <c r="F36" s="199"/>
      <c r="G36" s="199"/>
      <c r="H36" s="199"/>
      <c r="I36" s="199"/>
      <c r="J36" s="199"/>
      <c r="K36" s="199"/>
      <c r="L36" s="199"/>
      <c r="M36" s="199"/>
      <c r="N36" s="199"/>
      <c r="O36" s="443" t="s">
        <v>9</v>
      </c>
      <c r="P36" s="150"/>
      <c r="Q36" s="495"/>
      <c r="R36" s="664"/>
      <c r="S36" s="373"/>
      <c r="T36" s="664"/>
      <c r="U36" s="199"/>
      <c r="V36" s="199"/>
      <c r="W36" s="199" t="s">
        <v>309</v>
      </c>
      <c r="X36" s="199"/>
      <c r="Y36" s="199"/>
      <c r="Z36" s="199"/>
      <c r="AA36" s="199"/>
      <c r="AB36" s="199"/>
      <c r="AC36" s="199"/>
      <c r="AD36" s="199"/>
      <c r="AE36" s="199"/>
      <c r="AF36" s="199"/>
      <c r="AG36" s="443" t="s">
        <v>9</v>
      </c>
      <c r="AH36" s="443"/>
      <c r="AI36" s="443"/>
      <c r="AJ36" s="443"/>
      <c r="AK36" s="495"/>
      <c r="AL36" s="664"/>
      <c r="AM36" s="659"/>
      <c r="AN36" s="598"/>
      <c r="AO36" s="598"/>
      <c r="AP36" s="643"/>
      <c r="AQ36" s="383"/>
    </row>
    <row r="37" spans="1:43" ht="6" customHeight="1" x14ac:dyDescent="0.25">
      <c r="A37" s="655"/>
      <c r="B37" s="475"/>
      <c r="C37" s="171"/>
      <c r="D37" s="257"/>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659"/>
      <c r="AN37" s="598"/>
      <c r="AO37" s="598"/>
      <c r="AP37" s="643"/>
      <c r="AQ37" s="383"/>
    </row>
    <row r="38" spans="1:43" x14ac:dyDescent="0.25">
      <c r="A38" s="655"/>
      <c r="B38" s="475"/>
      <c r="C38" s="171"/>
      <c r="D38" s="257"/>
      <c r="E38" s="199"/>
      <c r="F38" s="199"/>
      <c r="G38" s="199"/>
      <c r="H38" s="199"/>
      <c r="I38" s="199"/>
      <c r="J38" s="199"/>
      <c r="K38" s="199"/>
      <c r="L38" s="199"/>
      <c r="M38" s="199"/>
      <c r="N38" s="199"/>
      <c r="O38" s="199"/>
      <c r="P38" s="199"/>
      <c r="Q38" s="661"/>
      <c r="R38" s="662"/>
      <c r="S38" s="663"/>
      <c r="T38" s="662"/>
      <c r="U38" s="199"/>
      <c r="V38" s="199"/>
      <c r="W38" s="199"/>
      <c r="X38" s="199"/>
      <c r="Y38" s="199"/>
      <c r="Z38" s="199"/>
      <c r="AA38" s="199"/>
      <c r="AB38" s="199"/>
      <c r="AC38" s="199"/>
      <c r="AD38" s="199"/>
      <c r="AE38" s="199"/>
      <c r="AF38" s="199"/>
      <c r="AG38" s="199"/>
      <c r="AH38" s="199"/>
      <c r="AI38" s="199"/>
      <c r="AJ38" s="199"/>
      <c r="AK38" s="661"/>
      <c r="AL38" s="662"/>
      <c r="AM38" s="659"/>
      <c r="AN38" s="598"/>
      <c r="AO38" s="598"/>
      <c r="AP38" s="643"/>
      <c r="AQ38" s="383"/>
    </row>
    <row r="39" spans="1:43" x14ac:dyDescent="0.25">
      <c r="A39" s="655"/>
      <c r="B39" s="475"/>
      <c r="C39" s="171"/>
      <c r="D39" s="257"/>
      <c r="E39" s="199" t="s">
        <v>315</v>
      </c>
      <c r="F39" s="199"/>
      <c r="G39" s="199"/>
      <c r="H39" s="199"/>
      <c r="I39" s="199"/>
      <c r="J39" s="199"/>
      <c r="K39" s="199"/>
      <c r="L39" s="199"/>
      <c r="M39" s="199"/>
      <c r="N39" s="199"/>
      <c r="O39" s="443" t="s">
        <v>9</v>
      </c>
      <c r="P39" s="150"/>
      <c r="Q39" s="495"/>
      <c r="R39" s="664"/>
      <c r="S39" s="373"/>
      <c r="T39" s="664"/>
      <c r="U39" s="199"/>
      <c r="V39" s="199"/>
      <c r="W39" s="199" t="s">
        <v>309</v>
      </c>
      <c r="X39" s="199"/>
      <c r="Y39" s="199"/>
      <c r="Z39" s="199"/>
      <c r="AA39" s="199"/>
      <c r="AB39" s="199"/>
      <c r="AC39" s="199"/>
      <c r="AD39" s="199"/>
      <c r="AE39" s="199"/>
      <c r="AF39" s="199"/>
      <c r="AG39" s="443" t="s">
        <v>9</v>
      </c>
      <c r="AH39" s="443"/>
      <c r="AI39" s="443"/>
      <c r="AJ39" s="443"/>
      <c r="AK39" s="495"/>
      <c r="AL39" s="664"/>
      <c r="AM39" s="659"/>
      <c r="AN39" s="598"/>
      <c r="AO39" s="598"/>
      <c r="AP39" s="643"/>
      <c r="AQ39" s="383"/>
    </row>
    <row r="40" spans="1:43" ht="6" customHeight="1" thickBot="1" x14ac:dyDescent="0.3">
      <c r="A40" s="657"/>
      <c r="B40" s="650"/>
      <c r="C40" s="502"/>
      <c r="D40" s="503"/>
      <c r="E40" s="665"/>
      <c r="F40" s="665"/>
      <c r="G40" s="665"/>
      <c r="H40" s="665"/>
      <c r="I40" s="665"/>
      <c r="J40" s="665"/>
      <c r="K40" s="665"/>
      <c r="L40" s="665"/>
      <c r="M40" s="665"/>
      <c r="N40" s="665"/>
      <c r="O40" s="449"/>
      <c r="P40" s="449"/>
      <c r="Q40" s="665"/>
      <c r="R40" s="665"/>
      <c r="S40" s="665"/>
      <c r="T40" s="665"/>
      <c r="U40" s="665"/>
      <c r="V40" s="665"/>
      <c r="W40" s="665"/>
      <c r="X40" s="665"/>
      <c r="Y40" s="665"/>
      <c r="Z40" s="665"/>
      <c r="AA40" s="665"/>
      <c r="AB40" s="665"/>
      <c r="AC40" s="665"/>
      <c r="AD40" s="665"/>
      <c r="AE40" s="665"/>
      <c r="AF40" s="449"/>
      <c r="AG40" s="449"/>
      <c r="AH40" s="449"/>
      <c r="AI40" s="449"/>
      <c r="AJ40" s="449"/>
      <c r="AK40" s="665"/>
      <c r="AL40" s="665"/>
      <c r="AM40" s="666"/>
      <c r="AN40" s="667"/>
      <c r="AO40" s="667"/>
      <c r="AP40" s="668"/>
      <c r="AQ40" s="658"/>
    </row>
    <row r="41" spans="1:43" ht="6" customHeight="1" x14ac:dyDescent="0.25">
      <c r="A41" s="655"/>
      <c r="B41" s="475"/>
      <c r="C41" s="171"/>
      <c r="D41" s="257"/>
      <c r="E41" s="199"/>
      <c r="F41" s="645"/>
      <c r="G41" s="645"/>
      <c r="H41" s="645"/>
      <c r="I41" s="645"/>
      <c r="J41" s="645"/>
      <c r="K41" s="645"/>
      <c r="L41" s="645"/>
      <c r="M41" s="645"/>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645"/>
      <c r="AM41" s="669"/>
      <c r="AN41" s="645"/>
      <c r="AO41" s="645"/>
      <c r="AP41" s="670"/>
      <c r="AQ41" s="383"/>
    </row>
    <row r="42" spans="1:43" ht="11.25" customHeight="1" x14ac:dyDescent="0.25">
      <c r="A42" s="655"/>
      <c r="B42" s="429">
        <v>403</v>
      </c>
      <c r="C42" s="171"/>
      <c r="D42" s="257"/>
      <c r="E42" s="1242" t="str">
        <f ca="1">VLOOKUP(INDIRECT(ADDRESS(ROW(),COLUMN()-3)),INDIRECT("translations[[Question Num]:["&amp; Language_Selected &amp;"]]"),MATCH(Language_Selected,Language_Options,0)+1,FALSE)</f>
        <v>Now I would like to ask some questions about your pregnancies in the last 3 years. We will talk about each separately, starting with the last one you had.</v>
      </c>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659"/>
      <c r="AN42" s="598"/>
      <c r="AO42" s="598"/>
      <c r="AP42" s="643"/>
      <c r="AQ42" s="383"/>
    </row>
    <row r="43" spans="1:43" x14ac:dyDescent="0.25">
      <c r="A43" s="655"/>
      <c r="B43" s="475"/>
      <c r="C43" s="171"/>
      <c r="D43" s="257"/>
      <c r="E43" s="1242"/>
      <c r="F43" s="1242"/>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659"/>
      <c r="AN43" s="598"/>
      <c r="AO43" s="598"/>
      <c r="AP43" s="643"/>
      <c r="AQ43" s="383"/>
    </row>
    <row r="44" spans="1:43" ht="6" customHeight="1" thickBot="1" x14ac:dyDescent="0.3">
      <c r="A44" s="657"/>
      <c r="B44" s="650"/>
      <c r="C44" s="502"/>
      <c r="D44" s="503"/>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4"/>
      <c r="AI44" s="501"/>
      <c r="AJ44" s="501"/>
      <c r="AK44" s="501"/>
      <c r="AL44" s="501"/>
      <c r="AM44" s="502"/>
      <c r="AN44" s="501"/>
      <c r="AO44" s="501"/>
      <c r="AP44" s="501"/>
      <c r="AQ44" s="658"/>
    </row>
    <row r="45" spans="1:43" ht="6" customHeight="1" x14ac:dyDescent="0.25">
      <c r="A45" s="651"/>
      <c r="B45" s="471"/>
      <c r="C45" s="652"/>
      <c r="D45" s="653"/>
      <c r="E45" s="470"/>
      <c r="F45" s="470"/>
      <c r="G45" s="470"/>
      <c r="H45" s="470"/>
      <c r="I45" s="470"/>
      <c r="J45" s="470"/>
      <c r="K45" s="470"/>
      <c r="L45" s="470"/>
      <c r="M45" s="470"/>
      <c r="N45" s="470"/>
      <c r="O45" s="470"/>
      <c r="P45" s="470"/>
      <c r="Q45" s="470"/>
      <c r="R45" s="470"/>
      <c r="S45" s="470"/>
      <c r="T45" s="470"/>
      <c r="U45" s="652"/>
      <c r="V45" s="653"/>
      <c r="W45" s="470"/>
      <c r="X45" s="470"/>
      <c r="Y45" s="470"/>
      <c r="Z45" s="470"/>
      <c r="AA45" s="470"/>
      <c r="AB45" s="470"/>
      <c r="AC45" s="470"/>
      <c r="AD45" s="470"/>
      <c r="AE45" s="470"/>
      <c r="AF45" s="470"/>
      <c r="AG45" s="470"/>
      <c r="AH45" s="470"/>
      <c r="AI45" s="733"/>
      <c r="AJ45" s="733"/>
      <c r="AK45" s="733"/>
      <c r="AL45" s="734"/>
      <c r="AM45" s="652"/>
      <c r="AN45" s="653"/>
      <c r="AO45" s="470"/>
      <c r="AP45" s="470"/>
      <c r="AQ45" s="654"/>
    </row>
    <row r="46" spans="1:43" ht="11.25" customHeight="1" x14ac:dyDescent="0.25">
      <c r="A46" s="655"/>
      <c r="B46" s="429">
        <v>404</v>
      </c>
      <c r="C46" s="171"/>
      <c r="D46" s="257"/>
      <c r="E46" s="1253" t="s">
        <v>316</v>
      </c>
      <c r="F46" s="1253"/>
      <c r="G46" s="1253"/>
      <c r="H46" s="1253"/>
      <c r="I46" s="1253"/>
      <c r="J46" s="1253"/>
      <c r="K46" s="1253"/>
      <c r="L46" s="1253"/>
      <c r="M46" s="1253"/>
      <c r="N46" s="1253"/>
      <c r="O46" s="1253"/>
      <c r="P46" s="1253"/>
      <c r="Q46" s="1253"/>
      <c r="R46" s="1253"/>
      <c r="S46" s="1253"/>
      <c r="T46" s="1253"/>
      <c r="U46" s="171"/>
      <c r="V46" s="257"/>
      <c r="W46" s="85" t="s">
        <v>317</v>
      </c>
      <c r="X46" s="85"/>
      <c r="Y46" s="85"/>
      <c r="Z46" s="85"/>
      <c r="AA46" s="85"/>
      <c r="AB46" s="85"/>
      <c r="AC46" s="85"/>
      <c r="AD46" s="85"/>
      <c r="AE46" s="85"/>
      <c r="AF46" s="199"/>
      <c r="AG46" s="85"/>
      <c r="AH46" s="85"/>
      <c r="AI46" s="257"/>
      <c r="AJ46" s="171"/>
      <c r="AK46" s="257"/>
      <c r="AL46" s="671"/>
      <c r="AM46" s="171"/>
      <c r="AN46" s="257"/>
      <c r="AO46" s="85"/>
      <c r="AP46" s="85"/>
      <c r="AQ46" s="383"/>
    </row>
    <row r="47" spans="1:43" x14ac:dyDescent="0.25">
      <c r="A47" s="655"/>
      <c r="B47" s="305"/>
      <c r="C47" s="171"/>
      <c r="D47" s="257"/>
      <c r="E47" s="1253"/>
      <c r="F47" s="1253"/>
      <c r="G47" s="1253"/>
      <c r="H47" s="1253"/>
      <c r="I47" s="1253"/>
      <c r="J47" s="1253"/>
      <c r="K47" s="1253"/>
      <c r="L47" s="1253"/>
      <c r="M47" s="1253"/>
      <c r="N47" s="1253"/>
      <c r="O47" s="1253"/>
      <c r="P47" s="1253"/>
      <c r="Q47" s="1253"/>
      <c r="R47" s="1253"/>
      <c r="S47" s="1253"/>
      <c r="T47" s="1253"/>
      <c r="U47" s="171"/>
      <c r="V47" s="257"/>
      <c r="W47" s="85" t="s">
        <v>44</v>
      </c>
      <c r="X47" s="85"/>
      <c r="Y47" s="85"/>
      <c r="Z47" s="443" t="s">
        <v>9</v>
      </c>
      <c r="AA47" s="443"/>
      <c r="AB47" s="443"/>
      <c r="AC47" s="443"/>
      <c r="AD47" s="443"/>
      <c r="AE47" s="443"/>
      <c r="AF47" s="443"/>
      <c r="AG47" s="443"/>
      <c r="AH47" s="443"/>
      <c r="AI47" s="307"/>
      <c r="AJ47" s="172"/>
      <c r="AK47" s="307"/>
      <c r="AL47" s="672"/>
      <c r="AM47" s="171"/>
      <c r="AN47" s="257"/>
      <c r="AO47" s="85"/>
      <c r="AP47" s="85"/>
      <c r="AQ47" s="383"/>
    </row>
    <row r="48" spans="1:43" ht="6" customHeight="1" thickBot="1" x14ac:dyDescent="0.3">
      <c r="A48" s="657"/>
      <c r="B48" s="650"/>
      <c r="C48" s="502"/>
      <c r="D48" s="503"/>
      <c r="E48" s="501"/>
      <c r="F48" s="501"/>
      <c r="G48" s="501"/>
      <c r="H48" s="501"/>
      <c r="I48" s="501"/>
      <c r="J48" s="501"/>
      <c r="K48" s="501"/>
      <c r="L48" s="501"/>
      <c r="M48" s="501"/>
      <c r="N48" s="501"/>
      <c r="O48" s="501"/>
      <c r="P48" s="501"/>
      <c r="Q48" s="501"/>
      <c r="R48" s="501"/>
      <c r="S48" s="501"/>
      <c r="T48" s="501"/>
      <c r="U48" s="502"/>
      <c r="V48" s="503"/>
      <c r="W48" s="501"/>
      <c r="X48" s="501"/>
      <c r="Y48" s="501"/>
      <c r="Z48" s="501"/>
      <c r="AA48" s="501"/>
      <c r="AB48" s="501"/>
      <c r="AC48" s="501"/>
      <c r="AD48" s="501"/>
      <c r="AE48" s="501"/>
      <c r="AF48" s="501"/>
      <c r="AG48" s="501"/>
      <c r="AH48" s="501"/>
      <c r="AI48" s="501"/>
      <c r="AJ48" s="501"/>
      <c r="AK48" s="501"/>
      <c r="AL48" s="504"/>
      <c r="AM48" s="502"/>
      <c r="AN48" s="503"/>
      <c r="AO48" s="501"/>
      <c r="AP48" s="501"/>
      <c r="AQ48" s="658"/>
    </row>
    <row r="49" spans="1:79" ht="6" customHeight="1" x14ac:dyDescent="0.25">
      <c r="A49" s="651"/>
      <c r="B49" s="471"/>
      <c r="C49" s="652"/>
      <c r="D49" s="653"/>
      <c r="E49" s="470"/>
      <c r="F49" s="470"/>
      <c r="G49" s="470"/>
      <c r="H49" s="470"/>
      <c r="I49" s="470"/>
      <c r="J49" s="470"/>
      <c r="K49" s="470"/>
      <c r="L49" s="470"/>
      <c r="M49" s="470"/>
      <c r="N49" s="470"/>
      <c r="O49" s="470"/>
      <c r="P49" s="470"/>
      <c r="Q49" s="470"/>
      <c r="R49" s="470"/>
      <c r="S49" s="470"/>
      <c r="T49" s="470"/>
      <c r="U49" s="652"/>
      <c r="V49" s="653"/>
      <c r="W49" s="470"/>
      <c r="X49" s="470"/>
      <c r="Y49" s="470"/>
      <c r="Z49" s="470"/>
      <c r="AA49" s="470"/>
      <c r="AB49" s="470"/>
      <c r="AC49" s="470"/>
      <c r="AD49" s="470"/>
      <c r="AE49" s="470"/>
      <c r="AF49" s="470"/>
      <c r="AG49" s="470"/>
      <c r="AH49" s="470"/>
      <c r="AI49" s="470"/>
      <c r="AJ49" s="470"/>
      <c r="AK49" s="470"/>
      <c r="AL49" s="472"/>
      <c r="AM49" s="652"/>
      <c r="AN49" s="470"/>
      <c r="AO49" s="470"/>
      <c r="AP49" s="470"/>
      <c r="AQ49" s="654"/>
    </row>
    <row r="50" spans="1:79" ht="11.25" customHeight="1" x14ac:dyDescent="0.25">
      <c r="A50" s="655"/>
      <c r="B50" s="429">
        <v>405</v>
      </c>
      <c r="C50" s="171"/>
      <c r="D50" s="257"/>
      <c r="E50" s="1253" t="s">
        <v>318</v>
      </c>
      <c r="F50" s="1253"/>
      <c r="G50" s="1253"/>
      <c r="H50" s="1253"/>
      <c r="I50" s="1253"/>
      <c r="J50" s="1253"/>
      <c r="K50" s="1253"/>
      <c r="L50" s="1253"/>
      <c r="M50" s="1253"/>
      <c r="N50" s="1253"/>
      <c r="O50" s="1253"/>
      <c r="P50" s="1253"/>
      <c r="Q50" s="1253"/>
      <c r="R50" s="1253"/>
      <c r="S50" s="1253"/>
      <c r="T50" s="1253"/>
      <c r="U50" s="171"/>
      <c r="V50" s="257"/>
      <c r="W50" s="85" t="s">
        <v>310</v>
      </c>
      <c r="X50" s="85"/>
      <c r="Y50" s="85"/>
      <c r="Z50" s="85"/>
      <c r="AA50" s="85"/>
      <c r="AB50" s="85"/>
      <c r="AC50" s="85"/>
      <c r="AD50" s="85"/>
      <c r="AE50" s="85"/>
      <c r="AF50" s="443" t="s">
        <v>9</v>
      </c>
      <c r="AG50" s="443"/>
      <c r="AH50" s="443"/>
      <c r="AI50" s="443"/>
      <c r="AJ50" s="443"/>
      <c r="AK50" s="443"/>
      <c r="AL50" s="200">
        <v>1</v>
      </c>
      <c r="AM50" s="171"/>
      <c r="AN50" s="85"/>
      <c r="AO50" s="85"/>
      <c r="AP50" s="1256">
        <v>407</v>
      </c>
      <c r="AQ50" s="383"/>
    </row>
    <row r="51" spans="1:79" x14ac:dyDescent="0.25">
      <c r="A51" s="655"/>
      <c r="B51" s="305"/>
      <c r="C51" s="171"/>
      <c r="D51" s="257"/>
      <c r="E51" s="1253"/>
      <c r="F51" s="1253"/>
      <c r="G51" s="1253"/>
      <c r="H51" s="1253"/>
      <c r="I51" s="1253"/>
      <c r="J51" s="1253"/>
      <c r="K51" s="1253"/>
      <c r="L51" s="1253"/>
      <c r="M51" s="1253"/>
      <c r="N51" s="1253"/>
      <c r="O51" s="1253"/>
      <c r="P51" s="1253"/>
      <c r="Q51" s="1253"/>
      <c r="R51" s="1253"/>
      <c r="S51" s="1253"/>
      <c r="T51" s="1253"/>
      <c r="U51" s="171"/>
      <c r="V51" s="257"/>
      <c r="W51" s="85" t="s">
        <v>311</v>
      </c>
      <c r="X51" s="85"/>
      <c r="Y51" s="85"/>
      <c r="Z51" s="85"/>
      <c r="AA51" s="85"/>
      <c r="AB51" s="85"/>
      <c r="AC51" s="443" t="s">
        <v>9</v>
      </c>
      <c r="AD51" s="443"/>
      <c r="AE51" s="443"/>
      <c r="AF51" s="443"/>
      <c r="AG51" s="443"/>
      <c r="AH51" s="443"/>
      <c r="AI51" s="443"/>
      <c r="AJ51" s="443"/>
      <c r="AK51" s="443"/>
      <c r="AL51" s="200">
        <v>2</v>
      </c>
      <c r="AM51" s="171"/>
      <c r="AN51" s="85"/>
      <c r="AO51" s="85"/>
      <c r="AP51" s="1256"/>
      <c r="AQ51" s="383"/>
    </row>
    <row r="52" spans="1:79" x14ac:dyDescent="0.25">
      <c r="A52" s="655"/>
      <c r="B52" s="475"/>
      <c r="C52" s="171"/>
      <c r="D52" s="257"/>
      <c r="E52" s="1253"/>
      <c r="F52" s="1253"/>
      <c r="G52" s="1253"/>
      <c r="H52" s="1253"/>
      <c r="I52" s="1253"/>
      <c r="J52" s="1253"/>
      <c r="K52" s="1253"/>
      <c r="L52" s="1253"/>
      <c r="M52" s="1253"/>
      <c r="N52" s="1253"/>
      <c r="O52" s="1253"/>
      <c r="P52" s="1253"/>
      <c r="Q52" s="1253"/>
      <c r="R52" s="1253"/>
      <c r="S52" s="1253"/>
      <c r="T52" s="1253"/>
      <c r="U52" s="171"/>
      <c r="V52" s="257"/>
      <c r="W52" s="85" t="s">
        <v>312</v>
      </c>
      <c r="X52" s="85"/>
      <c r="Y52" s="85"/>
      <c r="Z52" s="85"/>
      <c r="AA52" s="85"/>
      <c r="AB52" s="85"/>
      <c r="AC52" s="85"/>
      <c r="AD52" s="85"/>
      <c r="AE52" s="443"/>
      <c r="AF52" s="443" t="s">
        <v>9</v>
      </c>
      <c r="AG52" s="443"/>
      <c r="AH52" s="443"/>
      <c r="AI52" s="443"/>
      <c r="AJ52" s="443"/>
      <c r="AK52" s="443"/>
      <c r="AL52" s="200">
        <v>3</v>
      </c>
      <c r="AM52" s="171"/>
      <c r="AN52" s="85"/>
      <c r="AO52" s="85"/>
      <c r="AP52" s="85"/>
      <c r="AQ52" s="383"/>
    </row>
    <row r="53" spans="1:79" x14ac:dyDescent="0.25">
      <c r="A53" s="655"/>
      <c r="B53" s="475"/>
      <c r="C53" s="171"/>
      <c r="D53" s="257"/>
      <c r="E53" s="1253"/>
      <c r="F53" s="1253"/>
      <c r="G53" s="1253"/>
      <c r="H53" s="1253"/>
      <c r="I53" s="1253"/>
      <c r="J53" s="1253"/>
      <c r="K53" s="1253"/>
      <c r="L53" s="1253"/>
      <c r="M53" s="1253"/>
      <c r="N53" s="1253"/>
      <c r="O53" s="1253"/>
      <c r="P53" s="1253"/>
      <c r="Q53" s="1253"/>
      <c r="R53" s="1253"/>
      <c r="S53" s="1253"/>
      <c r="T53" s="1253"/>
      <c r="U53" s="171"/>
      <c r="V53" s="257"/>
      <c r="W53" s="85" t="s">
        <v>313</v>
      </c>
      <c r="X53" s="85"/>
      <c r="Y53" s="85"/>
      <c r="Z53" s="85"/>
      <c r="AA53" s="85"/>
      <c r="AB53" s="85"/>
      <c r="AC53" s="443" t="s">
        <v>9</v>
      </c>
      <c r="AD53" s="443"/>
      <c r="AE53" s="443"/>
      <c r="AF53" s="443"/>
      <c r="AG53" s="443"/>
      <c r="AH53" s="443"/>
      <c r="AI53" s="443"/>
      <c r="AJ53" s="443"/>
      <c r="AK53" s="443"/>
      <c r="AL53" s="200">
        <v>4</v>
      </c>
      <c r="AM53" s="171"/>
      <c r="AN53" s="85"/>
      <c r="AO53" s="85"/>
      <c r="AP53" s="85"/>
      <c r="AQ53" s="383"/>
    </row>
    <row r="54" spans="1:79" x14ac:dyDescent="0.25">
      <c r="A54" s="655"/>
      <c r="B54" s="475"/>
      <c r="C54" s="171"/>
      <c r="D54" s="257"/>
      <c r="E54" s="1253"/>
      <c r="F54" s="1253"/>
      <c r="G54" s="1253"/>
      <c r="H54" s="1253"/>
      <c r="I54" s="1253"/>
      <c r="J54" s="1253"/>
      <c r="K54" s="1253"/>
      <c r="L54" s="1253"/>
      <c r="M54" s="1253"/>
      <c r="N54" s="1253"/>
      <c r="O54" s="1253"/>
      <c r="P54" s="1253"/>
      <c r="Q54" s="1253"/>
      <c r="R54" s="1253"/>
      <c r="S54" s="1253"/>
      <c r="T54" s="1253"/>
      <c r="U54" s="171"/>
      <c r="V54" s="257"/>
      <c r="W54" s="85" t="s">
        <v>319</v>
      </c>
      <c r="X54" s="85"/>
      <c r="Y54" s="85"/>
      <c r="Z54" s="85"/>
      <c r="AA54" s="85"/>
      <c r="AB54" s="85"/>
      <c r="AC54" s="85"/>
      <c r="AD54" s="85"/>
      <c r="AE54" s="199"/>
      <c r="AF54" s="443" t="s">
        <v>9</v>
      </c>
      <c r="AG54" s="443"/>
      <c r="AH54" s="443"/>
      <c r="AI54" s="443"/>
      <c r="AJ54" s="443"/>
      <c r="AK54" s="443"/>
      <c r="AL54" s="200">
        <v>5</v>
      </c>
      <c r="AM54" s="171"/>
      <c r="AN54" s="85"/>
      <c r="AO54" s="85"/>
      <c r="AP54" s="85"/>
      <c r="AQ54" s="383"/>
    </row>
    <row r="55" spans="1:79" ht="6" customHeight="1" thickBot="1" x14ac:dyDescent="0.3">
      <c r="A55" s="657"/>
      <c r="B55" s="650"/>
      <c r="C55" s="502"/>
      <c r="D55" s="503"/>
      <c r="E55" s="501"/>
      <c r="F55" s="501"/>
      <c r="G55" s="501"/>
      <c r="H55" s="501"/>
      <c r="I55" s="501"/>
      <c r="J55" s="501"/>
      <c r="K55" s="501"/>
      <c r="L55" s="501"/>
      <c r="M55" s="501"/>
      <c r="N55" s="501"/>
      <c r="O55" s="501"/>
      <c r="P55" s="501"/>
      <c r="Q55" s="501"/>
      <c r="R55" s="501"/>
      <c r="S55" s="501"/>
      <c r="T55" s="501"/>
      <c r="U55" s="502"/>
      <c r="V55" s="503"/>
      <c r="W55" s="501"/>
      <c r="X55" s="501"/>
      <c r="Y55" s="501"/>
      <c r="Z55" s="501"/>
      <c r="AA55" s="501"/>
      <c r="AB55" s="501"/>
      <c r="AC55" s="501"/>
      <c r="AD55" s="501"/>
      <c r="AE55" s="501"/>
      <c r="AF55" s="501"/>
      <c r="AG55" s="501"/>
      <c r="AH55" s="501"/>
      <c r="AI55" s="501"/>
      <c r="AJ55" s="501"/>
      <c r="AK55" s="501"/>
      <c r="AL55" s="504"/>
      <c r="AM55" s="502"/>
      <c r="AN55" s="503"/>
      <c r="AO55" s="501"/>
      <c r="AP55" s="501"/>
      <c r="AQ55" s="658"/>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c r="BY55" s="199"/>
      <c r="BZ55" s="199"/>
      <c r="CA55" s="199"/>
    </row>
    <row r="56" spans="1:79" ht="6" customHeight="1" x14ac:dyDescent="0.25">
      <c r="A56" s="673"/>
      <c r="B56" s="583"/>
      <c r="C56" s="584"/>
      <c r="D56" s="499"/>
      <c r="E56" s="500"/>
      <c r="F56" s="500"/>
      <c r="G56" s="500"/>
      <c r="H56" s="500"/>
      <c r="I56" s="500"/>
      <c r="J56" s="500"/>
      <c r="K56" s="500"/>
      <c r="L56" s="500"/>
      <c r="M56" s="500"/>
      <c r="N56" s="500"/>
      <c r="O56" s="500"/>
      <c r="P56" s="500"/>
      <c r="Q56" s="500"/>
      <c r="R56" s="500"/>
      <c r="S56" s="500"/>
      <c r="T56" s="500"/>
      <c r="U56" s="584"/>
      <c r="V56" s="499"/>
      <c r="W56" s="500"/>
      <c r="X56" s="500"/>
      <c r="Y56" s="500"/>
      <c r="Z56" s="500"/>
      <c r="AA56" s="500"/>
      <c r="AB56" s="500"/>
      <c r="AC56" s="500"/>
      <c r="AD56" s="500"/>
      <c r="AE56" s="500"/>
      <c r="AF56" s="500"/>
      <c r="AG56" s="500"/>
      <c r="AH56" s="500"/>
      <c r="AI56" s="500"/>
      <c r="AJ56" s="500"/>
      <c r="AK56" s="500"/>
      <c r="AL56" s="593"/>
      <c r="AM56" s="584"/>
      <c r="AN56" s="499"/>
      <c r="AO56" s="500"/>
      <c r="AP56" s="500"/>
      <c r="AQ56" s="674"/>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c r="BY56" s="199"/>
      <c r="BZ56" s="199"/>
      <c r="CA56" s="199"/>
    </row>
    <row r="57" spans="1:79" ht="11.25" customHeight="1" x14ac:dyDescent="0.25">
      <c r="A57" s="655"/>
      <c r="B57" s="429">
        <v>406</v>
      </c>
      <c r="C57" s="171"/>
      <c r="D57" s="257"/>
      <c r="E57" s="1242" t="s">
        <v>320</v>
      </c>
      <c r="F57" s="1242"/>
      <c r="G57" s="1242"/>
      <c r="H57" s="1242"/>
      <c r="I57" s="1242"/>
      <c r="J57" s="1242"/>
      <c r="K57" s="1242"/>
      <c r="L57" s="1242"/>
      <c r="M57" s="1242"/>
      <c r="N57" s="1242"/>
      <c r="O57" s="1242"/>
      <c r="P57" s="1242"/>
      <c r="Q57" s="1242"/>
      <c r="R57" s="1242"/>
      <c r="S57" s="1242"/>
      <c r="T57" s="1242"/>
      <c r="U57" s="171"/>
      <c r="V57" s="257"/>
      <c r="W57" s="85"/>
      <c r="X57" s="85"/>
      <c r="Y57" s="85"/>
      <c r="Z57" s="85"/>
      <c r="AA57" s="85"/>
      <c r="AB57" s="85"/>
      <c r="AC57" s="85"/>
      <c r="AD57" s="85"/>
      <c r="AE57" s="85"/>
      <c r="AF57" s="85"/>
      <c r="AG57" s="85"/>
      <c r="AH57" s="85"/>
      <c r="AI57" s="499"/>
      <c r="AJ57" s="500"/>
      <c r="AK57" s="499"/>
      <c r="AL57" s="675"/>
      <c r="AM57" s="171"/>
      <c r="AN57" s="257"/>
      <c r="AO57" s="85"/>
      <c r="AP57" s="85"/>
      <c r="AQ57" s="383"/>
      <c r="AS57" s="645"/>
      <c r="AT57" s="645"/>
      <c r="AU57" s="645"/>
      <c r="AV57" s="645"/>
      <c r="AW57" s="645"/>
      <c r="AX57" s="645"/>
      <c r="AY57" s="645"/>
      <c r="AZ57" s="645"/>
      <c r="BA57" s="645"/>
      <c r="BB57" s="645"/>
      <c r="BC57" s="645"/>
      <c r="BD57" s="645"/>
      <c r="BE57" s="645"/>
      <c r="BF57" s="645"/>
      <c r="BG57" s="645"/>
      <c r="BH57" s="199"/>
      <c r="BI57" s="199"/>
      <c r="BJ57" s="199"/>
      <c r="BK57" s="199"/>
      <c r="BL57" s="199"/>
      <c r="BM57" s="199"/>
      <c r="BN57" s="199"/>
      <c r="BO57" s="199"/>
      <c r="BP57" s="199"/>
      <c r="BQ57" s="199"/>
      <c r="BR57" s="199"/>
      <c r="BS57" s="199"/>
      <c r="BT57" s="199"/>
      <c r="BU57" s="199"/>
      <c r="BV57" s="199"/>
      <c r="BW57" s="199"/>
      <c r="BX57" s="199"/>
      <c r="BY57" s="199"/>
      <c r="BZ57" s="199"/>
      <c r="CA57" s="199"/>
    </row>
    <row r="58" spans="1:79" x14ac:dyDescent="0.25">
      <c r="A58" s="655"/>
      <c r="B58" s="305"/>
      <c r="C58" s="171"/>
      <c r="D58" s="257"/>
      <c r="E58" s="1242"/>
      <c r="F58" s="1242"/>
      <c r="G58" s="1242"/>
      <c r="H58" s="1242"/>
      <c r="I58" s="1242"/>
      <c r="J58" s="1242"/>
      <c r="K58" s="1242"/>
      <c r="L58" s="1242"/>
      <c r="M58" s="1242"/>
      <c r="N58" s="1242"/>
      <c r="O58" s="1242"/>
      <c r="P58" s="1242"/>
      <c r="Q58" s="1242"/>
      <c r="R58" s="1242"/>
      <c r="S58" s="1242"/>
      <c r="T58" s="1242"/>
      <c r="U58" s="171"/>
      <c r="V58" s="257"/>
      <c r="W58" s="85" t="s">
        <v>15</v>
      </c>
      <c r="X58" s="85"/>
      <c r="Y58" s="443" t="s">
        <v>9</v>
      </c>
      <c r="Z58" s="443"/>
      <c r="AA58" s="443"/>
      <c r="AB58" s="443"/>
      <c r="AC58" s="443"/>
      <c r="AD58" s="443"/>
      <c r="AE58" s="443"/>
      <c r="AF58" s="443"/>
      <c r="AG58" s="443"/>
      <c r="AH58" s="443"/>
      <c r="AI58" s="307"/>
      <c r="AJ58" s="122"/>
      <c r="AK58" s="307"/>
      <c r="AL58" s="672"/>
      <c r="AM58" s="171"/>
      <c r="AN58" s="257"/>
      <c r="AO58" s="85"/>
      <c r="AP58" s="85"/>
      <c r="AQ58" s="383"/>
      <c r="AS58" s="85"/>
      <c r="AT58" s="85"/>
      <c r="AU58" s="85"/>
      <c r="AV58" s="85"/>
      <c r="AW58" s="85"/>
      <c r="AX58" s="85"/>
      <c r="AY58" s="85"/>
      <c r="AZ58" s="85"/>
      <c r="BA58" s="85"/>
      <c r="BB58" s="85"/>
      <c r="BC58" s="85"/>
      <c r="BD58" s="85"/>
      <c r="BE58" s="85"/>
      <c r="BF58" s="85"/>
      <c r="BG58" s="85"/>
      <c r="BH58" s="199"/>
      <c r="BI58" s="199"/>
      <c r="BJ58" s="199"/>
      <c r="BK58" s="199"/>
      <c r="BL58" s="199"/>
      <c r="BM58" s="199"/>
      <c r="BN58" s="199"/>
      <c r="BO58" s="199"/>
      <c r="BP58" s="199"/>
      <c r="BQ58" s="199"/>
      <c r="BR58" s="199"/>
      <c r="BS58" s="199"/>
      <c r="BT58" s="199"/>
      <c r="BU58" s="443"/>
      <c r="BV58" s="443"/>
      <c r="BW58" s="199"/>
      <c r="BX58" s="199"/>
      <c r="BY58" s="199"/>
      <c r="BZ58" s="199"/>
      <c r="CA58" s="199"/>
    </row>
    <row r="59" spans="1:79" ht="6" customHeight="1" x14ac:dyDescent="0.25">
      <c r="A59" s="655"/>
      <c r="B59" s="305"/>
      <c r="C59" s="171"/>
      <c r="D59" s="257"/>
      <c r="E59" s="1242"/>
      <c r="F59" s="1242"/>
      <c r="G59" s="1242"/>
      <c r="H59" s="1242"/>
      <c r="I59" s="1242"/>
      <c r="J59" s="1242"/>
      <c r="K59" s="1242"/>
      <c r="L59" s="1242"/>
      <c r="M59" s="1242"/>
      <c r="N59" s="1242"/>
      <c r="O59" s="1242"/>
      <c r="P59" s="1242"/>
      <c r="Q59" s="1242"/>
      <c r="R59" s="1242"/>
      <c r="S59" s="1242"/>
      <c r="T59" s="1242"/>
      <c r="U59" s="171"/>
      <c r="V59" s="257"/>
      <c r="W59" s="85"/>
      <c r="X59" s="85"/>
      <c r="Y59" s="85"/>
      <c r="Z59" s="85"/>
      <c r="AA59" s="85"/>
      <c r="AB59" s="85"/>
      <c r="AC59" s="85"/>
      <c r="AD59" s="85"/>
      <c r="AE59" s="443"/>
      <c r="AF59" s="443"/>
      <c r="AG59" s="443"/>
      <c r="AH59" s="497"/>
      <c r="AI59" s="676"/>
      <c r="AJ59" s="676"/>
      <c r="AK59" s="676"/>
      <c r="AL59" s="677"/>
      <c r="AM59" s="171"/>
      <c r="AN59" s="257"/>
      <c r="AO59" s="85"/>
      <c r="AP59" s="85"/>
      <c r="AQ59" s="383"/>
      <c r="AS59" s="85"/>
      <c r="AT59" s="85"/>
      <c r="AU59" s="85"/>
      <c r="AV59" s="85"/>
      <c r="AW59" s="159"/>
      <c r="AX59" s="85"/>
      <c r="AY59" s="159"/>
      <c r="AZ59" s="85"/>
      <c r="BA59" s="85"/>
      <c r="BB59" s="85"/>
      <c r="BC59" s="85"/>
      <c r="BD59" s="159"/>
      <c r="BE59" s="200"/>
      <c r="BF59" s="85"/>
      <c r="BG59" s="85"/>
      <c r="BH59" s="199"/>
      <c r="BI59" s="199"/>
      <c r="BJ59" s="199"/>
      <c r="BK59" s="199"/>
      <c r="BL59" s="199"/>
      <c r="BM59" s="199"/>
      <c r="BN59" s="199"/>
      <c r="BO59" s="199"/>
      <c r="BP59" s="199"/>
      <c r="BQ59" s="199"/>
      <c r="BR59" s="199"/>
      <c r="BS59" s="199"/>
      <c r="BT59" s="199"/>
      <c r="BU59" s="199"/>
      <c r="BV59" s="199"/>
      <c r="BW59" s="199"/>
      <c r="BX59" s="199"/>
      <c r="BY59" s="199"/>
      <c r="BZ59" s="199"/>
      <c r="CA59" s="199"/>
    </row>
    <row r="60" spans="1:79" x14ac:dyDescent="0.25">
      <c r="A60" s="655"/>
      <c r="B60" s="475"/>
      <c r="C60" s="171"/>
      <c r="D60" s="257"/>
      <c r="E60" s="1242"/>
      <c r="F60" s="1242"/>
      <c r="G60" s="1242"/>
      <c r="H60" s="1242"/>
      <c r="I60" s="1242"/>
      <c r="J60" s="1242"/>
      <c r="K60" s="1242"/>
      <c r="L60" s="1242"/>
      <c r="M60" s="1242"/>
      <c r="N60" s="1242"/>
      <c r="O60" s="1242"/>
      <c r="P60" s="1242"/>
      <c r="Q60" s="1242"/>
      <c r="R60" s="1242"/>
      <c r="S60" s="1242"/>
      <c r="T60" s="1242"/>
      <c r="U60" s="171"/>
      <c r="V60" s="257"/>
      <c r="W60" s="85"/>
      <c r="X60" s="85"/>
      <c r="Y60" s="85"/>
      <c r="Z60" s="85"/>
      <c r="AA60" s="85"/>
      <c r="AB60" s="85"/>
      <c r="AC60" s="85"/>
      <c r="AD60" s="85"/>
      <c r="AE60" s="85"/>
      <c r="AF60" s="199"/>
      <c r="AG60" s="85"/>
      <c r="AH60" s="85"/>
      <c r="AI60" s="257"/>
      <c r="AJ60" s="85"/>
      <c r="AK60" s="257"/>
      <c r="AL60" s="671"/>
      <c r="AM60" s="171"/>
      <c r="AN60" s="257"/>
      <c r="AO60" s="85"/>
      <c r="AP60" s="1260">
        <v>408</v>
      </c>
      <c r="AQ60" s="383"/>
      <c r="AS60" s="85"/>
      <c r="AT60" s="85"/>
      <c r="AU60" s="85"/>
      <c r="AV60" s="85"/>
      <c r="AW60" s="200"/>
      <c r="AX60" s="85"/>
      <c r="AY60" s="159"/>
      <c r="AZ60" s="85"/>
      <c r="BA60" s="85"/>
      <c r="BB60" s="85"/>
      <c r="BC60" s="85"/>
      <c r="BD60" s="159"/>
      <c r="BE60" s="200"/>
      <c r="BF60" s="85"/>
      <c r="BG60" s="85"/>
      <c r="BH60" s="199"/>
      <c r="BI60" s="199"/>
      <c r="BJ60" s="199"/>
      <c r="BK60" s="199"/>
      <c r="BL60" s="199"/>
      <c r="BM60" s="199"/>
      <c r="BN60" s="199"/>
      <c r="BO60" s="199"/>
      <c r="BP60" s="199"/>
      <c r="BQ60" s="199"/>
      <c r="BR60" s="199"/>
      <c r="BS60" s="199"/>
      <c r="BT60" s="199"/>
      <c r="BU60" s="199"/>
      <c r="BV60" s="199"/>
      <c r="BW60" s="199"/>
      <c r="BX60" s="199"/>
      <c r="BY60" s="199"/>
      <c r="BZ60" s="199"/>
      <c r="CA60" s="199"/>
    </row>
    <row r="61" spans="1:79" x14ac:dyDescent="0.25">
      <c r="A61" s="655"/>
      <c r="B61" s="475"/>
      <c r="C61" s="171"/>
      <c r="D61" s="257"/>
      <c r="E61" s="1242"/>
      <c r="F61" s="1242"/>
      <c r="G61" s="1242"/>
      <c r="H61" s="1242"/>
      <c r="I61" s="1242"/>
      <c r="J61" s="1242"/>
      <c r="K61" s="1242"/>
      <c r="L61" s="1242"/>
      <c r="M61" s="1242"/>
      <c r="N61" s="1242"/>
      <c r="O61" s="1242"/>
      <c r="P61" s="1242"/>
      <c r="Q61" s="1242"/>
      <c r="R61" s="1242"/>
      <c r="S61" s="1242"/>
      <c r="T61" s="1242"/>
      <c r="U61" s="171"/>
      <c r="V61" s="257"/>
      <c r="W61" s="85" t="s">
        <v>16</v>
      </c>
      <c r="X61" s="85"/>
      <c r="Y61" s="85"/>
      <c r="Z61" s="443" t="s">
        <v>9</v>
      </c>
      <c r="AA61" s="443"/>
      <c r="AB61" s="443"/>
      <c r="AC61" s="443"/>
      <c r="AD61" s="443"/>
      <c r="AE61" s="443"/>
      <c r="AF61" s="443"/>
      <c r="AG61" s="443"/>
      <c r="AH61" s="443"/>
      <c r="AI61" s="307"/>
      <c r="AJ61" s="122"/>
      <c r="AK61" s="307"/>
      <c r="AL61" s="672"/>
      <c r="AM61" s="171"/>
      <c r="AN61" s="257"/>
      <c r="AO61" s="85"/>
      <c r="AP61" s="1260"/>
      <c r="AQ61" s="383"/>
      <c r="AS61" s="85"/>
      <c r="AT61" s="85"/>
      <c r="AU61" s="85"/>
      <c r="AV61" s="85"/>
      <c r="AW61" s="200"/>
      <c r="AX61" s="85"/>
      <c r="AY61" s="159"/>
      <c r="AZ61" s="85"/>
      <c r="BA61" s="85"/>
      <c r="BB61" s="85"/>
      <c r="BC61" s="85"/>
      <c r="BD61" s="159"/>
      <c r="BE61" s="200"/>
      <c r="BF61" s="85"/>
      <c r="BG61" s="85"/>
    </row>
    <row r="62" spans="1:79" ht="6" customHeight="1" x14ac:dyDescent="0.25">
      <c r="A62" s="655"/>
      <c r="B62" s="475"/>
      <c r="C62" s="171"/>
      <c r="D62" s="257"/>
      <c r="E62" s="1242"/>
      <c r="F62" s="1242"/>
      <c r="G62" s="1242"/>
      <c r="H62" s="1242"/>
      <c r="I62" s="1242"/>
      <c r="J62" s="1242"/>
      <c r="K62" s="1242"/>
      <c r="L62" s="1242"/>
      <c r="M62" s="1242"/>
      <c r="N62" s="1242"/>
      <c r="O62" s="1242"/>
      <c r="P62" s="1242"/>
      <c r="Q62" s="1242"/>
      <c r="R62" s="1242"/>
      <c r="S62" s="1242"/>
      <c r="T62" s="1242"/>
      <c r="U62" s="171"/>
      <c r="V62" s="257"/>
      <c r="W62" s="85"/>
      <c r="X62" s="85"/>
      <c r="Y62" s="85"/>
      <c r="Z62" s="85"/>
      <c r="AA62" s="85"/>
      <c r="AB62" s="85"/>
      <c r="AC62" s="85"/>
      <c r="AD62" s="85"/>
      <c r="AE62" s="122"/>
      <c r="AF62" s="122"/>
      <c r="AG62" s="122"/>
      <c r="AH62" s="122"/>
      <c r="AI62" s="122"/>
      <c r="AJ62" s="122"/>
      <c r="AK62" s="122"/>
      <c r="AL62" s="591"/>
      <c r="AM62" s="171"/>
      <c r="AN62" s="257"/>
      <c r="AO62" s="85"/>
      <c r="AP62" s="85"/>
      <c r="AQ62" s="383"/>
      <c r="AS62" s="85"/>
      <c r="AT62" s="85"/>
      <c r="AU62" s="85"/>
      <c r="AV62" s="85"/>
      <c r="AW62" s="200"/>
      <c r="AX62" s="85"/>
      <c r="AY62" s="159"/>
      <c r="AZ62" s="85"/>
      <c r="BA62" s="85"/>
      <c r="BB62" s="85"/>
      <c r="BC62" s="85"/>
      <c r="BD62" s="159"/>
      <c r="BE62" s="200"/>
      <c r="BF62" s="85"/>
      <c r="BG62" s="85"/>
    </row>
    <row r="63" spans="1:79" x14ac:dyDescent="0.25">
      <c r="A63" s="655"/>
      <c r="B63" s="475"/>
      <c r="C63" s="171"/>
      <c r="D63" s="257"/>
      <c r="E63" s="1242"/>
      <c r="F63" s="1242"/>
      <c r="G63" s="1242"/>
      <c r="H63" s="1242"/>
      <c r="I63" s="1242"/>
      <c r="J63" s="1242"/>
      <c r="K63" s="1242"/>
      <c r="L63" s="1242"/>
      <c r="M63" s="1242"/>
      <c r="N63" s="1242"/>
      <c r="O63" s="1242"/>
      <c r="P63" s="1242"/>
      <c r="Q63" s="1242"/>
      <c r="R63" s="1242"/>
      <c r="S63" s="1242"/>
      <c r="T63" s="1242"/>
      <c r="U63" s="171"/>
      <c r="V63" s="257"/>
      <c r="W63" s="199"/>
      <c r="X63" s="85"/>
      <c r="Y63" s="85"/>
      <c r="Z63" s="85"/>
      <c r="AA63" s="85"/>
      <c r="AB63" s="85"/>
      <c r="AC63" s="85"/>
      <c r="AD63" s="85"/>
      <c r="AE63" s="257"/>
      <c r="AF63" s="85"/>
      <c r="AG63" s="257"/>
      <c r="AH63" s="671"/>
      <c r="AI63" s="257"/>
      <c r="AJ63" s="85"/>
      <c r="AK63" s="257"/>
      <c r="AL63" s="671"/>
      <c r="AM63" s="171"/>
      <c r="AN63" s="257"/>
      <c r="AO63" s="85"/>
      <c r="AP63" s="85"/>
      <c r="AQ63" s="383"/>
      <c r="AS63" s="85"/>
      <c r="AT63" s="85"/>
      <c r="AU63" s="85"/>
      <c r="AV63" s="85"/>
      <c r="AW63" s="85"/>
      <c r="AX63" s="85"/>
      <c r="AY63" s="85"/>
      <c r="AZ63" s="85"/>
      <c r="BA63" s="85"/>
      <c r="BB63" s="85"/>
      <c r="BC63" s="85"/>
      <c r="BD63" s="85"/>
      <c r="BE63" s="85"/>
      <c r="BF63" s="85"/>
      <c r="BG63" s="85"/>
    </row>
    <row r="64" spans="1:79" x14ac:dyDescent="0.25">
      <c r="A64" s="655"/>
      <c r="B64" s="475"/>
      <c r="C64" s="171"/>
      <c r="D64" s="257"/>
      <c r="E64" s="1242"/>
      <c r="F64" s="1242"/>
      <c r="G64" s="1242"/>
      <c r="H64" s="1242"/>
      <c r="I64" s="1242"/>
      <c r="J64" s="1242"/>
      <c r="K64" s="1242"/>
      <c r="L64" s="1242"/>
      <c r="M64" s="1242"/>
      <c r="N64" s="1242"/>
      <c r="O64" s="1242"/>
      <c r="P64" s="1242"/>
      <c r="Q64" s="1242"/>
      <c r="R64" s="1242"/>
      <c r="S64" s="1242"/>
      <c r="T64" s="1242"/>
      <c r="U64" s="171"/>
      <c r="V64" s="257"/>
      <c r="W64" s="85" t="s">
        <v>17</v>
      </c>
      <c r="X64" s="85"/>
      <c r="Y64" s="443" t="s">
        <v>9</v>
      </c>
      <c r="Z64" s="443"/>
      <c r="AA64" s="443"/>
      <c r="AB64" s="443"/>
      <c r="AC64" s="443"/>
      <c r="AD64" s="443" t="s">
        <v>9</v>
      </c>
      <c r="AE64" s="307"/>
      <c r="AF64" s="122"/>
      <c r="AG64" s="307"/>
      <c r="AH64" s="672"/>
      <c r="AI64" s="307"/>
      <c r="AJ64" s="122"/>
      <c r="AK64" s="307"/>
      <c r="AL64" s="672"/>
      <c r="AM64" s="171"/>
      <c r="AN64" s="257"/>
      <c r="AO64" s="85"/>
      <c r="AP64" s="85"/>
      <c r="AQ64" s="383"/>
      <c r="AS64" s="598"/>
      <c r="AT64" s="598"/>
      <c r="AU64" s="598"/>
      <c r="AV64" s="598"/>
      <c r="AW64" s="598"/>
      <c r="AX64" s="598"/>
      <c r="AY64" s="598"/>
      <c r="AZ64" s="85"/>
      <c r="BA64" s="598"/>
      <c r="BB64" s="598"/>
      <c r="BC64" s="598"/>
      <c r="BD64" s="598"/>
      <c r="BE64" s="598"/>
      <c r="BF64" s="598"/>
      <c r="BG64" s="598"/>
    </row>
    <row r="65" spans="1:79" ht="6" customHeight="1" thickBot="1" x14ac:dyDescent="0.3">
      <c r="A65" s="657"/>
      <c r="B65" s="650"/>
      <c r="C65" s="502"/>
      <c r="D65" s="503"/>
      <c r="E65" s="501"/>
      <c r="F65" s="501"/>
      <c r="G65" s="501"/>
      <c r="H65" s="501"/>
      <c r="I65" s="501"/>
      <c r="J65" s="501"/>
      <c r="K65" s="501"/>
      <c r="L65" s="501"/>
      <c r="M65" s="501"/>
      <c r="N65" s="501"/>
      <c r="O65" s="501"/>
      <c r="P65" s="501"/>
      <c r="Q65" s="501"/>
      <c r="R65" s="501"/>
      <c r="S65" s="501"/>
      <c r="T65" s="501"/>
      <c r="U65" s="502"/>
      <c r="V65" s="503"/>
      <c r="W65" s="501"/>
      <c r="X65" s="501"/>
      <c r="Y65" s="501"/>
      <c r="Z65" s="501"/>
      <c r="AA65" s="501"/>
      <c r="AB65" s="501"/>
      <c r="AC65" s="501"/>
      <c r="AD65" s="501"/>
      <c r="AE65" s="501"/>
      <c r="AF65" s="501"/>
      <c r="AG65" s="501"/>
      <c r="AH65" s="501"/>
      <c r="AI65" s="501"/>
      <c r="AJ65" s="501"/>
      <c r="AK65" s="501"/>
      <c r="AL65" s="504"/>
      <c r="AM65" s="502"/>
      <c r="AN65" s="503"/>
      <c r="AO65" s="501"/>
      <c r="AP65" s="501"/>
      <c r="AQ65" s="658"/>
      <c r="AS65" s="598"/>
      <c r="AT65" s="598"/>
      <c r="AU65" s="598"/>
      <c r="AV65" s="598"/>
      <c r="AW65" s="598"/>
      <c r="AX65" s="598"/>
      <c r="AY65" s="598"/>
      <c r="AZ65" s="85"/>
      <c r="BA65" s="598"/>
      <c r="BB65" s="598"/>
      <c r="BC65" s="598"/>
      <c r="BD65" s="598"/>
      <c r="BE65" s="598"/>
      <c r="BF65" s="598"/>
      <c r="BG65" s="598"/>
    </row>
    <row r="66" spans="1:79" ht="6" customHeight="1" x14ac:dyDescent="0.25">
      <c r="A66" s="651"/>
      <c r="B66" s="471"/>
      <c r="C66" s="652"/>
      <c r="D66" s="653"/>
      <c r="E66" s="470"/>
      <c r="F66" s="470"/>
      <c r="G66" s="470"/>
      <c r="H66" s="470"/>
      <c r="I66" s="470"/>
      <c r="J66" s="470"/>
      <c r="K66" s="470"/>
      <c r="L66" s="470"/>
      <c r="M66" s="470"/>
      <c r="N66" s="470"/>
      <c r="O66" s="470"/>
      <c r="P66" s="470"/>
      <c r="Q66" s="470"/>
      <c r="R66" s="470"/>
      <c r="S66" s="470"/>
      <c r="T66" s="470"/>
      <c r="U66" s="470"/>
      <c r="V66" s="470"/>
      <c r="W66" s="470"/>
      <c r="X66" s="470"/>
      <c r="Y66" s="470"/>
      <c r="Z66" s="470"/>
      <c r="AA66" s="470"/>
      <c r="AB66" s="470"/>
      <c r="AC66" s="470"/>
      <c r="AD66" s="470"/>
      <c r="AE66" s="470"/>
      <c r="AF66" s="470"/>
      <c r="AG66" s="470"/>
      <c r="AH66" s="470"/>
      <c r="AI66" s="470"/>
      <c r="AJ66" s="470"/>
      <c r="AK66" s="470"/>
      <c r="AL66" s="472"/>
      <c r="AM66" s="652"/>
      <c r="AN66" s="653"/>
      <c r="AO66" s="470"/>
      <c r="AP66" s="470"/>
      <c r="AQ66" s="654"/>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c r="BY66" s="199"/>
      <c r="BZ66" s="199"/>
      <c r="CA66" s="199"/>
    </row>
    <row r="67" spans="1:79" ht="11.25" customHeight="1" x14ac:dyDescent="0.25">
      <c r="A67" s="655"/>
      <c r="B67" s="429">
        <v>407</v>
      </c>
      <c r="C67" s="171"/>
      <c r="D67" s="257"/>
      <c r="E67" s="1249" t="s">
        <v>321</v>
      </c>
      <c r="F67" s="1249"/>
      <c r="G67" s="1249"/>
      <c r="H67" s="1249"/>
      <c r="I67" s="1249"/>
      <c r="J67" s="1249"/>
      <c r="K67" s="1249"/>
      <c r="L67" s="1249"/>
      <c r="M67" s="1249"/>
      <c r="N67" s="1249"/>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71"/>
      <c r="AN67" s="257"/>
      <c r="AO67" s="85"/>
      <c r="AP67" s="85"/>
      <c r="AQ67" s="383"/>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199"/>
      <c r="BZ67" s="199"/>
      <c r="CA67" s="199"/>
    </row>
    <row r="68" spans="1:79" x14ac:dyDescent="0.25">
      <c r="A68" s="655"/>
      <c r="B68" s="305"/>
      <c r="C68" s="171"/>
      <c r="D68" s="257"/>
      <c r="E68" s="645"/>
      <c r="F68" s="645"/>
      <c r="G68" s="645"/>
      <c r="H68" s="645"/>
      <c r="I68" s="645"/>
      <c r="J68" s="645"/>
      <c r="K68" s="645"/>
      <c r="L68" s="645"/>
      <c r="M68" s="645"/>
      <c r="N68" s="645"/>
      <c r="O68" s="645"/>
      <c r="P68" s="645"/>
      <c r="Q68" s="645"/>
      <c r="R68" s="645"/>
      <c r="S68" s="645"/>
      <c r="T68" s="645"/>
      <c r="U68" s="85"/>
      <c r="V68" s="85"/>
      <c r="W68" s="85"/>
      <c r="X68" s="85"/>
      <c r="Y68" s="85"/>
      <c r="Z68" s="85"/>
      <c r="AA68" s="85"/>
      <c r="AB68" s="85"/>
      <c r="AC68" s="85"/>
      <c r="AD68" s="200"/>
      <c r="AE68" s="85"/>
      <c r="AF68" s="85"/>
      <c r="AH68" s="85"/>
      <c r="AI68" s="85"/>
      <c r="AJ68" s="85"/>
      <c r="AK68" s="85"/>
      <c r="AL68" s="200"/>
      <c r="AM68" s="171"/>
      <c r="AN68" s="257"/>
      <c r="AO68" s="85"/>
      <c r="AP68" s="85"/>
      <c r="AQ68" s="383"/>
      <c r="AS68" s="199"/>
      <c r="AT68" s="199"/>
      <c r="AU68" s="199"/>
      <c r="AV68" s="199"/>
      <c r="AW68" s="199"/>
      <c r="AX68" s="199"/>
      <c r="AY68" s="199"/>
      <c r="AZ68" s="199"/>
      <c r="BA68" s="199"/>
      <c r="BB68" s="199"/>
      <c r="BC68" s="199"/>
      <c r="BD68" s="443"/>
      <c r="BE68" s="443"/>
      <c r="BF68" s="199"/>
      <c r="BG68" s="199"/>
      <c r="BH68" s="199"/>
      <c r="BI68" s="199"/>
      <c r="BJ68" s="199"/>
      <c r="BK68" s="199"/>
      <c r="BL68" s="199"/>
      <c r="BM68" s="199"/>
      <c r="BN68" s="199"/>
      <c r="BO68" s="199"/>
      <c r="BP68" s="199"/>
      <c r="BQ68" s="199"/>
      <c r="BR68" s="199"/>
      <c r="BS68" s="199"/>
      <c r="BT68" s="199"/>
      <c r="BU68" s="443"/>
      <c r="BV68" s="443"/>
      <c r="BW68" s="199"/>
      <c r="BX68" s="199"/>
      <c r="BY68" s="199"/>
      <c r="BZ68" s="199"/>
      <c r="CA68" s="199"/>
    </row>
    <row r="69" spans="1:79" x14ac:dyDescent="0.25">
      <c r="A69" s="655"/>
      <c r="B69" s="475"/>
      <c r="C69" s="171"/>
      <c r="D69" s="257"/>
      <c r="E69" s="582" t="s">
        <v>19</v>
      </c>
      <c r="F69" s="582"/>
      <c r="G69" s="678"/>
      <c r="H69" s="678"/>
      <c r="I69" s="678"/>
      <c r="J69" s="678"/>
      <c r="K69" s="678"/>
      <c r="L69" s="678"/>
      <c r="M69" s="122"/>
      <c r="N69" s="122"/>
      <c r="O69" s="122"/>
      <c r="P69" s="122"/>
      <c r="Q69" s="122"/>
      <c r="R69" s="122"/>
      <c r="S69" s="122"/>
      <c r="T69" s="591"/>
      <c r="U69" s="85"/>
      <c r="V69" s="85"/>
      <c r="W69" s="85"/>
      <c r="X69" s="85"/>
      <c r="Y69" s="85"/>
      <c r="Z69" s="85"/>
      <c r="AA69" s="85"/>
      <c r="AB69" s="85"/>
      <c r="AC69" s="85"/>
      <c r="AD69" s="200"/>
      <c r="AE69" s="84"/>
      <c r="AF69" s="85"/>
      <c r="AH69" s="258"/>
      <c r="AI69" s="85"/>
      <c r="AJ69" s="85"/>
      <c r="AK69" s="85"/>
      <c r="AL69" s="200"/>
      <c r="AM69" s="171"/>
      <c r="AN69" s="257"/>
      <c r="AO69" s="85"/>
      <c r="AP69" s="85"/>
      <c r="AQ69" s="383"/>
      <c r="AS69" s="199"/>
      <c r="AT69" s="199"/>
      <c r="AU69" s="199"/>
      <c r="AV69" s="199"/>
      <c r="AW69" s="199"/>
      <c r="AX69" s="199"/>
      <c r="AY69" s="199"/>
      <c r="AZ69" s="199"/>
      <c r="BA69" s="199"/>
      <c r="BB69" s="199"/>
      <c r="BC69" s="199"/>
      <c r="BD69" s="443"/>
      <c r="BE69" s="443"/>
      <c r="BF69" s="199"/>
      <c r="BG69" s="199"/>
      <c r="BH69" s="199"/>
      <c r="BI69" s="199"/>
      <c r="BJ69" s="199"/>
      <c r="BK69" s="199"/>
      <c r="BL69" s="199"/>
      <c r="BM69" s="199"/>
      <c r="BN69" s="199"/>
      <c r="BO69" s="199"/>
      <c r="BP69" s="199"/>
      <c r="BQ69" s="199"/>
      <c r="BR69" s="199"/>
      <c r="BS69" s="199"/>
      <c r="BT69" s="199"/>
      <c r="BU69" s="443"/>
      <c r="BV69" s="443"/>
      <c r="BW69" s="199"/>
      <c r="BX69" s="199"/>
      <c r="BY69" s="199"/>
      <c r="BZ69" s="199"/>
      <c r="CA69" s="199"/>
    </row>
    <row r="70" spans="1:79" ht="6" customHeight="1" thickBot="1" x14ac:dyDescent="0.3">
      <c r="A70" s="657"/>
      <c r="B70" s="650"/>
      <c r="C70" s="502"/>
      <c r="D70" s="503"/>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c r="AE70" s="501"/>
      <c r="AF70" s="501"/>
      <c r="AG70" s="501"/>
      <c r="AH70" s="501"/>
      <c r="AI70" s="501"/>
      <c r="AJ70" s="501"/>
      <c r="AK70" s="501"/>
      <c r="AL70" s="504"/>
      <c r="AM70" s="502"/>
      <c r="AN70" s="503"/>
      <c r="AO70" s="501"/>
      <c r="AP70" s="501"/>
      <c r="AQ70" s="658"/>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row>
    <row r="71" spans="1:79" ht="6" customHeight="1" x14ac:dyDescent="0.25">
      <c r="A71" s="470"/>
      <c r="B71" s="471"/>
      <c r="C71" s="652"/>
      <c r="D71" s="653"/>
      <c r="E71" s="470"/>
      <c r="F71" s="470"/>
      <c r="G71" s="470"/>
      <c r="H71" s="470"/>
      <c r="I71" s="470"/>
      <c r="J71" s="470"/>
      <c r="K71" s="470"/>
      <c r="L71" s="470"/>
      <c r="M71" s="470"/>
      <c r="N71" s="470"/>
      <c r="O71" s="470"/>
      <c r="P71" s="470"/>
      <c r="Q71" s="470"/>
      <c r="R71" s="470"/>
      <c r="S71" s="470"/>
      <c r="T71" s="470"/>
      <c r="U71" s="652"/>
      <c r="V71" s="653"/>
      <c r="W71" s="470"/>
      <c r="X71" s="470"/>
      <c r="Y71" s="470"/>
      <c r="Z71" s="470"/>
      <c r="AA71" s="470"/>
      <c r="AB71" s="470"/>
      <c r="AC71" s="470"/>
      <c r="AD71" s="470"/>
      <c r="AE71" s="470"/>
      <c r="AF71" s="470"/>
      <c r="AG71" s="470"/>
      <c r="AH71" s="470"/>
      <c r="AI71" s="470"/>
      <c r="AJ71" s="470"/>
      <c r="AK71" s="470"/>
      <c r="AL71" s="472"/>
      <c r="AM71" s="652"/>
      <c r="AN71" s="653"/>
      <c r="AO71" s="470"/>
      <c r="AP71" s="470"/>
      <c r="AQ71" s="470"/>
    </row>
    <row r="72" spans="1:79" ht="11.25" customHeight="1" x14ac:dyDescent="0.25">
      <c r="A72" s="84"/>
      <c r="B72" s="276">
        <v>408</v>
      </c>
      <c r="C72" s="171"/>
      <c r="D72" s="257"/>
      <c r="E72" s="1241" t="s">
        <v>322</v>
      </c>
      <c r="F72" s="1241"/>
      <c r="G72" s="1241"/>
      <c r="H72" s="1241"/>
      <c r="I72" s="1241"/>
      <c r="J72" s="1241"/>
      <c r="K72" s="1241"/>
      <c r="L72" s="1241"/>
      <c r="M72" s="1241"/>
      <c r="N72" s="1241"/>
      <c r="O72" s="1241"/>
      <c r="P72" s="1241"/>
      <c r="Q72" s="1241"/>
      <c r="R72" s="1241"/>
      <c r="S72" s="1241"/>
      <c r="T72" s="1241"/>
      <c r="U72" s="171"/>
      <c r="V72" s="257"/>
      <c r="AM72" s="171"/>
      <c r="AN72" s="257"/>
      <c r="AO72" s="85"/>
      <c r="AP72" s="85"/>
      <c r="AQ72" s="85"/>
    </row>
    <row r="73" spans="1:79" ht="6" customHeight="1" x14ac:dyDescent="0.25">
      <c r="A73" s="84"/>
      <c r="C73" s="171"/>
      <c r="D73" s="257"/>
      <c r="E73" s="641"/>
      <c r="F73" s="641"/>
      <c r="G73" s="641"/>
      <c r="H73" s="641"/>
      <c r="I73" s="641"/>
      <c r="J73" s="641"/>
      <c r="K73" s="641"/>
      <c r="L73" s="641"/>
      <c r="M73" s="641"/>
      <c r="N73" s="641"/>
      <c r="O73" s="641"/>
      <c r="P73" s="641"/>
      <c r="Q73" s="641"/>
      <c r="R73" s="641"/>
      <c r="S73" s="641"/>
      <c r="T73" s="641"/>
      <c r="U73" s="171"/>
      <c r="V73" s="257"/>
      <c r="AM73" s="171"/>
      <c r="AN73" s="257"/>
      <c r="AO73" s="85"/>
      <c r="AP73" s="85"/>
      <c r="AQ73" s="85"/>
    </row>
    <row r="74" spans="1:79" x14ac:dyDescent="0.25">
      <c r="A74" s="84"/>
      <c r="B74" s="496"/>
      <c r="C74" s="171"/>
      <c r="D74" s="257"/>
      <c r="E74" s="644"/>
      <c r="F74" s="679"/>
      <c r="G74" s="679"/>
      <c r="H74" s="679"/>
      <c r="I74" s="679"/>
      <c r="J74" s="680" t="s">
        <v>323</v>
      </c>
      <c r="K74" s="679"/>
      <c r="L74" s="679"/>
      <c r="M74" s="681"/>
      <c r="N74" s="679"/>
      <c r="O74" s="679"/>
      <c r="P74" s="679"/>
      <c r="Q74" s="679"/>
      <c r="R74" s="680" t="s">
        <v>323</v>
      </c>
      <c r="S74" s="644"/>
      <c r="T74" s="644"/>
      <c r="U74" s="171"/>
      <c r="V74" s="257"/>
      <c r="W74" s="84"/>
      <c r="X74" s="84"/>
      <c r="Y74" s="84"/>
      <c r="Z74" s="84"/>
      <c r="AA74" s="84"/>
      <c r="AB74" s="84"/>
      <c r="AC74" s="84"/>
      <c r="AD74" s="84"/>
      <c r="AE74" s="84"/>
      <c r="AF74" s="84"/>
      <c r="AG74" s="84"/>
      <c r="AH74" s="84"/>
      <c r="AI74" s="84"/>
      <c r="AJ74" s="246"/>
      <c r="AK74" s="84"/>
      <c r="AM74" s="171"/>
      <c r="AN74" s="257"/>
      <c r="AO74" s="85"/>
      <c r="AP74" s="85"/>
      <c r="AQ74" s="85"/>
      <c r="BD74" s="150"/>
      <c r="BE74" s="150"/>
      <c r="BF74" s="199"/>
      <c r="BG74" s="199"/>
      <c r="BH74" s="199"/>
      <c r="BI74" s="199"/>
      <c r="BJ74" s="199"/>
      <c r="BK74" s="199"/>
      <c r="BL74" s="199"/>
      <c r="BM74" s="199"/>
      <c r="BN74" s="199"/>
      <c r="BO74" s="199"/>
      <c r="BP74" s="199"/>
      <c r="BQ74" s="199"/>
      <c r="BR74" s="199"/>
      <c r="BS74" s="199"/>
      <c r="BT74" s="199"/>
      <c r="BU74" s="199"/>
      <c r="BV74" s="443"/>
      <c r="BW74" s="199"/>
      <c r="BX74" s="199"/>
    </row>
    <row r="75" spans="1:79" x14ac:dyDescent="0.25">
      <c r="A75" s="84"/>
      <c r="C75" s="171"/>
      <c r="D75" s="257"/>
      <c r="E75" s="644"/>
      <c r="F75" s="679"/>
      <c r="G75" s="679"/>
      <c r="H75" s="679"/>
      <c r="I75" s="679"/>
      <c r="J75" s="680" t="s">
        <v>324</v>
      </c>
      <c r="K75" s="679"/>
      <c r="L75" s="679"/>
      <c r="M75" s="681"/>
      <c r="N75" s="679"/>
      <c r="O75" s="679"/>
      <c r="P75" s="679"/>
      <c r="Q75" s="679"/>
      <c r="R75" s="680" t="s">
        <v>325</v>
      </c>
      <c r="S75" s="644"/>
      <c r="T75" s="644"/>
      <c r="U75" s="171"/>
      <c r="V75" s="257"/>
      <c r="AL75" s="127"/>
      <c r="AM75" s="171"/>
      <c r="AN75" s="257"/>
      <c r="AO75" s="85"/>
      <c r="AP75" s="85"/>
      <c r="AQ75" s="85"/>
      <c r="BD75" s="150"/>
      <c r="BE75" s="150"/>
      <c r="BF75" s="199"/>
      <c r="BG75" s="199"/>
      <c r="BH75" s="199"/>
      <c r="BI75" s="199"/>
      <c r="BJ75" s="199"/>
      <c r="BK75" s="199"/>
      <c r="BL75" s="199"/>
      <c r="BM75" s="199"/>
      <c r="BN75" s="199"/>
      <c r="BO75" s="199"/>
      <c r="BP75" s="199"/>
      <c r="BQ75" s="199"/>
      <c r="BR75" s="199"/>
      <c r="BS75" s="199"/>
      <c r="BT75" s="199"/>
      <c r="BU75" s="199"/>
      <c r="BV75" s="443"/>
      <c r="BW75" s="199"/>
      <c r="BX75" s="199"/>
    </row>
    <row r="76" spans="1:79" x14ac:dyDescent="0.25">
      <c r="A76" s="84"/>
      <c r="C76" s="171"/>
      <c r="D76" s="257"/>
      <c r="E76" s="644"/>
      <c r="F76" s="644"/>
      <c r="G76" s="644"/>
      <c r="H76" s="644"/>
      <c r="I76" s="644"/>
      <c r="J76" s="644"/>
      <c r="K76" s="644"/>
      <c r="L76" s="644"/>
      <c r="M76" s="682"/>
      <c r="N76" s="644"/>
      <c r="O76" s="644"/>
      <c r="P76" s="644"/>
      <c r="Q76" s="644"/>
      <c r="R76" s="644"/>
      <c r="S76" s="644"/>
      <c r="T76" s="644"/>
      <c r="U76" s="171"/>
      <c r="V76" s="257"/>
      <c r="AL76" s="127"/>
      <c r="AM76" s="171"/>
      <c r="AN76" s="257"/>
      <c r="AO76" s="85"/>
      <c r="AP76" s="85"/>
      <c r="AQ76" s="85"/>
      <c r="BD76" s="150"/>
      <c r="BE76" s="150"/>
      <c r="BF76" s="199"/>
      <c r="BG76" s="199"/>
      <c r="BH76" s="199"/>
      <c r="BI76" s="199"/>
      <c r="BJ76" s="199"/>
      <c r="BK76" s="199"/>
      <c r="BL76" s="199"/>
      <c r="BM76" s="199"/>
      <c r="BN76" s="199"/>
      <c r="BO76" s="199"/>
      <c r="BP76" s="199"/>
      <c r="BQ76" s="199"/>
      <c r="BR76" s="199"/>
      <c r="BS76" s="199"/>
      <c r="BT76" s="199"/>
      <c r="BU76" s="199"/>
      <c r="BV76" s="443"/>
      <c r="BW76" s="199"/>
      <c r="BX76" s="199"/>
    </row>
    <row r="77" spans="1:79" x14ac:dyDescent="0.25">
      <c r="A77" s="84"/>
      <c r="C77" s="171"/>
      <c r="D77" s="257"/>
      <c r="E77" s="84" t="s">
        <v>56</v>
      </c>
      <c r="F77" s="1246" t="str">
        <f ca="1">VLOOKUP(CONCATENATE($B$72&amp;INDIRECT(ADDRESS(ROW(),COLUMN()-1))),INDIRECT("translations[[Question Num]:["&amp; Language_Selected &amp;"]]"),MATCH(Language_Selected,Language_Options,0)+1,FALSE)</f>
        <v>When you got pregnant with (NAME IN 407), did you want to get pregnant at that time?</v>
      </c>
      <c r="G77" s="1246"/>
      <c r="H77" s="1246"/>
      <c r="I77" s="1246"/>
      <c r="J77" s="1246"/>
      <c r="K77" s="1246"/>
      <c r="L77" s="1246"/>
      <c r="M77" s="377" t="s">
        <v>58</v>
      </c>
      <c r="N77" s="1246" t="str">
        <f ca="1">VLOOKUP(CONCATENATE($B$72&amp;INDIRECT(ADDRESS(ROW(),COLUMN()-1))),INDIRECT("translations[[Question Num]:["&amp; Language_Selected &amp;"]]"),MATCH(Language_Selected,Language_Options,0)+1,FALSE)</f>
        <v>When you got pregnant with the pregnancy that ended in (DATE FROM 406), did you want to get pregnant at that time?</v>
      </c>
      <c r="O77" s="1246"/>
      <c r="P77" s="1246"/>
      <c r="Q77" s="1246"/>
      <c r="R77" s="1246"/>
      <c r="S77" s="1246"/>
      <c r="T77" s="1246"/>
      <c r="U77" s="171"/>
      <c r="V77" s="257"/>
      <c r="W77" s="84" t="s">
        <v>52</v>
      </c>
      <c r="X77" s="84"/>
      <c r="Y77" s="150" t="s">
        <v>9</v>
      </c>
      <c r="Z77" s="150"/>
      <c r="AA77" s="150"/>
      <c r="AB77" s="150"/>
      <c r="AC77" s="150"/>
      <c r="AD77" s="150"/>
      <c r="AE77" s="150"/>
      <c r="AF77" s="150"/>
      <c r="AG77" s="150"/>
      <c r="AH77" s="150"/>
      <c r="AI77" s="150"/>
      <c r="AJ77" s="150"/>
      <c r="AK77" s="150"/>
      <c r="AL77" s="247" t="s">
        <v>53</v>
      </c>
      <c r="AM77" s="171"/>
      <c r="AN77" s="257"/>
      <c r="AO77" s="85"/>
      <c r="AP77" s="683">
        <v>411</v>
      </c>
      <c r="AQ77" s="85"/>
      <c r="BD77" s="150"/>
      <c r="BE77" s="150"/>
      <c r="BF77" s="199"/>
      <c r="BG77" s="199"/>
      <c r="BH77" s="199"/>
      <c r="BI77" s="199"/>
      <c r="BJ77" s="199"/>
      <c r="BK77" s="199"/>
      <c r="BL77" s="199"/>
      <c r="BM77" s="199"/>
      <c r="BN77" s="199"/>
      <c r="BO77" s="199"/>
      <c r="BP77" s="199"/>
      <c r="BQ77" s="199"/>
      <c r="BR77" s="199"/>
      <c r="BS77" s="199"/>
      <c r="BT77" s="199"/>
      <c r="BU77" s="199"/>
      <c r="BV77" s="443"/>
      <c r="BW77" s="199"/>
      <c r="BX77" s="199"/>
    </row>
    <row r="78" spans="1:79" x14ac:dyDescent="0.25">
      <c r="A78" s="84"/>
      <c r="C78" s="171"/>
      <c r="D78" s="257"/>
      <c r="E78" s="85"/>
      <c r="F78" s="1246"/>
      <c r="G78" s="1246"/>
      <c r="H78" s="1246"/>
      <c r="I78" s="1246"/>
      <c r="J78" s="1246"/>
      <c r="K78" s="1246"/>
      <c r="L78" s="1261"/>
      <c r="M78" s="85"/>
      <c r="N78" s="1246"/>
      <c r="O78" s="1246"/>
      <c r="P78" s="1246"/>
      <c r="Q78" s="1246"/>
      <c r="R78" s="1246"/>
      <c r="S78" s="1246"/>
      <c r="T78" s="1246"/>
      <c r="U78" s="171"/>
      <c r="V78" s="257"/>
      <c r="W78" s="84" t="s">
        <v>326</v>
      </c>
      <c r="X78" s="84"/>
      <c r="Y78" s="150" t="s">
        <v>9</v>
      </c>
      <c r="Z78" s="150"/>
      <c r="AA78" s="150"/>
      <c r="AB78" s="150"/>
      <c r="AC78" s="150"/>
      <c r="AD78" s="150"/>
      <c r="AE78" s="150"/>
      <c r="AF78" s="150"/>
      <c r="AG78" s="150"/>
      <c r="AH78" s="150"/>
      <c r="AI78" s="150"/>
      <c r="AJ78" s="150"/>
      <c r="AK78" s="150"/>
      <c r="AL78" s="247" t="s">
        <v>55</v>
      </c>
      <c r="AM78" s="171"/>
      <c r="AN78" s="257"/>
      <c r="AO78" s="85"/>
      <c r="AP78" s="85"/>
      <c r="AQ78" s="85"/>
      <c r="BD78" s="150"/>
      <c r="BE78" s="150"/>
      <c r="BF78" s="199"/>
      <c r="BG78" s="199"/>
      <c r="BH78" s="199"/>
      <c r="BI78" s="199"/>
      <c r="BJ78" s="199"/>
      <c r="BK78" s="199"/>
      <c r="BL78" s="199"/>
      <c r="BM78" s="199"/>
      <c r="BN78" s="199"/>
      <c r="BO78" s="199"/>
      <c r="BP78" s="199"/>
      <c r="BQ78" s="199"/>
      <c r="BR78" s="199"/>
      <c r="BS78" s="199"/>
      <c r="BT78" s="199"/>
      <c r="BU78" s="199"/>
      <c r="BV78" s="443"/>
      <c r="BW78" s="199"/>
      <c r="BX78" s="199"/>
    </row>
    <row r="79" spans="1:79" x14ac:dyDescent="0.25">
      <c r="A79" s="84"/>
      <c r="C79" s="171"/>
      <c r="D79" s="257"/>
      <c r="E79" s="149"/>
      <c r="F79" s="1246"/>
      <c r="G79" s="1246"/>
      <c r="H79" s="1246"/>
      <c r="I79" s="1246"/>
      <c r="J79" s="1246"/>
      <c r="K79" s="1246"/>
      <c r="L79" s="1261"/>
      <c r="M79" s="149"/>
      <c r="N79" s="1246"/>
      <c r="O79" s="1246"/>
      <c r="P79" s="1246"/>
      <c r="Q79" s="1246"/>
      <c r="R79" s="1246"/>
      <c r="S79" s="1246"/>
      <c r="T79" s="1246"/>
      <c r="U79" s="171"/>
      <c r="V79" s="257"/>
      <c r="W79" s="84"/>
      <c r="X79" s="84"/>
      <c r="Y79" s="84"/>
      <c r="Z79" s="84"/>
      <c r="AA79" s="84"/>
      <c r="AB79" s="84"/>
      <c r="AC79" s="84"/>
      <c r="AD79" s="84"/>
      <c r="AE79" s="84"/>
      <c r="AF79" s="84"/>
      <c r="AG79" s="84"/>
      <c r="AH79" s="84"/>
      <c r="AI79" s="84"/>
      <c r="AJ79" s="246"/>
      <c r="AK79" s="84"/>
      <c r="AM79" s="171"/>
      <c r="AN79" s="257"/>
      <c r="AO79" s="85"/>
      <c r="AP79" s="85"/>
      <c r="AQ79" s="85"/>
      <c r="BD79" s="150"/>
      <c r="BE79" s="150"/>
      <c r="BF79" s="199"/>
      <c r="BG79" s="199"/>
      <c r="BH79" s="199"/>
      <c r="BI79" s="199"/>
      <c r="BJ79" s="199"/>
      <c r="BK79" s="199"/>
      <c r="BL79" s="199"/>
      <c r="BM79" s="199"/>
      <c r="BN79" s="199"/>
      <c r="BO79" s="199"/>
      <c r="BP79" s="199"/>
      <c r="BQ79" s="199"/>
      <c r="BR79" s="199"/>
      <c r="BS79" s="199"/>
      <c r="BT79" s="199"/>
      <c r="BU79" s="199"/>
      <c r="BV79" s="443"/>
      <c r="BW79" s="199"/>
      <c r="BX79" s="199"/>
    </row>
    <row r="80" spans="1:79" x14ac:dyDescent="0.25">
      <c r="A80" s="84"/>
      <c r="C80" s="171"/>
      <c r="D80" s="257"/>
      <c r="E80" s="149"/>
      <c r="F80" s="1246"/>
      <c r="G80" s="1246"/>
      <c r="H80" s="1246"/>
      <c r="I80" s="1246"/>
      <c r="J80" s="1246"/>
      <c r="K80" s="1246"/>
      <c r="L80" s="1261"/>
      <c r="M80" s="149"/>
      <c r="N80" s="1246"/>
      <c r="O80" s="1246"/>
      <c r="P80" s="1246"/>
      <c r="Q80" s="1246"/>
      <c r="R80" s="1246"/>
      <c r="S80" s="1246"/>
      <c r="T80" s="1246"/>
      <c r="U80" s="171"/>
      <c r="V80" s="257"/>
      <c r="W80" s="84"/>
      <c r="X80" s="84"/>
      <c r="Y80" s="84"/>
      <c r="Z80" s="84"/>
      <c r="AA80" s="84"/>
      <c r="AB80" s="84"/>
      <c r="AC80" s="84"/>
      <c r="AD80" s="84"/>
      <c r="AE80" s="84"/>
      <c r="AF80" s="84"/>
      <c r="AG80" s="84"/>
      <c r="AH80" s="84"/>
      <c r="AI80" s="84"/>
      <c r="AJ80" s="246"/>
      <c r="AK80" s="84"/>
      <c r="AM80" s="171"/>
      <c r="AN80" s="257"/>
      <c r="AO80" s="85"/>
      <c r="AP80" s="85"/>
      <c r="AQ80" s="85"/>
      <c r="BD80" s="150"/>
      <c r="BE80" s="150"/>
      <c r="BF80" s="199"/>
      <c r="BG80" s="199"/>
      <c r="BH80" s="199"/>
      <c r="BI80" s="199"/>
      <c r="BJ80" s="199"/>
      <c r="BK80" s="199"/>
      <c r="BL80" s="199"/>
      <c r="BM80" s="199"/>
      <c r="BN80" s="199"/>
      <c r="BO80" s="199"/>
      <c r="BP80" s="199"/>
      <c r="BQ80" s="199"/>
      <c r="BR80" s="199"/>
      <c r="BS80" s="199"/>
      <c r="BT80" s="199"/>
      <c r="BU80" s="199"/>
      <c r="BV80" s="443"/>
      <c r="BW80" s="199"/>
      <c r="BX80" s="199"/>
    </row>
    <row r="81" spans="1:76" x14ac:dyDescent="0.25">
      <c r="A81" s="84"/>
      <c r="C81" s="171"/>
      <c r="D81" s="257"/>
      <c r="E81" s="645"/>
      <c r="F81" s="1246"/>
      <c r="G81" s="1246"/>
      <c r="H81" s="1246"/>
      <c r="I81" s="1246"/>
      <c r="J81" s="1246"/>
      <c r="K81" s="1246"/>
      <c r="L81" s="1261"/>
      <c r="M81" s="645"/>
      <c r="N81" s="1246"/>
      <c r="O81" s="1246"/>
      <c r="P81" s="1246"/>
      <c r="Q81" s="1246"/>
      <c r="R81" s="1246"/>
      <c r="S81" s="1246"/>
      <c r="T81" s="1246"/>
      <c r="U81" s="171"/>
      <c r="V81" s="257"/>
      <c r="W81" s="84"/>
      <c r="X81" s="84"/>
      <c r="Y81" s="84"/>
      <c r="Z81" s="84"/>
      <c r="AA81" s="84"/>
      <c r="AB81" s="84"/>
      <c r="AC81" s="84"/>
      <c r="AD81" s="84"/>
      <c r="AE81" s="84"/>
      <c r="AF81" s="84"/>
      <c r="AG81" s="84"/>
      <c r="AH81" s="84"/>
      <c r="AI81" s="84"/>
      <c r="AJ81" s="246"/>
      <c r="AK81" s="84"/>
      <c r="AM81" s="171"/>
      <c r="AN81" s="257"/>
      <c r="AO81" s="85"/>
      <c r="AP81" s="85"/>
      <c r="AQ81" s="85"/>
      <c r="BD81" s="150"/>
      <c r="BE81" s="150"/>
      <c r="BF81" s="199"/>
      <c r="BG81" s="199"/>
      <c r="BH81" s="199"/>
      <c r="BI81" s="199"/>
      <c r="BJ81" s="199"/>
      <c r="BK81" s="199"/>
      <c r="BL81" s="199"/>
      <c r="BM81" s="199"/>
      <c r="BN81" s="199"/>
      <c r="BO81" s="199"/>
      <c r="BP81" s="199"/>
      <c r="BQ81" s="199"/>
      <c r="BR81" s="199"/>
      <c r="BS81" s="199"/>
      <c r="BT81" s="199"/>
      <c r="BU81" s="199"/>
      <c r="BV81" s="443"/>
      <c r="BW81" s="199"/>
      <c r="BX81" s="199"/>
    </row>
    <row r="82" spans="1:76" x14ac:dyDescent="0.25">
      <c r="A82" s="84"/>
      <c r="C82" s="171"/>
      <c r="D82" s="257"/>
      <c r="E82" s="645"/>
      <c r="F82" s="1246"/>
      <c r="G82" s="1246"/>
      <c r="H82" s="1246"/>
      <c r="I82" s="1246"/>
      <c r="J82" s="1246"/>
      <c r="K82" s="1246"/>
      <c r="L82" s="1261"/>
      <c r="M82" s="645"/>
      <c r="N82" s="1246"/>
      <c r="O82" s="1246"/>
      <c r="P82" s="1246"/>
      <c r="Q82" s="1246"/>
      <c r="R82" s="1246"/>
      <c r="S82" s="1246"/>
      <c r="T82" s="1246"/>
      <c r="U82" s="171"/>
      <c r="V82" s="257"/>
      <c r="W82" s="84"/>
      <c r="X82" s="84"/>
      <c r="Y82" s="84"/>
      <c r="Z82" s="84"/>
      <c r="AA82" s="84"/>
      <c r="AB82" s="84"/>
      <c r="AC82" s="84"/>
      <c r="AD82" s="84"/>
      <c r="AE82" s="84"/>
      <c r="AF82" s="84"/>
      <c r="AG82" s="84"/>
      <c r="AH82" s="84"/>
      <c r="AI82" s="84"/>
      <c r="AJ82" s="246"/>
      <c r="AK82" s="84"/>
      <c r="AM82" s="171"/>
      <c r="AN82" s="257"/>
      <c r="AO82" s="85"/>
      <c r="AP82" s="85"/>
      <c r="AQ82" s="85"/>
      <c r="BD82" s="150"/>
      <c r="BE82" s="150"/>
      <c r="BF82" s="199"/>
      <c r="BG82" s="199"/>
      <c r="BH82" s="199"/>
      <c r="BI82" s="199"/>
      <c r="BJ82" s="199"/>
      <c r="BK82" s="199"/>
      <c r="BL82" s="199"/>
      <c r="BM82" s="199"/>
      <c r="BN82" s="199"/>
      <c r="BO82" s="199"/>
      <c r="BP82" s="199"/>
      <c r="BQ82" s="199"/>
      <c r="BR82" s="199"/>
      <c r="BS82" s="199"/>
      <c r="BT82" s="199"/>
      <c r="BU82" s="199"/>
      <c r="BV82" s="443"/>
      <c r="BW82" s="199"/>
      <c r="BX82" s="199"/>
    </row>
    <row r="83" spans="1:76" x14ac:dyDescent="0.25">
      <c r="A83" s="84"/>
      <c r="C83" s="171"/>
      <c r="D83" s="257"/>
      <c r="E83" s="645"/>
      <c r="F83" s="1246"/>
      <c r="G83" s="1246"/>
      <c r="H83" s="1246"/>
      <c r="I83" s="1246"/>
      <c r="J83" s="1246"/>
      <c r="K83" s="1246"/>
      <c r="L83" s="1261"/>
      <c r="M83" s="645"/>
      <c r="N83" s="1246"/>
      <c r="O83" s="1246"/>
      <c r="P83" s="1246"/>
      <c r="Q83" s="1246"/>
      <c r="R83" s="1246"/>
      <c r="S83" s="1246"/>
      <c r="T83" s="1246"/>
      <c r="U83" s="171"/>
      <c r="V83" s="257"/>
      <c r="W83" s="84"/>
      <c r="X83" s="84"/>
      <c r="Y83" s="84"/>
      <c r="Z83" s="84"/>
      <c r="AA83" s="84"/>
      <c r="AB83" s="84"/>
      <c r="AC83" s="84"/>
      <c r="AD83" s="84"/>
      <c r="AE83" s="84"/>
      <c r="AF83" s="84"/>
      <c r="AG83" s="84"/>
      <c r="AH83" s="84"/>
      <c r="AI83" s="84"/>
      <c r="AJ83" s="246"/>
      <c r="AK83" s="84"/>
      <c r="AM83" s="171"/>
      <c r="AN83" s="257"/>
      <c r="AO83" s="85"/>
      <c r="AP83" s="85"/>
      <c r="AQ83" s="85"/>
      <c r="BD83" s="150"/>
      <c r="BE83" s="150"/>
      <c r="BF83" s="199"/>
      <c r="BG83" s="199"/>
      <c r="BH83" s="199"/>
      <c r="BI83" s="199"/>
      <c r="BJ83" s="199"/>
      <c r="BK83" s="199"/>
      <c r="BL83" s="199"/>
      <c r="BM83" s="199"/>
      <c r="BN83" s="199"/>
      <c r="BO83" s="199"/>
      <c r="BP83" s="199"/>
      <c r="BQ83" s="199"/>
      <c r="BR83" s="199"/>
      <c r="BS83" s="199"/>
      <c r="BT83" s="199"/>
      <c r="BU83" s="199"/>
      <c r="BV83" s="443"/>
      <c r="BW83" s="199"/>
      <c r="BX83" s="199"/>
    </row>
    <row r="84" spans="1:76" ht="6" customHeight="1" x14ac:dyDescent="0.25">
      <c r="A84" s="122"/>
      <c r="B84" s="306"/>
      <c r="C84" s="172"/>
      <c r="D84" s="307"/>
      <c r="E84" s="122"/>
      <c r="F84" s="122"/>
      <c r="G84" s="122"/>
      <c r="H84" s="122"/>
      <c r="I84" s="122"/>
      <c r="J84" s="122"/>
      <c r="K84" s="122"/>
      <c r="L84" s="122"/>
      <c r="M84" s="122"/>
      <c r="N84" s="122"/>
      <c r="O84" s="122"/>
      <c r="P84" s="122"/>
      <c r="Q84" s="122"/>
      <c r="R84" s="122"/>
      <c r="S84" s="122"/>
      <c r="T84" s="122"/>
      <c r="U84" s="172"/>
      <c r="V84" s="307"/>
      <c r="W84" s="122"/>
      <c r="X84" s="122"/>
      <c r="Y84" s="122"/>
      <c r="Z84" s="122"/>
      <c r="AA84" s="122"/>
      <c r="AB84" s="122"/>
      <c r="AC84" s="122"/>
      <c r="AD84" s="122"/>
      <c r="AE84" s="122"/>
      <c r="AF84" s="122"/>
      <c r="AG84" s="122"/>
      <c r="AH84" s="122"/>
      <c r="AI84" s="122"/>
      <c r="AJ84" s="122"/>
      <c r="AK84" s="122"/>
      <c r="AL84" s="591"/>
      <c r="AM84" s="172"/>
      <c r="AN84" s="307"/>
      <c r="AO84" s="122"/>
      <c r="AP84" s="122"/>
      <c r="AQ84" s="122"/>
      <c r="BE84" s="199"/>
      <c r="BF84" s="199"/>
      <c r="BG84" s="199"/>
      <c r="BH84" s="199"/>
      <c r="BI84" s="199"/>
      <c r="BJ84" s="199"/>
      <c r="BK84" s="199"/>
      <c r="BL84" s="475"/>
      <c r="BM84" s="199"/>
      <c r="BN84" s="199"/>
      <c r="BO84" s="199"/>
      <c r="BP84" s="199"/>
      <c r="BQ84" s="199"/>
      <c r="BR84" s="199"/>
      <c r="BS84" s="199"/>
      <c r="BT84" s="199"/>
      <c r="BU84" s="443"/>
      <c r="BV84" s="443"/>
      <c r="BW84" s="199"/>
      <c r="BX84" s="199"/>
    </row>
    <row r="85" spans="1:76" ht="6" customHeight="1" x14ac:dyDescent="0.25">
      <c r="A85" s="500"/>
      <c r="B85" s="583"/>
      <c r="C85" s="584"/>
      <c r="D85" s="499"/>
      <c r="E85" s="500"/>
      <c r="F85" s="500"/>
      <c r="G85" s="500"/>
      <c r="H85" s="500"/>
      <c r="I85" s="500"/>
      <c r="J85" s="500"/>
      <c r="K85" s="500"/>
      <c r="L85" s="500"/>
      <c r="M85" s="500"/>
      <c r="N85" s="500"/>
      <c r="O85" s="500"/>
      <c r="P85" s="500"/>
      <c r="Q85" s="500"/>
      <c r="R85" s="500"/>
      <c r="S85" s="500"/>
      <c r="T85" s="500"/>
      <c r="U85" s="584"/>
      <c r="V85" s="499"/>
      <c r="W85" s="500"/>
      <c r="X85" s="500"/>
      <c r="Y85" s="500"/>
      <c r="Z85" s="500"/>
      <c r="AA85" s="500"/>
      <c r="AB85" s="500"/>
      <c r="AC85" s="500"/>
      <c r="AD85" s="500"/>
      <c r="AE85" s="500"/>
      <c r="AF85" s="500"/>
      <c r="AG85" s="500"/>
      <c r="AH85" s="500"/>
      <c r="AI85" s="500"/>
      <c r="AJ85" s="500"/>
      <c r="AK85" s="500"/>
      <c r="AL85" s="593"/>
      <c r="AM85" s="584"/>
      <c r="AN85" s="499"/>
      <c r="AO85" s="500"/>
      <c r="AP85" s="500"/>
      <c r="AQ85" s="500"/>
    </row>
    <row r="86" spans="1:76" ht="11.25" customHeight="1" x14ac:dyDescent="0.25">
      <c r="A86" s="84"/>
      <c r="B86" s="429">
        <v>409</v>
      </c>
      <c r="C86" s="171"/>
      <c r="D86" s="257"/>
      <c r="E86" s="1241" t="str">
        <f ca="1">VLOOKUP(INDIRECT(ADDRESS(ROW(),COLUMN()-3)),INDIRECT("translations[[Question Num]:["&amp; Language_Selected &amp;"]]"),MATCH(Language_Selected,Language_Options,0)+1,FALSE)</f>
        <v>Did you want to have a baby later on, or not at all?</v>
      </c>
      <c r="F86" s="1241"/>
      <c r="G86" s="1241"/>
      <c r="H86" s="1241"/>
      <c r="I86" s="1241"/>
      <c r="J86" s="1241"/>
      <c r="K86" s="1241"/>
      <c r="L86" s="1241"/>
      <c r="M86" s="1241"/>
      <c r="N86" s="1241"/>
      <c r="O86" s="1241"/>
      <c r="P86" s="1241"/>
      <c r="Q86" s="1241"/>
      <c r="R86" s="1241"/>
      <c r="S86" s="1241"/>
      <c r="T86" s="1241"/>
      <c r="U86" s="171"/>
      <c r="V86" s="257"/>
      <c r="W86" s="84" t="s">
        <v>109</v>
      </c>
      <c r="X86" s="84"/>
      <c r="Y86" s="84"/>
      <c r="Z86" s="150" t="s">
        <v>9</v>
      </c>
      <c r="AA86" s="150"/>
      <c r="AB86" s="150"/>
      <c r="AC86" s="150"/>
      <c r="AD86" s="150"/>
      <c r="AE86" s="150"/>
      <c r="AF86" s="150"/>
      <c r="AG86" s="150"/>
      <c r="AH86" s="150"/>
      <c r="AI86" s="150"/>
      <c r="AJ86" s="150"/>
      <c r="AK86" s="150"/>
      <c r="AL86" s="247" t="s">
        <v>53</v>
      </c>
      <c r="AM86" s="171"/>
      <c r="AN86" s="257"/>
      <c r="AO86" s="85"/>
      <c r="AP86" s="85"/>
      <c r="AQ86" s="85"/>
    </row>
    <row r="87" spans="1:76" x14ac:dyDescent="0.25">
      <c r="A87" s="84"/>
      <c r="B87" s="496"/>
      <c r="C87" s="171"/>
      <c r="D87" s="257"/>
      <c r="E87" s="1241"/>
      <c r="F87" s="1241"/>
      <c r="G87" s="1241"/>
      <c r="H87" s="1241"/>
      <c r="I87" s="1241"/>
      <c r="J87" s="1241"/>
      <c r="K87" s="1241"/>
      <c r="L87" s="1241"/>
      <c r="M87" s="1241"/>
      <c r="N87" s="1241"/>
      <c r="O87" s="1241"/>
      <c r="P87" s="1241"/>
      <c r="Q87" s="1241"/>
      <c r="R87" s="1241"/>
      <c r="S87" s="1241"/>
      <c r="T87" s="1241"/>
      <c r="U87" s="171"/>
      <c r="V87" s="257"/>
      <c r="W87" s="84" t="s">
        <v>397</v>
      </c>
      <c r="X87" s="84"/>
      <c r="Y87" s="84"/>
      <c r="Z87" s="84"/>
      <c r="AA87" s="150" t="s">
        <v>9</v>
      </c>
      <c r="AB87" s="150"/>
      <c r="AC87" s="150"/>
      <c r="AD87" s="150"/>
      <c r="AE87" s="150"/>
      <c r="AF87" s="150"/>
      <c r="AG87" s="150"/>
      <c r="AH87" s="150"/>
      <c r="AI87" s="150"/>
      <c r="AJ87" s="150"/>
      <c r="AK87" s="150"/>
      <c r="AL87" s="247" t="s">
        <v>55</v>
      </c>
      <c r="AM87" s="171"/>
      <c r="AN87" s="257"/>
      <c r="AO87" s="85"/>
      <c r="AP87" s="683">
        <v>411</v>
      </c>
      <c r="AQ87" s="85"/>
    </row>
    <row r="88" spans="1:76" ht="6" customHeight="1" x14ac:dyDescent="0.25">
      <c r="A88" s="122"/>
      <c r="B88" s="306"/>
      <c r="C88" s="172"/>
      <c r="D88" s="307"/>
      <c r="E88" s="122"/>
      <c r="F88" s="122"/>
      <c r="G88" s="122"/>
      <c r="H88" s="122"/>
      <c r="I88" s="122"/>
      <c r="J88" s="122"/>
      <c r="K88" s="122"/>
      <c r="L88" s="122"/>
      <c r="M88" s="122"/>
      <c r="N88" s="122"/>
      <c r="O88" s="122"/>
      <c r="P88" s="122"/>
      <c r="Q88" s="122"/>
      <c r="R88" s="122"/>
      <c r="S88" s="122"/>
      <c r="T88" s="122"/>
      <c r="U88" s="172"/>
      <c r="V88" s="307"/>
      <c r="W88" s="122"/>
      <c r="X88" s="122"/>
      <c r="Y88" s="122"/>
      <c r="Z88" s="122"/>
      <c r="AA88" s="122"/>
      <c r="AB88" s="122"/>
      <c r="AC88" s="122"/>
      <c r="AD88" s="122"/>
      <c r="AE88" s="122"/>
      <c r="AF88" s="122"/>
      <c r="AG88" s="122"/>
      <c r="AH88" s="122"/>
      <c r="AI88" s="122"/>
      <c r="AJ88" s="122"/>
      <c r="AK88" s="122"/>
      <c r="AL88" s="591"/>
      <c r="AM88" s="172"/>
      <c r="AN88" s="257"/>
      <c r="AO88" s="85"/>
      <c r="AP88" s="85"/>
      <c r="AQ88" s="85"/>
    </row>
    <row r="89" spans="1:76" ht="6" customHeight="1" x14ac:dyDescent="0.25">
      <c r="A89" s="500"/>
      <c r="B89" s="583"/>
      <c r="C89" s="584"/>
      <c r="D89" s="499"/>
      <c r="E89" s="500"/>
      <c r="F89" s="500"/>
      <c r="G89" s="500"/>
      <c r="H89" s="500"/>
      <c r="I89" s="500"/>
      <c r="J89" s="500"/>
      <c r="K89" s="500"/>
      <c r="L89" s="500"/>
      <c r="M89" s="500"/>
      <c r="N89" s="500"/>
      <c r="O89" s="500"/>
      <c r="P89" s="500"/>
      <c r="Q89" s="500"/>
      <c r="R89" s="500"/>
      <c r="S89" s="500"/>
      <c r="T89" s="500"/>
      <c r="U89" s="584"/>
      <c r="V89" s="499"/>
      <c r="W89" s="500"/>
      <c r="X89" s="500"/>
      <c r="Y89" s="500"/>
      <c r="Z89" s="500"/>
      <c r="AA89" s="500"/>
      <c r="AB89" s="500"/>
      <c r="AC89" s="500"/>
      <c r="AD89" s="500"/>
      <c r="AE89" s="500"/>
      <c r="AF89" s="500"/>
      <c r="AG89" s="500"/>
      <c r="AH89" s="500"/>
      <c r="AI89" s="500"/>
      <c r="AJ89" s="500"/>
      <c r="AK89" s="500"/>
      <c r="AL89" s="593"/>
      <c r="AM89" s="584"/>
      <c r="AN89" s="499"/>
      <c r="AO89" s="500"/>
      <c r="AP89" s="500"/>
      <c r="AQ89" s="500"/>
      <c r="AS89" s="199"/>
      <c r="AT89" s="199"/>
      <c r="AU89" s="199"/>
      <c r="AV89" s="199"/>
      <c r="AW89" s="199"/>
      <c r="AX89" s="199"/>
      <c r="AY89" s="199"/>
      <c r="AZ89" s="199"/>
      <c r="BA89" s="199"/>
      <c r="BB89" s="199"/>
      <c r="BC89" s="199"/>
      <c r="BD89" s="199"/>
      <c r="BE89" s="199"/>
      <c r="BF89" s="199"/>
      <c r="BG89" s="199"/>
      <c r="BH89" s="199"/>
      <c r="BI89" s="199"/>
      <c r="BJ89" s="199"/>
      <c r="BK89" s="199"/>
      <c r="BL89" s="199"/>
    </row>
    <row r="90" spans="1:76" ht="11.25" customHeight="1" x14ac:dyDescent="0.25">
      <c r="A90" s="84"/>
      <c r="B90" s="429">
        <v>410</v>
      </c>
      <c r="C90" s="171"/>
      <c r="D90" s="257"/>
      <c r="E90" s="1241" t="str">
        <f ca="1">VLOOKUP(INDIRECT(ADDRESS(ROW(),COLUMN()-3)),INDIRECT("translations[[Question Num]:["&amp; Language_Selected &amp;"]]"),MATCH(Language_Selected,Language_Options,0)+1,FALSE)</f>
        <v>How much longer did you want to wait?</v>
      </c>
      <c r="F90" s="1241"/>
      <c r="G90" s="1241"/>
      <c r="H90" s="1241"/>
      <c r="I90" s="1241"/>
      <c r="J90" s="1241"/>
      <c r="K90" s="1241"/>
      <c r="L90" s="1241"/>
      <c r="M90" s="1241"/>
      <c r="N90" s="1241"/>
      <c r="O90" s="1241"/>
      <c r="P90" s="1241"/>
      <c r="Q90" s="1241"/>
      <c r="R90" s="1241"/>
      <c r="S90" s="1241"/>
      <c r="T90" s="1241"/>
      <c r="U90" s="171"/>
      <c r="V90" s="257"/>
      <c r="W90" s="84"/>
      <c r="X90" s="84"/>
      <c r="Y90" s="84"/>
      <c r="Z90" s="84"/>
      <c r="AA90" s="84"/>
      <c r="AB90" s="84"/>
      <c r="AC90" s="84"/>
      <c r="AD90" s="84"/>
      <c r="AE90" s="84"/>
      <c r="AF90" s="84"/>
      <c r="AG90" s="84"/>
      <c r="AH90" s="84"/>
      <c r="AI90" s="499"/>
      <c r="AJ90" s="500"/>
      <c r="AK90" s="499"/>
      <c r="AL90" s="675"/>
      <c r="AM90" s="171"/>
      <c r="AN90" s="257"/>
      <c r="AO90" s="85"/>
      <c r="AP90" s="85"/>
      <c r="AQ90" s="85"/>
      <c r="AS90" s="199"/>
      <c r="AT90" s="199"/>
      <c r="AU90" s="199"/>
      <c r="AV90" s="199"/>
      <c r="AW90" s="199"/>
      <c r="AX90" s="199"/>
      <c r="AY90" s="199"/>
      <c r="AZ90" s="199"/>
      <c r="BA90" s="199"/>
      <c r="BB90" s="199"/>
      <c r="BC90" s="199"/>
      <c r="BD90" s="199"/>
      <c r="BE90" s="199"/>
      <c r="BF90" s="199"/>
      <c r="BG90" s="199"/>
      <c r="BH90" s="199"/>
      <c r="BI90" s="199"/>
      <c r="BJ90" s="199"/>
      <c r="BK90" s="199"/>
      <c r="BL90" s="199"/>
    </row>
    <row r="91" spans="1:76" x14ac:dyDescent="0.25">
      <c r="A91" s="84"/>
      <c r="B91" s="496"/>
      <c r="C91" s="171"/>
      <c r="D91" s="257"/>
      <c r="E91" s="1241"/>
      <c r="F91" s="1241"/>
      <c r="G91" s="1241"/>
      <c r="H91" s="1241"/>
      <c r="I91" s="1241"/>
      <c r="J91" s="1241"/>
      <c r="K91" s="1241"/>
      <c r="L91" s="1241"/>
      <c r="M91" s="1241"/>
      <c r="N91" s="1241"/>
      <c r="O91" s="1241"/>
      <c r="P91" s="1241"/>
      <c r="Q91" s="1241"/>
      <c r="R91" s="1241"/>
      <c r="S91" s="1241"/>
      <c r="T91" s="1241"/>
      <c r="U91" s="171"/>
      <c r="V91" s="257"/>
      <c r="W91" s="84" t="s">
        <v>86</v>
      </c>
      <c r="X91" s="84"/>
      <c r="Y91" s="84"/>
      <c r="Z91" s="150" t="s">
        <v>9</v>
      </c>
      <c r="AA91" s="150"/>
      <c r="AB91" s="150"/>
      <c r="AC91" s="150"/>
      <c r="AD91" s="150"/>
      <c r="AE91" s="150"/>
      <c r="AF91" s="150"/>
      <c r="AG91" s="150"/>
      <c r="AH91" s="686" t="s">
        <v>53</v>
      </c>
      <c r="AI91" s="307"/>
      <c r="AJ91" s="122"/>
      <c r="AK91" s="307"/>
      <c r="AL91" s="672"/>
      <c r="AM91" s="171"/>
      <c r="AN91" s="257"/>
      <c r="AO91" s="85"/>
      <c r="AP91" s="85"/>
      <c r="AQ91" s="85"/>
      <c r="AS91" s="199"/>
      <c r="AT91" s="199"/>
      <c r="AU91" s="199"/>
      <c r="AV91" s="199"/>
      <c r="AW91" s="199"/>
      <c r="AX91" s="199"/>
      <c r="AY91" s="199"/>
      <c r="AZ91" s="199"/>
      <c r="BA91" s="199"/>
      <c r="BB91" s="199"/>
      <c r="BC91" s="199"/>
      <c r="BD91" s="199"/>
      <c r="BE91" s="199"/>
      <c r="BF91" s="199"/>
      <c r="BG91" s="199"/>
      <c r="BH91" s="199"/>
      <c r="BI91" s="199"/>
      <c r="BJ91" s="199"/>
      <c r="BK91" s="199"/>
      <c r="BL91" s="199"/>
    </row>
    <row r="92" spans="1:76" x14ac:dyDescent="0.25">
      <c r="A92" s="84"/>
      <c r="C92" s="171"/>
      <c r="D92" s="257"/>
      <c r="E92" s="1241"/>
      <c r="F92" s="1241"/>
      <c r="G92" s="1241"/>
      <c r="H92" s="1241"/>
      <c r="I92" s="1241"/>
      <c r="J92" s="1241"/>
      <c r="K92" s="1241"/>
      <c r="L92" s="1241"/>
      <c r="M92" s="1241"/>
      <c r="N92" s="1241"/>
      <c r="O92" s="1241"/>
      <c r="P92" s="1241"/>
      <c r="Q92" s="1241"/>
      <c r="R92" s="1241"/>
      <c r="S92" s="1241"/>
      <c r="T92" s="1241"/>
      <c r="U92" s="171"/>
      <c r="V92" s="257"/>
      <c r="W92" s="84"/>
      <c r="X92" s="84"/>
      <c r="Y92" s="84"/>
      <c r="Z92" s="84"/>
      <c r="AA92" s="84"/>
      <c r="AB92" s="84"/>
      <c r="AC92" s="84"/>
      <c r="AD92" s="84"/>
      <c r="AE92" s="84"/>
      <c r="AG92" s="84"/>
      <c r="AH92" s="84"/>
      <c r="AI92" s="257"/>
      <c r="AJ92" s="85"/>
      <c r="AK92" s="257"/>
      <c r="AL92" s="671"/>
      <c r="AM92" s="171"/>
      <c r="AN92" s="257"/>
      <c r="AO92" s="85"/>
      <c r="AP92" s="85"/>
      <c r="AQ92" s="85"/>
    </row>
    <row r="93" spans="1:76" x14ac:dyDescent="0.25">
      <c r="A93" s="84"/>
      <c r="C93" s="171"/>
      <c r="D93" s="257"/>
      <c r="E93" s="1241"/>
      <c r="F93" s="1241"/>
      <c r="G93" s="1241"/>
      <c r="H93" s="1241"/>
      <c r="I93" s="1241"/>
      <c r="J93" s="1241"/>
      <c r="K93" s="1241"/>
      <c r="L93" s="1241"/>
      <c r="M93" s="1241"/>
      <c r="N93" s="1241"/>
      <c r="O93" s="1241"/>
      <c r="P93" s="1241"/>
      <c r="Q93" s="1241"/>
      <c r="R93" s="1241"/>
      <c r="S93" s="1241"/>
      <c r="T93" s="1241"/>
      <c r="U93" s="171"/>
      <c r="V93" s="257"/>
      <c r="W93" s="84" t="s">
        <v>84</v>
      </c>
      <c r="X93" s="84"/>
      <c r="Y93" s="84"/>
      <c r="Z93" s="150" t="s">
        <v>9</v>
      </c>
      <c r="AA93" s="150"/>
      <c r="AB93" s="150"/>
      <c r="AC93" s="150"/>
      <c r="AD93" s="150"/>
      <c r="AE93" s="150"/>
      <c r="AF93" s="150"/>
      <c r="AG93" s="150"/>
      <c r="AH93" s="686" t="s">
        <v>55</v>
      </c>
      <c r="AI93" s="307"/>
      <c r="AJ93" s="122"/>
      <c r="AK93" s="307"/>
      <c r="AL93" s="672"/>
      <c r="AM93" s="171"/>
      <c r="AN93" s="257"/>
      <c r="AO93" s="85"/>
      <c r="AP93" s="85"/>
      <c r="AQ93" s="85"/>
    </row>
    <row r="94" spans="1:76" x14ac:dyDescent="0.25">
      <c r="A94" s="84"/>
      <c r="C94" s="171"/>
      <c r="D94" s="257"/>
      <c r="E94" s="1241"/>
      <c r="F94" s="1241"/>
      <c r="G94" s="1241"/>
      <c r="H94" s="1241"/>
      <c r="I94" s="1241"/>
      <c r="J94" s="1241"/>
      <c r="K94" s="1241"/>
      <c r="L94" s="1241"/>
      <c r="M94" s="1241"/>
      <c r="N94" s="1241"/>
      <c r="O94" s="1241"/>
      <c r="P94" s="1241"/>
      <c r="Q94" s="1241"/>
      <c r="R94" s="1241"/>
      <c r="S94" s="1241"/>
      <c r="T94" s="1241"/>
      <c r="U94" s="171"/>
      <c r="V94" s="257"/>
      <c r="W94" s="84"/>
      <c r="X94" s="84"/>
      <c r="Y94" s="84"/>
      <c r="Z94" s="84"/>
      <c r="AA94" s="84"/>
      <c r="AB94" s="84"/>
      <c r="AC94" s="84"/>
      <c r="AD94" s="84"/>
      <c r="AE94" s="84"/>
      <c r="AF94" s="84"/>
      <c r="AG94" s="84"/>
      <c r="AH94" s="84"/>
      <c r="AI94" s="84"/>
      <c r="AJ94" s="84"/>
      <c r="AK94" s="84"/>
      <c r="AM94" s="171"/>
      <c r="AN94" s="257"/>
      <c r="AO94" s="85"/>
      <c r="AP94" s="85"/>
      <c r="AQ94" s="85"/>
    </row>
    <row r="95" spans="1:76" x14ac:dyDescent="0.25">
      <c r="A95" s="84"/>
      <c r="C95" s="171"/>
      <c r="D95" s="257"/>
      <c r="E95" s="1241"/>
      <c r="F95" s="1241"/>
      <c r="G95" s="1241"/>
      <c r="H95" s="1241"/>
      <c r="I95" s="1241"/>
      <c r="J95" s="1241"/>
      <c r="K95" s="1241"/>
      <c r="L95" s="1241"/>
      <c r="M95" s="1241"/>
      <c r="N95" s="1241"/>
      <c r="O95" s="1241"/>
      <c r="P95" s="1241"/>
      <c r="Q95" s="1241"/>
      <c r="R95" s="1241"/>
      <c r="S95" s="1241"/>
      <c r="T95" s="1241"/>
      <c r="U95" s="171"/>
      <c r="V95" s="257"/>
      <c r="W95" s="84" t="s">
        <v>150</v>
      </c>
      <c r="X95" s="84"/>
      <c r="Y95" s="84"/>
      <c r="Z95" s="84"/>
      <c r="AA95" s="84"/>
      <c r="AB95" s="150" t="s">
        <v>9</v>
      </c>
      <c r="AC95" s="150"/>
      <c r="AD95" s="150"/>
      <c r="AE95" s="150"/>
      <c r="AF95" s="150"/>
      <c r="AG95" s="150"/>
      <c r="AH95" s="150"/>
      <c r="AI95" s="150"/>
      <c r="AJ95" s="150"/>
      <c r="AK95" s="150"/>
      <c r="AL95" s="247" t="s">
        <v>328</v>
      </c>
      <c r="AM95" s="171"/>
      <c r="AN95" s="257"/>
      <c r="AO95" s="85"/>
      <c r="AP95" s="85"/>
      <c r="AQ95" s="85"/>
    </row>
    <row r="96" spans="1:76" ht="6" customHeight="1" thickBot="1" x14ac:dyDescent="0.3">
      <c r="A96" s="122"/>
      <c r="B96" s="306"/>
      <c r="C96" s="172"/>
      <c r="D96" s="307"/>
      <c r="E96" s="122"/>
      <c r="F96" s="122"/>
      <c r="G96" s="122"/>
      <c r="H96" s="122"/>
      <c r="I96" s="122"/>
      <c r="J96" s="122"/>
      <c r="K96" s="122"/>
      <c r="L96" s="122"/>
      <c r="M96" s="122"/>
      <c r="N96" s="122"/>
      <c r="O96" s="122"/>
      <c r="P96" s="122"/>
      <c r="Q96" s="122"/>
      <c r="R96" s="122"/>
      <c r="S96" s="122"/>
      <c r="T96" s="122"/>
      <c r="U96" s="172"/>
      <c r="V96" s="307"/>
      <c r="W96" s="122"/>
      <c r="X96" s="122"/>
      <c r="Y96" s="122"/>
      <c r="Z96" s="122"/>
      <c r="AA96" s="122"/>
      <c r="AB96" s="122"/>
      <c r="AC96" s="122"/>
      <c r="AD96" s="122"/>
      <c r="AE96" s="122"/>
      <c r="AF96" s="122"/>
      <c r="AG96" s="122"/>
      <c r="AH96" s="122"/>
      <c r="AI96" s="122"/>
      <c r="AJ96" s="122"/>
      <c r="AK96" s="122"/>
      <c r="AL96" s="591"/>
      <c r="AM96" s="172"/>
      <c r="AN96" s="307"/>
      <c r="AO96" s="122"/>
      <c r="AP96" s="122"/>
      <c r="AQ96" s="122"/>
    </row>
    <row r="97" spans="1:76" ht="6" customHeight="1" x14ac:dyDescent="0.25">
      <c r="A97" s="651"/>
      <c r="B97" s="471"/>
      <c r="C97" s="652"/>
      <c r="D97" s="653"/>
      <c r="E97" s="470"/>
      <c r="F97" s="470"/>
      <c r="G97" s="470"/>
      <c r="H97" s="470"/>
      <c r="I97" s="470"/>
      <c r="J97" s="470"/>
      <c r="K97" s="470"/>
      <c r="L97" s="470"/>
      <c r="M97" s="470"/>
      <c r="N97" s="470"/>
      <c r="O97" s="470"/>
      <c r="P97" s="470"/>
      <c r="Q97" s="470"/>
      <c r="R97" s="470"/>
      <c r="S97" s="470"/>
      <c r="T97" s="470"/>
      <c r="U97" s="652"/>
      <c r="V97" s="653"/>
      <c r="W97" s="470"/>
      <c r="X97" s="470"/>
      <c r="Y97" s="470"/>
      <c r="Z97" s="470"/>
      <c r="AA97" s="470"/>
      <c r="AB97" s="470"/>
      <c r="AC97" s="470"/>
      <c r="AD97" s="470"/>
      <c r="AE97" s="470"/>
      <c r="AF97" s="470"/>
      <c r="AG97" s="470"/>
      <c r="AH97" s="470"/>
      <c r="AI97" s="470"/>
      <c r="AJ97" s="470"/>
      <c r="AK97" s="470"/>
      <c r="AL97" s="472"/>
      <c r="AM97" s="652"/>
      <c r="AN97" s="653"/>
      <c r="AO97" s="470"/>
      <c r="AP97" s="470"/>
      <c r="AQ97" s="654"/>
    </row>
    <row r="98" spans="1:76" ht="11.25" customHeight="1" x14ac:dyDescent="0.25">
      <c r="A98" s="655"/>
      <c r="B98" s="429">
        <v>411</v>
      </c>
      <c r="C98" s="171"/>
      <c r="D98" s="257"/>
      <c r="E98" s="1242" t="s">
        <v>329</v>
      </c>
      <c r="F98" s="1242"/>
      <c r="G98" s="1242"/>
      <c r="H98" s="1242"/>
      <c r="I98" s="1242"/>
      <c r="J98" s="1242"/>
      <c r="K98" s="1242"/>
      <c r="L98" s="1242"/>
      <c r="M98" s="1242"/>
      <c r="N98" s="1242"/>
      <c r="O98" s="1242"/>
      <c r="P98" s="1242"/>
      <c r="Q98" s="1242"/>
      <c r="R98" s="1242"/>
      <c r="S98" s="1242"/>
      <c r="T98" s="1242"/>
      <c r="U98" s="171"/>
      <c r="V98" s="257"/>
      <c r="W98" s="199" t="s">
        <v>310</v>
      </c>
      <c r="X98" s="199"/>
      <c r="Y98" s="199"/>
      <c r="Z98" s="199"/>
      <c r="AA98" s="199"/>
      <c r="AB98" s="199"/>
      <c r="AC98" s="199"/>
      <c r="AD98" s="199"/>
      <c r="AF98" s="443" t="s">
        <v>9</v>
      </c>
      <c r="AG98" s="443"/>
      <c r="AH98" s="443"/>
      <c r="AI98" s="443"/>
      <c r="AJ98" s="443"/>
      <c r="AK98" s="443"/>
      <c r="AL98" s="199">
        <v>1</v>
      </c>
      <c r="AM98" s="171"/>
      <c r="AN98" s="257"/>
      <c r="AO98" s="85"/>
      <c r="AP98" s="85"/>
      <c r="AQ98" s="383"/>
    </row>
    <row r="99" spans="1:76" x14ac:dyDescent="0.25">
      <c r="A99" s="655"/>
      <c r="B99" s="496"/>
      <c r="C99" s="171"/>
      <c r="D99" s="257"/>
      <c r="E99" s="1242"/>
      <c r="F99" s="1242"/>
      <c r="G99" s="1242"/>
      <c r="H99" s="1242"/>
      <c r="I99" s="1242"/>
      <c r="J99" s="1242"/>
      <c r="K99" s="1242"/>
      <c r="L99" s="1242"/>
      <c r="M99" s="1242"/>
      <c r="N99" s="1242"/>
      <c r="O99" s="1242"/>
      <c r="P99" s="1242"/>
      <c r="Q99" s="1242"/>
      <c r="R99" s="1242"/>
      <c r="S99" s="1242"/>
      <c r="T99" s="1242"/>
      <c r="U99" s="171"/>
      <c r="V99" s="257"/>
      <c r="W99" s="199" t="s">
        <v>311</v>
      </c>
      <c r="X99" s="199"/>
      <c r="Y99" s="199"/>
      <c r="Z99" s="199"/>
      <c r="AA99" s="199"/>
      <c r="AB99" s="199"/>
      <c r="AC99" s="443" t="s">
        <v>9</v>
      </c>
      <c r="AD99" s="443"/>
      <c r="AE99" s="443"/>
      <c r="AF99" s="443"/>
      <c r="AG99" s="443"/>
      <c r="AH99" s="443"/>
      <c r="AI99" s="443"/>
      <c r="AJ99" s="443"/>
      <c r="AK99" s="443"/>
      <c r="AL99" s="199">
        <v>2</v>
      </c>
      <c r="AM99" s="171"/>
      <c r="AN99" s="257"/>
      <c r="AO99" s="85"/>
      <c r="AP99" s="683">
        <v>434</v>
      </c>
      <c r="AQ99" s="383"/>
    </row>
    <row r="100" spans="1:76" x14ac:dyDescent="0.25">
      <c r="A100" s="655"/>
      <c r="B100" s="475"/>
      <c r="C100" s="171"/>
      <c r="D100" s="257"/>
      <c r="E100" s="1242"/>
      <c r="F100" s="1242"/>
      <c r="G100" s="1242"/>
      <c r="H100" s="1242"/>
      <c r="I100" s="1242"/>
      <c r="J100" s="1242"/>
      <c r="K100" s="1242"/>
      <c r="L100" s="1242"/>
      <c r="M100" s="1242"/>
      <c r="N100" s="1242"/>
      <c r="O100" s="1242"/>
      <c r="P100" s="1242"/>
      <c r="Q100" s="1242"/>
      <c r="R100" s="1242"/>
      <c r="S100" s="1242"/>
      <c r="T100" s="1242"/>
      <c r="U100" s="171"/>
      <c r="V100" s="257"/>
      <c r="W100" s="199" t="s">
        <v>312</v>
      </c>
      <c r="X100" s="199"/>
      <c r="Y100" s="199"/>
      <c r="Z100" s="199"/>
      <c r="AA100" s="199"/>
      <c r="AB100" s="199"/>
      <c r="AC100" s="199"/>
      <c r="AD100" s="199"/>
      <c r="AF100" s="443" t="s">
        <v>9</v>
      </c>
      <c r="AG100" s="443"/>
      <c r="AH100" s="443"/>
      <c r="AI100" s="443"/>
      <c r="AJ100" s="443"/>
      <c r="AK100" s="443"/>
      <c r="AL100" s="199">
        <v>3</v>
      </c>
      <c r="AM100" s="171"/>
      <c r="AN100" s="257"/>
      <c r="AO100" s="85"/>
      <c r="AQ100" s="383"/>
      <c r="BD100" s="150"/>
      <c r="BE100" s="150"/>
      <c r="BF100" s="199"/>
      <c r="BG100" s="199"/>
      <c r="BH100" s="199"/>
      <c r="BI100" s="199"/>
      <c r="BJ100" s="199"/>
      <c r="BK100" s="199"/>
      <c r="BL100" s="199"/>
      <c r="BM100" s="199"/>
      <c r="BN100" s="199"/>
      <c r="BO100" s="199"/>
      <c r="BP100" s="199"/>
      <c r="BQ100" s="199"/>
      <c r="BR100" s="199"/>
      <c r="BS100" s="199"/>
      <c r="BT100" s="199"/>
      <c r="BU100" s="199"/>
      <c r="BV100" s="443"/>
      <c r="BW100" s="199"/>
      <c r="BX100" s="199"/>
    </row>
    <row r="101" spans="1:76" x14ac:dyDescent="0.25">
      <c r="A101" s="655"/>
      <c r="B101" s="475"/>
      <c r="C101" s="171"/>
      <c r="D101" s="257"/>
      <c r="E101" s="1242"/>
      <c r="F101" s="1242"/>
      <c r="G101" s="1242"/>
      <c r="H101" s="1242"/>
      <c r="I101" s="1242"/>
      <c r="J101" s="1242"/>
      <c r="K101" s="1242"/>
      <c r="L101" s="1242"/>
      <c r="M101" s="1242"/>
      <c r="N101" s="1242"/>
      <c r="O101" s="1242"/>
      <c r="P101" s="1242"/>
      <c r="Q101" s="1242"/>
      <c r="R101" s="1242"/>
      <c r="S101" s="1242"/>
      <c r="T101" s="1242"/>
      <c r="U101" s="171"/>
      <c r="V101" s="257"/>
      <c r="W101" s="199" t="s">
        <v>313</v>
      </c>
      <c r="X101" s="199"/>
      <c r="Y101" s="199"/>
      <c r="Z101" s="199"/>
      <c r="AA101" s="199"/>
      <c r="AB101" s="199"/>
      <c r="AC101" s="443" t="s">
        <v>9</v>
      </c>
      <c r="AD101" s="443"/>
      <c r="AE101" s="443"/>
      <c r="AF101" s="443"/>
      <c r="AG101" s="443"/>
      <c r="AH101" s="443"/>
      <c r="AI101" s="443"/>
      <c r="AJ101" s="443"/>
      <c r="AK101" s="443"/>
      <c r="AL101" s="199">
        <v>4</v>
      </c>
      <c r="AM101" s="171"/>
      <c r="AN101" s="257"/>
      <c r="AO101" s="85"/>
      <c r="AP101" s="683">
        <v>434</v>
      </c>
      <c r="AQ101" s="383"/>
      <c r="AS101" s="687"/>
      <c r="BE101" s="199"/>
      <c r="BF101" s="199"/>
      <c r="BG101" s="199"/>
      <c r="BH101" s="199"/>
      <c r="BI101" s="199"/>
      <c r="BJ101" s="443"/>
      <c r="BK101" s="443"/>
      <c r="BL101" s="199"/>
      <c r="BM101" s="199"/>
      <c r="BN101" s="199"/>
      <c r="BO101" s="199"/>
      <c r="BP101" s="199"/>
      <c r="BQ101" s="199"/>
      <c r="BR101" s="199"/>
      <c r="BS101" s="199"/>
      <c r="BT101" s="199"/>
      <c r="BU101" s="199"/>
      <c r="BV101" s="199"/>
      <c r="BW101" s="199"/>
      <c r="BX101" s="199"/>
    </row>
    <row r="102" spans="1:76" x14ac:dyDescent="0.25">
      <c r="A102" s="655"/>
      <c r="B102" s="475"/>
      <c r="C102" s="171"/>
      <c r="D102" s="257"/>
      <c r="E102" s="643"/>
      <c r="F102" s="643"/>
      <c r="G102" s="643"/>
      <c r="H102" s="643"/>
      <c r="I102" s="643"/>
      <c r="J102" s="643"/>
      <c r="K102" s="643"/>
      <c r="L102" s="643"/>
      <c r="M102" s="643"/>
      <c r="N102" s="643"/>
      <c r="O102" s="643"/>
      <c r="P102" s="643"/>
      <c r="Q102" s="643"/>
      <c r="R102" s="643"/>
      <c r="S102" s="643"/>
      <c r="T102" s="643"/>
      <c r="U102" s="171"/>
      <c r="V102" s="257"/>
      <c r="W102" s="199" t="s">
        <v>330</v>
      </c>
      <c r="X102" s="199"/>
      <c r="Y102" s="199"/>
      <c r="Z102" s="199"/>
      <c r="AA102" s="199"/>
      <c r="AB102" s="199"/>
      <c r="AC102" s="443"/>
      <c r="AD102" s="443"/>
      <c r="AE102" s="443"/>
      <c r="AF102" s="443" t="s">
        <v>9</v>
      </c>
      <c r="AG102" s="443"/>
      <c r="AH102" s="443"/>
      <c r="AI102" s="443"/>
      <c r="AJ102" s="443"/>
      <c r="AK102" s="443"/>
      <c r="AL102" s="199">
        <v>5</v>
      </c>
      <c r="AM102" s="171"/>
      <c r="AN102" s="257"/>
      <c r="AO102" s="85"/>
      <c r="AP102" s="683">
        <v>475</v>
      </c>
      <c r="AQ102" s="383"/>
      <c r="AS102" s="687"/>
      <c r="BE102" s="199"/>
      <c r="BF102" s="199"/>
      <c r="BG102" s="199"/>
      <c r="BH102" s="199"/>
      <c r="BI102" s="199"/>
      <c r="BJ102" s="443"/>
      <c r="BK102" s="443"/>
      <c r="BL102" s="199"/>
      <c r="BM102" s="199"/>
      <c r="BN102" s="199"/>
      <c r="BO102" s="199"/>
      <c r="BP102" s="199"/>
      <c r="BQ102" s="199"/>
      <c r="BR102" s="199"/>
      <c r="BS102" s="199"/>
      <c r="BT102" s="199"/>
      <c r="BU102" s="199"/>
      <c r="BV102" s="199"/>
      <c r="BW102" s="199"/>
      <c r="BX102" s="199"/>
    </row>
    <row r="103" spans="1:76" ht="6" customHeight="1" thickBot="1" x14ac:dyDescent="0.3">
      <c r="A103" s="657"/>
      <c r="B103" s="650"/>
      <c r="C103" s="502"/>
      <c r="D103" s="503"/>
      <c r="E103" s="501"/>
      <c r="F103" s="501"/>
      <c r="G103" s="501"/>
      <c r="H103" s="501"/>
      <c r="I103" s="501"/>
      <c r="J103" s="501"/>
      <c r="K103" s="501"/>
      <c r="L103" s="501"/>
      <c r="M103" s="501"/>
      <c r="N103" s="501"/>
      <c r="O103" s="501"/>
      <c r="P103" s="501"/>
      <c r="Q103" s="501"/>
      <c r="R103" s="501"/>
      <c r="S103" s="501"/>
      <c r="T103" s="501"/>
      <c r="U103" s="502"/>
      <c r="V103" s="503"/>
      <c r="W103" s="501"/>
      <c r="X103" s="501"/>
      <c r="Y103" s="501"/>
      <c r="Z103" s="501"/>
      <c r="AA103" s="501"/>
      <c r="AB103" s="501"/>
      <c r="AC103" s="501"/>
      <c r="AD103" s="501"/>
      <c r="AE103" s="501"/>
      <c r="AF103" s="501"/>
      <c r="AG103" s="501"/>
      <c r="AH103" s="501"/>
      <c r="AI103" s="501"/>
      <c r="AJ103" s="501"/>
      <c r="AK103" s="501"/>
      <c r="AL103" s="504"/>
      <c r="AM103" s="502"/>
      <c r="AN103" s="503"/>
      <c r="AO103" s="501"/>
      <c r="AP103" s="501"/>
      <c r="AQ103" s="658"/>
      <c r="BE103" s="199"/>
      <c r="BF103" s="199"/>
      <c r="BG103" s="199"/>
      <c r="BH103" s="199"/>
      <c r="BI103" s="199"/>
      <c r="BJ103" s="199"/>
      <c r="BK103" s="199"/>
      <c r="BL103" s="199"/>
      <c r="BM103" s="199"/>
      <c r="BN103" s="199"/>
      <c r="BO103" s="199"/>
      <c r="BP103" s="199"/>
      <c r="BQ103" s="199"/>
      <c r="BR103" s="199"/>
      <c r="BS103" s="199"/>
      <c r="BT103" s="199"/>
      <c r="BU103" s="443"/>
      <c r="BV103" s="443"/>
      <c r="BW103" s="199"/>
      <c r="BX103" s="199"/>
    </row>
    <row r="104" spans="1:76" ht="6" customHeight="1" x14ac:dyDescent="0.25">
      <c r="A104" s="500"/>
      <c r="B104" s="583"/>
      <c r="C104" s="584"/>
      <c r="D104" s="499"/>
      <c r="E104" s="500"/>
      <c r="F104" s="500"/>
      <c r="G104" s="500"/>
      <c r="H104" s="500"/>
      <c r="I104" s="500"/>
      <c r="J104" s="500"/>
      <c r="K104" s="500"/>
      <c r="L104" s="500"/>
      <c r="M104" s="500"/>
      <c r="N104" s="500"/>
      <c r="O104" s="500"/>
      <c r="P104" s="500"/>
      <c r="Q104" s="500"/>
      <c r="R104" s="500"/>
      <c r="S104" s="500"/>
      <c r="T104" s="500"/>
      <c r="U104" s="584"/>
      <c r="V104" s="499"/>
      <c r="W104" s="500"/>
      <c r="X104" s="500"/>
      <c r="Y104" s="500"/>
      <c r="Z104" s="500"/>
      <c r="AA104" s="500"/>
      <c r="AB104" s="500"/>
      <c r="AC104" s="500"/>
      <c r="AD104" s="500"/>
      <c r="AE104" s="500"/>
      <c r="AF104" s="500"/>
      <c r="AG104" s="500"/>
      <c r="AH104" s="500"/>
      <c r="AI104" s="500"/>
      <c r="AJ104" s="500"/>
      <c r="AK104" s="500"/>
      <c r="AL104" s="593"/>
      <c r="AM104" s="584"/>
      <c r="AN104" s="499"/>
      <c r="AO104" s="500"/>
      <c r="AP104" s="500"/>
      <c r="AQ104" s="500"/>
    </row>
    <row r="105" spans="1:76" ht="11.25" customHeight="1" x14ac:dyDescent="0.25">
      <c r="A105" s="84"/>
      <c r="B105" s="429">
        <v>412</v>
      </c>
      <c r="C105" s="171"/>
      <c r="D105" s="257"/>
      <c r="E105" s="1241" t="str">
        <f ca="1">VLOOKUP(INDIRECT(ADDRESS(ROW(),COLUMN()-3)),INDIRECT("translations[[Question Num]:["&amp; Language_Selected &amp;"]]"),MATCH(Language_Selected,Language_Options,0)+1,FALSE)</f>
        <v>Did you see anyone for antenatal care for this pregnancy?</v>
      </c>
      <c r="F105" s="1241"/>
      <c r="G105" s="1241"/>
      <c r="H105" s="1241"/>
      <c r="I105" s="1241"/>
      <c r="J105" s="1241"/>
      <c r="K105" s="1241"/>
      <c r="L105" s="1241"/>
      <c r="M105" s="1241"/>
      <c r="N105" s="1241"/>
      <c r="O105" s="1241"/>
      <c r="P105" s="1241"/>
      <c r="Q105" s="1241"/>
      <c r="R105" s="1241"/>
      <c r="S105" s="1241"/>
      <c r="T105" s="1241"/>
      <c r="U105" s="171"/>
      <c r="V105" s="257"/>
      <c r="W105" s="84" t="s">
        <v>52</v>
      </c>
      <c r="X105" s="84"/>
      <c r="Y105" s="150" t="s">
        <v>9</v>
      </c>
      <c r="Z105" s="150"/>
      <c r="AA105" s="150"/>
      <c r="AB105" s="150"/>
      <c r="AC105" s="150"/>
      <c r="AD105" s="150"/>
      <c r="AE105" s="150"/>
      <c r="AF105" s="150"/>
      <c r="AG105" s="150"/>
      <c r="AH105" s="150"/>
      <c r="AI105" s="150"/>
      <c r="AJ105" s="150"/>
      <c r="AK105" s="150"/>
      <c r="AL105" s="247" t="s">
        <v>53</v>
      </c>
      <c r="AM105" s="171"/>
      <c r="AN105" s="257"/>
      <c r="AO105" s="85"/>
      <c r="AP105" s="683">
        <v>414</v>
      </c>
      <c r="AQ105" s="85"/>
    </row>
    <row r="106" spans="1:76" x14ac:dyDescent="0.25">
      <c r="A106" s="84"/>
      <c r="B106" s="496"/>
      <c r="C106" s="171"/>
      <c r="D106" s="257"/>
      <c r="E106" s="1241"/>
      <c r="F106" s="1241"/>
      <c r="G106" s="1241"/>
      <c r="H106" s="1241"/>
      <c r="I106" s="1241"/>
      <c r="J106" s="1241"/>
      <c r="K106" s="1241"/>
      <c r="L106" s="1241"/>
      <c r="M106" s="1241"/>
      <c r="N106" s="1241"/>
      <c r="O106" s="1241"/>
      <c r="P106" s="1241"/>
      <c r="Q106" s="1241"/>
      <c r="R106" s="1241"/>
      <c r="S106" s="1241"/>
      <c r="T106" s="1241"/>
      <c r="U106" s="171"/>
      <c r="V106" s="257"/>
      <c r="W106" s="84" t="s">
        <v>54</v>
      </c>
      <c r="X106" s="84"/>
      <c r="Y106" s="150" t="s">
        <v>9</v>
      </c>
      <c r="Z106" s="150"/>
      <c r="AA106" s="150"/>
      <c r="AB106" s="150"/>
      <c r="AC106" s="150"/>
      <c r="AD106" s="150"/>
      <c r="AE106" s="150"/>
      <c r="AF106" s="150"/>
      <c r="AG106" s="150"/>
      <c r="AH106" s="150"/>
      <c r="AI106" s="150"/>
      <c r="AJ106" s="150"/>
      <c r="AK106" s="150"/>
      <c r="AL106" s="247" t="s">
        <v>55</v>
      </c>
      <c r="AM106" s="171"/>
      <c r="AN106" s="257"/>
      <c r="AO106" s="85"/>
      <c r="AP106" s="85"/>
      <c r="AQ106" s="85"/>
    </row>
    <row r="107" spans="1:76" ht="6" customHeight="1" thickBot="1" x14ac:dyDescent="0.3">
      <c r="A107" s="122"/>
      <c r="B107" s="306"/>
      <c r="C107" s="172"/>
      <c r="D107" s="307"/>
      <c r="E107" s="122"/>
      <c r="F107" s="122"/>
      <c r="G107" s="122"/>
      <c r="H107" s="122"/>
      <c r="I107" s="122"/>
      <c r="J107" s="122"/>
      <c r="K107" s="122"/>
      <c r="L107" s="122"/>
      <c r="M107" s="122"/>
      <c r="N107" s="122"/>
      <c r="O107" s="122"/>
      <c r="P107" s="122"/>
      <c r="Q107" s="122"/>
      <c r="R107" s="122"/>
      <c r="S107" s="122"/>
      <c r="T107" s="122"/>
      <c r="U107" s="172"/>
      <c r="V107" s="307"/>
      <c r="W107" s="122"/>
      <c r="X107" s="122"/>
      <c r="Y107" s="122"/>
      <c r="Z107" s="122"/>
      <c r="AA107" s="122"/>
      <c r="AB107" s="122"/>
      <c r="AC107" s="122"/>
      <c r="AD107" s="122"/>
      <c r="AE107" s="122"/>
      <c r="AF107" s="122"/>
      <c r="AG107" s="122"/>
      <c r="AH107" s="122"/>
      <c r="AI107" s="122"/>
      <c r="AJ107" s="122"/>
      <c r="AK107" s="122"/>
      <c r="AL107" s="591"/>
      <c r="AM107" s="172"/>
      <c r="AN107" s="257"/>
      <c r="AO107" s="85"/>
      <c r="AP107" s="85"/>
      <c r="AQ107" s="85"/>
    </row>
    <row r="108" spans="1:76" s="149" customFormat="1" ht="6" customHeight="1" x14ac:dyDescent="0.25">
      <c r="A108" s="651"/>
      <c r="B108" s="471"/>
      <c r="C108" s="652"/>
      <c r="D108" s="653"/>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2"/>
      <c r="AM108" s="652"/>
      <c r="AN108" s="653"/>
      <c r="AO108" s="470"/>
      <c r="AP108" s="470"/>
      <c r="AQ108" s="654"/>
    </row>
    <row r="109" spans="1:76" s="149" customFormat="1" x14ac:dyDescent="0.25">
      <c r="A109" s="655"/>
      <c r="B109" s="429">
        <v>413</v>
      </c>
      <c r="C109" s="171"/>
      <c r="D109" s="257"/>
      <c r="E109" s="1249" t="s">
        <v>329</v>
      </c>
      <c r="F109" s="1249"/>
      <c r="G109" s="1249"/>
      <c r="H109" s="1249"/>
      <c r="I109" s="1249"/>
      <c r="J109" s="1249"/>
      <c r="K109" s="1249"/>
      <c r="L109" s="1249"/>
      <c r="M109" s="1249"/>
      <c r="N109" s="1249"/>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71"/>
      <c r="AN109" s="257"/>
      <c r="AO109" s="85"/>
      <c r="AP109" s="85"/>
      <c r="AQ109" s="383"/>
    </row>
    <row r="110" spans="1:76" s="149" customFormat="1" ht="6" customHeight="1" x14ac:dyDescent="0.25">
      <c r="A110" s="655"/>
      <c r="B110" s="475"/>
      <c r="C110" s="171"/>
      <c r="D110" s="257"/>
      <c r="E110" s="85"/>
      <c r="F110" s="85"/>
      <c r="G110" s="85"/>
      <c r="H110" s="85"/>
      <c r="I110" s="85"/>
      <c r="J110" s="85"/>
      <c r="K110" s="85"/>
      <c r="L110" s="85"/>
      <c r="M110" s="85"/>
      <c r="N110" s="85"/>
      <c r="O110" s="85"/>
      <c r="P110" s="85"/>
      <c r="Q110" s="85"/>
      <c r="R110" s="85"/>
      <c r="S110" s="85"/>
      <c r="T110" s="85"/>
      <c r="U110" s="85"/>
      <c r="V110" s="85"/>
      <c r="W110" s="85"/>
      <c r="X110" s="85"/>
      <c r="Z110" s="85"/>
      <c r="AA110" s="85"/>
      <c r="AB110" s="85"/>
      <c r="AC110" s="85"/>
      <c r="AD110" s="85"/>
      <c r="AE110" s="85"/>
      <c r="AF110" s="85"/>
      <c r="AG110" s="85"/>
      <c r="AH110" s="85"/>
      <c r="AI110" s="85"/>
      <c r="AJ110" s="85"/>
      <c r="AK110" s="85"/>
      <c r="AL110" s="200"/>
      <c r="AM110" s="171"/>
      <c r="AN110" s="257"/>
      <c r="AO110" s="85"/>
      <c r="AP110" s="85"/>
      <c r="AQ110" s="383"/>
    </row>
    <row r="111" spans="1:76" s="149" customFormat="1" ht="11.25" customHeight="1" x14ac:dyDescent="0.25">
      <c r="A111" s="655"/>
      <c r="B111" s="475"/>
      <c r="C111" s="171"/>
      <c r="D111" s="257"/>
      <c r="E111" s="85"/>
      <c r="F111" s="85"/>
      <c r="G111" s="85"/>
      <c r="H111" s="85"/>
      <c r="I111" s="85"/>
      <c r="J111" s="85"/>
      <c r="K111" s="85"/>
      <c r="L111" s="85"/>
      <c r="M111" s="85"/>
      <c r="N111" s="85"/>
      <c r="O111" s="85"/>
      <c r="P111" s="85"/>
      <c r="Q111" s="200" t="s">
        <v>331</v>
      </c>
      <c r="R111" s="85"/>
      <c r="T111" s="85"/>
      <c r="U111" s="85"/>
      <c r="V111" s="85"/>
      <c r="W111" s="85"/>
      <c r="X111" s="85"/>
      <c r="Z111" s="85"/>
      <c r="AA111" s="85"/>
      <c r="AB111" s="85"/>
      <c r="AC111" s="85"/>
      <c r="AD111" s="85"/>
      <c r="AE111" s="85"/>
      <c r="AF111" s="85"/>
      <c r="AG111" s="85"/>
      <c r="AH111" s="85"/>
      <c r="AI111" s="85"/>
      <c r="AJ111" s="85"/>
      <c r="AK111" s="85"/>
      <c r="AL111" s="200"/>
      <c r="AM111" s="171"/>
      <c r="AN111" s="257"/>
      <c r="AO111" s="85"/>
      <c r="AP111" s="85"/>
      <c r="AQ111" s="383"/>
    </row>
    <row r="112" spans="1:76" s="149" customFormat="1" x14ac:dyDescent="0.25">
      <c r="A112" s="655"/>
      <c r="B112" s="475"/>
      <c r="C112" s="171"/>
      <c r="D112" s="257"/>
      <c r="E112" s="85"/>
      <c r="F112" s="84"/>
      <c r="G112" s="84"/>
      <c r="H112" s="84"/>
      <c r="I112" s="84"/>
      <c r="J112" s="84"/>
      <c r="K112" s="85"/>
      <c r="L112" s="85"/>
      <c r="M112" s="85"/>
      <c r="N112" s="85"/>
      <c r="O112" s="85"/>
      <c r="Q112" s="161" t="s">
        <v>327</v>
      </c>
      <c r="R112" s="85"/>
      <c r="T112" s="85"/>
      <c r="U112" s="85"/>
      <c r="V112" s="85"/>
      <c r="W112" s="85"/>
      <c r="X112" s="85"/>
      <c r="Z112" s="85"/>
      <c r="AA112" s="85"/>
      <c r="AC112" s="200" t="s">
        <v>331</v>
      </c>
      <c r="AD112" s="85"/>
      <c r="AE112" s="85"/>
      <c r="AF112" s="85"/>
      <c r="AG112" s="85"/>
      <c r="AH112" s="85"/>
      <c r="AI112" s="85"/>
      <c r="AJ112" s="85"/>
      <c r="AK112" s="85"/>
      <c r="AL112" s="200"/>
      <c r="AM112" s="171"/>
      <c r="AN112" s="257"/>
      <c r="AO112" s="85"/>
      <c r="AP112" s="1252">
        <v>426</v>
      </c>
      <c r="AQ112" s="383"/>
    </row>
    <row r="113" spans="1:43" s="149" customFormat="1" x14ac:dyDescent="0.25">
      <c r="A113" s="655"/>
      <c r="B113" s="475"/>
      <c r="C113" s="171"/>
      <c r="D113" s="257"/>
      <c r="E113" s="85"/>
      <c r="F113" s="84"/>
      <c r="G113" s="84"/>
      <c r="H113" s="84"/>
      <c r="I113" s="84"/>
      <c r="J113" s="84"/>
      <c r="K113" s="85"/>
      <c r="L113" s="85"/>
      <c r="M113" s="85"/>
      <c r="N113" s="85"/>
      <c r="O113" s="85"/>
      <c r="Q113" s="200" t="s">
        <v>332</v>
      </c>
      <c r="R113" s="85"/>
      <c r="T113" s="85"/>
      <c r="U113" s="85"/>
      <c r="V113" s="85"/>
      <c r="W113" s="85"/>
      <c r="X113" s="85"/>
      <c r="Y113" s="85"/>
      <c r="Z113" s="85"/>
      <c r="AA113" s="85"/>
      <c r="AB113" s="85"/>
      <c r="AC113" s="200" t="s">
        <v>333</v>
      </c>
      <c r="AD113" s="85"/>
      <c r="AE113" s="85"/>
      <c r="AF113" s="85"/>
      <c r="AG113" s="85"/>
      <c r="AH113" s="85"/>
      <c r="AI113" s="85"/>
      <c r="AJ113" s="85"/>
      <c r="AK113" s="85"/>
      <c r="AL113" s="200"/>
      <c r="AM113" s="171"/>
      <c r="AN113" s="257"/>
      <c r="AO113" s="85"/>
      <c r="AP113" s="1252"/>
      <c r="AQ113" s="383"/>
    </row>
    <row r="114" spans="1:43" s="149" customFormat="1" ht="6" customHeight="1" thickBot="1" x14ac:dyDescent="0.3">
      <c r="A114" s="657"/>
      <c r="B114" s="650"/>
      <c r="C114" s="502"/>
      <c r="D114" s="503"/>
      <c r="E114" s="501"/>
      <c r="F114" s="501"/>
      <c r="G114" s="501"/>
      <c r="H114" s="501"/>
      <c r="I114" s="501"/>
      <c r="J114" s="501"/>
      <c r="K114" s="501"/>
      <c r="L114" s="501"/>
      <c r="M114" s="501"/>
      <c r="N114" s="501"/>
      <c r="O114" s="501"/>
      <c r="P114" s="501"/>
      <c r="Q114" s="501"/>
      <c r="R114" s="501"/>
      <c r="S114" s="501"/>
      <c r="T114" s="501"/>
      <c r="U114" s="501"/>
      <c r="V114" s="501"/>
      <c r="W114" s="501"/>
      <c r="X114" s="501"/>
      <c r="Y114" s="501"/>
      <c r="Z114" s="501"/>
      <c r="AA114" s="501"/>
      <c r="AB114" s="501"/>
      <c r="AC114" s="501"/>
      <c r="AD114" s="501"/>
      <c r="AE114" s="501"/>
      <c r="AF114" s="501"/>
      <c r="AG114" s="501"/>
      <c r="AH114" s="501"/>
      <c r="AI114" s="501"/>
      <c r="AJ114" s="501"/>
      <c r="AK114" s="501"/>
      <c r="AL114" s="504"/>
      <c r="AM114" s="502"/>
      <c r="AN114" s="503"/>
      <c r="AO114" s="501"/>
      <c r="AP114" s="501"/>
      <c r="AQ114" s="658"/>
    </row>
    <row r="115" spans="1:43" ht="6" customHeight="1" x14ac:dyDescent="0.25">
      <c r="A115" s="500"/>
      <c r="B115" s="583"/>
      <c r="C115" s="584"/>
      <c r="D115" s="499"/>
      <c r="E115" s="500"/>
      <c r="F115" s="500"/>
      <c r="G115" s="500"/>
      <c r="H115" s="500"/>
      <c r="I115" s="500"/>
      <c r="J115" s="500"/>
      <c r="K115" s="500"/>
      <c r="L115" s="500"/>
      <c r="M115" s="500"/>
      <c r="N115" s="500"/>
      <c r="O115" s="500"/>
      <c r="P115" s="500"/>
      <c r="Q115" s="500"/>
      <c r="R115" s="500"/>
      <c r="S115" s="500"/>
      <c r="T115" s="500"/>
      <c r="U115" s="584"/>
      <c r="V115" s="499"/>
      <c r="W115" s="500"/>
      <c r="X115" s="500"/>
      <c r="Y115" s="500"/>
      <c r="Z115" s="500"/>
      <c r="AA115" s="500"/>
      <c r="AB115" s="500"/>
      <c r="AC115" s="500"/>
      <c r="AD115" s="500"/>
      <c r="AE115" s="500"/>
      <c r="AF115" s="500"/>
      <c r="AG115" s="500"/>
      <c r="AH115" s="500"/>
      <c r="AI115" s="500"/>
      <c r="AJ115" s="500"/>
      <c r="AK115" s="500"/>
      <c r="AL115" s="583"/>
      <c r="AM115" s="584"/>
      <c r="AN115" s="257"/>
      <c r="AO115" s="85"/>
      <c r="AP115" s="85"/>
      <c r="AQ115" s="85"/>
    </row>
    <row r="116" spans="1:43" ht="11.25" customHeight="1" x14ac:dyDescent="0.25">
      <c r="A116" s="84"/>
      <c r="B116" s="429">
        <v>414</v>
      </c>
      <c r="C116" s="171"/>
      <c r="D116" s="257"/>
      <c r="E116" s="1248" t="str">
        <f ca="1">VLOOKUP(INDIRECT(ADDRESS(ROW(),COLUMN()-3)),INDIRECT("translations[[Question Num]:["&amp; Language_Selected &amp;"]]"),MATCH(Language_Selected,Language_Options,0)+1,FALSE)</f>
        <v>Whom did you see?
Anyone else?
PROBE TO IDENTIFY EACH TYPE OF PERSON AND RECORD ALL MENTIONED.</v>
      </c>
      <c r="F116" s="1248"/>
      <c r="G116" s="1248"/>
      <c r="H116" s="1248"/>
      <c r="I116" s="1248"/>
      <c r="J116" s="1248"/>
      <c r="K116" s="1248"/>
      <c r="L116" s="1248"/>
      <c r="M116" s="1248"/>
      <c r="N116" s="1248"/>
      <c r="O116" s="1248"/>
      <c r="P116" s="1248"/>
      <c r="Q116" s="1248"/>
      <c r="R116" s="1248"/>
      <c r="S116" s="1248"/>
      <c r="T116" s="1248"/>
      <c r="U116" s="171"/>
      <c r="V116" s="257"/>
      <c r="W116" s="688" t="s">
        <v>334</v>
      </c>
      <c r="X116" s="84"/>
      <c r="Y116" s="84"/>
      <c r="Z116" s="84"/>
      <c r="AA116" s="84"/>
      <c r="AB116" s="84"/>
      <c r="AC116" s="84"/>
      <c r="AD116" s="84"/>
      <c r="AE116" s="84"/>
      <c r="AF116" s="84"/>
      <c r="AG116" s="84"/>
      <c r="AH116" s="84"/>
      <c r="AI116" s="84"/>
      <c r="AJ116" s="84"/>
      <c r="AK116" s="84"/>
      <c r="AL116" s="276"/>
      <c r="AM116" s="171"/>
      <c r="AN116" s="257"/>
      <c r="AO116" s="85"/>
      <c r="AP116" s="85"/>
      <c r="AQ116" s="85"/>
    </row>
    <row r="117" spans="1:43" x14ac:dyDescent="0.25">
      <c r="A117" s="84"/>
      <c r="B117" s="496" t="s">
        <v>130</v>
      </c>
      <c r="C117" s="171"/>
      <c r="D117" s="257"/>
      <c r="E117" s="1248"/>
      <c r="F117" s="1248"/>
      <c r="G117" s="1248"/>
      <c r="H117" s="1248"/>
      <c r="I117" s="1248"/>
      <c r="J117" s="1248"/>
      <c r="K117" s="1248"/>
      <c r="L117" s="1248"/>
      <c r="M117" s="1248"/>
      <c r="N117" s="1248"/>
      <c r="O117" s="1248"/>
      <c r="P117" s="1248"/>
      <c r="Q117" s="1248"/>
      <c r="R117" s="1248"/>
      <c r="S117" s="1248"/>
      <c r="T117" s="1248"/>
      <c r="U117" s="171"/>
      <c r="V117" s="257"/>
      <c r="W117" s="84"/>
      <c r="X117" s="84" t="s">
        <v>335</v>
      </c>
      <c r="Y117" s="84"/>
      <c r="Z117" s="84"/>
      <c r="AA117" s="150" t="s">
        <v>9</v>
      </c>
      <c r="AB117" s="150"/>
      <c r="AC117" s="150"/>
      <c r="AD117" s="150"/>
      <c r="AE117" s="150"/>
      <c r="AF117" s="150"/>
      <c r="AG117" s="150"/>
      <c r="AH117" s="150"/>
      <c r="AI117" s="150"/>
      <c r="AJ117" s="150"/>
      <c r="AK117" s="150"/>
      <c r="AL117" s="276" t="s">
        <v>129</v>
      </c>
      <c r="AM117" s="171"/>
      <c r="AN117" s="257"/>
      <c r="AO117" s="85"/>
      <c r="AP117" s="85"/>
      <c r="AQ117" s="85"/>
    </row>
    <row r="118" spans="1:43" x14ac:dyDescent="0.25">
      <c r="A118" s="84"/>
      <c r="B118" s="496"/>
      <c r="C118" s="171"/>
      <c r="D118" s="257"/>
      <c r="E118" s="1248"/>
      <c r="F118" s="1248"/>
      <c r="G118" s="1248"/>
      <c r="H118" s="1248"/>
      <c r="I118" s="1248"/>
      <c r="J118" s="1248"/>
      <c r="K118" s="1248"/>
      <c r="L118" s="1248"/>
      <c r="M118" s="1248"/>
      <c r="N118" s="1248"/>
      <c r="O118" s="1248"/>
      <c r="P118" s="1248"/>
      <c r="Q118" s="1248"/>
      <c r="R118" s="1248"/>
      <c r="S118" s="1248"/>
      <c r="T118" s="1248"/>
      <c r="U118" s="171"/>
      <c r="V118" s="257"/>
      <c r="W118" s="84"/>
      <c r="X118" s="84" t="s">
        <v>336</v>
      </c>
      <c r="Y118" s="84"/>
      <c r="Z118" s="84"/>
      <c r="AA118" s="84"/>
      <c r="AB118" s="84"/>
      <c r="AC118" s="84"/>
      <c r="AD118" s="150" t="s">
        <v>9</v>
      </c>
      <c r="AE118" s="150"/>
      <c r="AF118" s="150"/>
      <c r="AG118" s="150"/>
      <c r="AH118" s="150"/>
      <c r="AI118" s="150"/>
      <c r="AJ118" s="150"/>
      <c r="AK118" s="150"/>
      <c r="AL118" s="276" t="s">
        <v>132</v>
      </c>
      <c r="AM118" s="171"/>
      <c r="AN118" s="257"/>
      <c r="AO118" s="85"/>
      <c r="AP118" s="85"/>
      <c r="AQ118" s="85"/>
    </row>
    <row r="119" spans="1:43" x14ac:dyDescent="0.25">
      <c r="A119" s="84"/>
      <c r="C119" s="171"/>
      <c r="D119" s="257"/>
      <c r="E119" s="1248"/>
      <c r="F119" s="1248"/>
      <c r="G119" s="1248"/>
      <c r="H119" s="1248"/>
      <c r="I119" s="1248"/>
      <c r="J119" s="1248"/>
      <c r="K119" s="1248"/>
      <c r="L119" s="1248"/>
      <c r="M119" s="1248"/>
      <c r="N119" s="1248"/>
      <c r="O119" s="1248"/>
      <c r="P119" s="1248"/>
      <c r="Q119" s="1248"/>
      <c r="R119" s="1248"/>
      <c r="S119" s="1248"/>
      <c r="T119" s="1248"/>
      <c r="U119" s="171"/>
      <c r="V119" s="257"/>
      <c r="W119" s="84"/>
      <c r="X119" s="84" t="s">
        <v>337</v>
      </c>
      <c r="Y119" s="84"/>
      <c r="Z119" s="84"/>
      <c r="AA119" s="84"/>
      <c r="AB119" s="84"/>
      <c r="AC119" s="84"/>
      <c r="AE119" s="150" t="s">
        <v>9</v>
      </c>
      <c r="AF119" s="150"/>
      <c r="AG119" s="150"/>
      <c r="AH119" s="150"/>
      <c r="AI119" s="150"/>
      <c r="AJ119" s="150"/>
      <c r="AK119" s="150"/>
      <c r="AL119" s="276" t="s">
        <v>101</v>
      </c>
      <c r="AM119" s="171"/>
      <c r="AN119" s="257"/>
      <c r="AO119" s="85"/>
      <c r="AP119" s="85"/>
      <c r="AQ119" s="85"/>
    </row>
    <row r="120" spans="1:43" x14ac:dyDescent="0.25">
      <c r="A120" s="84"/>
      <c r="C120" s="171"/>
      <c r="D120" s="257"/>
      <c r="E120" s="1248"/>
      <c r="F120" s="1248"/>
      <c r="G120" s="1248"/>
      <c r="H120" s="1248"/>
      <c r="I120" s="1248"/>
      <c r="J120" s="1248"/>
      <c r="K120" s="1248"/>
      <c r="L120" s="1248"/>
      <c r="M120" s="1248"/>
      <c r="N120" s="1248"/>
      <c r="O120" s="1248"/>
      <c r="P120" s="1248"/>
      <c r="Q120" s="1248"/>
      <c r="R120" s="1248"/>
      <c r="S120" s="1248"/>
      <c r="T120" s="1248"/>
      <c r="U120" s="171"/>
      <c r="V120" s="257"/>
      <c r="W120" s="688" t="s">
        <v>338</v>
      </c>
      <c r="X120" s="84"/>
      <c r="Y120" s="84"/>
      <c r="Z120" s="84"/>
      <c r="AA120" s="84"/>
      <c r="AB120" s="84"/>
      <c r="AC120" s="84"/>
      <c r="AD120" s="84"/>
      <c r="AE120" s="84"/>
      <c r="AF120" s="84"/>
      <c r="AG120" s="84"/>
      <c r="AH120" s="84"/>
      <c r="AI120" s="84"/>
      <c r="AJ120" s="84"/>
      <c r="AK120" s="84"/>
      <c r="AL120" s="276"/>
      <c r="AM120" s="171"/>
      <c r="AN120" s="257"/>
      <c r="AO120" s="85"/>
      <c r="AP120" s="85"/>
      <c r="AQ120" s="85"/>
    </row>
    <row r="121" spans="1:43" ht="11.25" customHeight="1" x14ac:dyDescent="0.25">
      <c r="A121" s="84"/>
      <c r="C121" s="171"/>
      <c r="D121" s="257"/>
      <c r="E121" s="1248"/>
      <c r="F121" s="1248"/>
      <c r="G121" s="1248"/>
      <c r="H121" s="1248"/>
      <c r="I121" s="1248"/>
      <c r="J121" s="1248"/>
      <c r="K121" s="1248"/>
      <c r="L121" s="1248"/>
      <c r="M121" s="1248"/>
      <c r="N121" s="1248"/>
      <c r="O121" s="1248"/>
      <c r="P121" s="1248"/>
      <c r="Q121" s="1248"/>
      <c r="R121" s="1248"/>
      <c r="S121" s="1248"/>
      <c r="T121" s="1248"/>
      <c r="U121" s="171"/>
      <c r="V121" s="257"/>
      <c r="W121" s="84"/>
      <c r="X121" s="84" t="s">
        <v>339</v>
      </c>
      <c r="Y121" s="84"/>
      <c r="Z121" s="84"/>
      <c r="AA121" s="84"/>
      <c r="AB121" s="84"/>
      <c r="AC121" s="84"/>
      <c r="AD121" s="84"/>
      <c r="AE121" s="84"/>
      <c r="AF121" s="84"/>
      <c r="AG121" s="84"/>
      <c r="AI121" s="150" t="s">
        <v>9</v>
      </c>
      <c r="AJ121" s="150"/>
      <c r="AK121" s="150"/>
      <c r="AL121" s="276" t="s">
        <v>135</v>
      </c>
      <c r="AM121" s="171"/>
      <c r="AN121" s="257"/>
      <c r="AO121" s="85"/>
      <c r="AP121" s="85"/>
      <c r="AQ121" s="85"/>
    </row>
    <row r="122" spans="1:43" x14ac:dyDescent="0.25">
      <c r="A122" s="84"/>
      <c r="C122" s="171"/>
      <c r="D122" s="257"/>
      <c r="E122" s="1248"/>
      <c r="F122" s="1248"/>
      <c r="G122" s="1248"/>
      <c r="H122" s="1248"/>
      <c r="I122" s="1248"/>
      <c r="J122" s="1248"/>
      <c r="K122" s="1248"/>
      <c r="L122" s="1248"/>
      <c r="M122" s="1248"/>
      <c r="N122" s="1248"/>
      <c r="O122" s="1248"/>
      <c r="P122" s="1248"/>
      <c r="Q122" s="1248"/>
      <c r="R122" s="1248"/>
      <c r="S122" s="1248"/>
      <c r="T122" s="1248"/>
      <c r="U122" s="171"/>
      <c r="V122" s="257"/>
      <c r="W122" s="84"/>
      <c r="X122" s="84" t="s">
        <v>1591</v>
      </c>
      <c r="Y122" s="84"/>
      <c r="Z122" s="84"/>
      <c r="AA122" s="84"/>
      <c r="AB122" s="84"/>
      <c r="AC122" s="84"/>
      <c r="AD122" s="84"/>
      <c r="AE122" s="84"/>
      <c r="AF122" s="84"/>
      <c r="AG122" s="84"/>
      <c r="AH122" s="84"/>
      <c r="AI122" s="84"/>
      <c r="AJ122" s="84"/>
      <c r="AK122" s="84"/>
      <c r="AL122" s="276" t="s">
        <v>137</v>
      </c>
      <c r="AM122" s="171"/>
      <c r="AN122" s="257"/>
      <c r="AO122" s="85"/>
      <c r="AP122" s="85"/>
      <c r="AQ122" s="85"/>
    </row>
    <row r="123" spans="1:43" x14ac:dyDescent="0.25">
      <c r="A123" s="84"/>
      <c r="C123" s="171"/>
      <c r="D123" s="257"/>
      <c r="E123" s="1248"/>
      <c r="F123" s="1248"/>
      <c r="G123" s="1248"/>
      <c r="H123" s="1248"/>
      <c r="I123" s="1248"/>
      <c r="J123" s="1248"/>
      <c r="K123" s="1248"/>
      <c r="L123" s="1248"/>
      <c r="M123" s="1248"/>
      <c r="N123" s="1248"/>
      <c r="O123" s="1248"/>
      <c r="P123" s="1248"/>
      <c r="Q123" s="1248"/>
      <c r="R123" s="1248"/>
      <c r="S123" s="1248"/>
      <c r="T123" s="1248"/>
      <c r="U123" s="171"/>
      <c r="V123" s="257"/>
      <c r="W123" s="84"/>
      <c r="X123" s="84"/>
      <c r="Y123" s="84"/>
      <c r="Z123" s="84"/>
      <c r="AA123" s="84"/>
      <c r="AB123" s="84"/>
      <c r="AC123" s="84"/>
      <c r="AD123" s="150"/>
      <c r="AE123" s="150"/>
      <c r="AF123" s="150"/>
      <c r="AG123" s="150"/>
      <c r="AH123" s="150"/>
      <c r="AI123" s="150"/>
      <c r="AJ123" s="150"/>
      <c r="AK123" s="150"/>
      <c r="AL123" s="276"/>
      <c r="AM123" s="171"/>
      <c r="AN123" s="257"/>
      <c r="AO123" s="85"/>
      <c r="AP123" s="85"/>
      <c r="AQ123" s="85"/>
    </row>
    <row r="124" spans="1:43" x14ac:dyDescent="0.25">
      <c r="A124" s="84"/>
      <c r="C124" s="171"/>
      <c r="D124" s="257"/>
      <c r="E124" s="1248"/>
      <c r="F124" s="1248"/>
      <c r="G124" s="1248"/>
      <c r="H124" s="1248"/>
      <c r="I124" s="1248"/>
      <c r="J124" s="1248"/>
      <c r="K124" s="1248"/>
      <c r="L124" s="1248"/>
      <c r="M124" s="1248"/>
      <c r="N124" s="1248"/>
      <c r="O124" s="1248"/>
      <c r="P124" s="1248"/>
      <c r="Q124" s="1248"/>
      <c r="R124" s="1248"/>
      <c r="S124" s="1248"/>
      <c r="T124" s="1248"/>
      <c r="U124" s="171"/>
      <c r="V124" s="257"/>
      <c r="W124" s="84" t="s">
        <v>144</v>
      </c>
      <c r="Y124" s="199"/>
      <c r="Z124" s="373"/>
      <c r="AA124" s="373"/>
      <c r="AB124" s="373"/>
      <c r="AC124" s="373"/>
      <c r="AD124" s="122"/>
      <c r="AE124" s="122"/>
      <c r="AF124" s="85"/>
      <c r="AG124" s="85"/>
      <c r="AH124" s="85"/>
      <c r="AI124" s="85"/>
      <c r="AJ124" s="85"/>
      <c r="AK124" s="85"/>
      <c r="AL124" s="276" t="s">
        <v>145</v>
      </c>
      <c r="AM124" s="171"/>
      <c r="AN124" s="257"/>
      <c r="AO124" s="85"/>
      <c r="AP124" s="85"/>
      <c r="AQ124" s="85"/>
    </row>
    <row r="125" spans="1:43" x14ac:dyDescent="0.25">
      <c r="A125" s="84"/>
      <c r="C125" s="171"/>
      <c r="D125" s="257"/>
      <c r="E125" s="1248"/>
      <c r="F125" s="1248"/>
      <c r="G125" s="1248"/>
      <c r="H125" s="1248"/>
      <c r="I125" s="1248"/>
      <c r="J125" s="1248"/>
      <c r="K125" s="1248"/>
      <c r="L125" s="1248"/>
      <c r="M125" s="1248"/>
      <c r="N125" s="1248"/>
      <c r="O125" s="1248"/>
      <c r="P125" s="1248"/>
      <c r="Q125" s="1248"/>
      <c r="R125" s="1248"/>
      <c r="S125" s="1248"/>
      <c r="T125" s="1248"/>
      <c r="U125" s="171"/>
      <c r="V125" s="257"/>
      <c r="W125" s="85"/>
      <c r="X125" s="85"/>
      <c r="Y125" s="85"/>
      <c r="Z125" s="689" t="s">
        <v>146</v>
      </c>
      <c r="AA125" s="689"/>
      <c r="AB125" s="689"/>
      <c r="AC125" s="689"/>
      <c r="AD125" s="689"/>
      <c r="AE125" s="689"/>
      <c r="AF125" s="689"/>
      <c r="AG125" s="689"/>
      <c r="AH125" s="689"/>
      <c r="AI125" s="689"/>
      <c r="AJ125" s="689"/>
      <c r="AK125" s="689"/>
      <c r="AL125" s="475"/>
      <c r="AM125" s="171"/>
      <c r="AN125" s="257"/>
      <c r="AO125" s="85"/>
      <c r="AP125" s="85"/>
      <c r="AQ125" s="85"/>
    </row>
    <row r="126" spans="1:43" ht="6" customHeight="1" x14ac:dyDescent="0.25">
      <c r="A126" s="122"/>
      <c r="B126" s="306"/>
      <c r="C126" s="172"/>
      <c r="D126" s="307"/>
      <c r="E126" s="122"/>
      <c r="F126" s="122"/>
      <c r="G126" s="122"/>
      <c r="H126" s="122"/>
      <c r="I126" s="122"/>
      <c r="J126" s="122"/>
      <c r="K126" s="122"/>
      <c r="L126" s="122"/>
      <c r="M126" s="122"/>
      <c r="N126" s="122"/>
      <c r="O126" s="122"/>
      <c r="P126" s="122"/>
      <c r="Q126" s="122"/>
      <c r="R126" s="122"/>
      <c r="S126" s="122"/>
      <c r="T126" s="122"/>
      <c r="U126" s="172"/>
      <c r="V126" s="307"/>
      <c r="W126" s="122"/>
      <c r="X126" s="122"/>
      <c r="Y126" s="122"/>
      <c r="Z126" s="122"/>
      <c r="AA126" s="122"/>
      <c r="AB126" s="122"/>
      <c r="AC126" s="122"/>
      <c r="AD126" s="122"/>
      <c r="AE126" s="122"/>
      <c r="AF126" s="122"/>
      <c r="AG126" s="122"/>
      <c r="AH126" s="122"/>
      <c r="AI126" s="122"/>
      <c r="AJ126" s="122"/>
      <c r="AK126" s="122"/>
      <c r="AL126" s="306"/>
      <c r="AM126" s="172"/>
      <c r="AN126" s="307"/>
      <c r="AO126" s="122"/>
      <c r="AP126" s="122"/>
      <c r="AQ126" s="122"/>
    </row>
    <row r="127" spans="1:43" ht="6" customHeight="1" x14ac:dyDescent="0.25">
      <c r="A127" s="85"/>
      <c r="B127" s="475"/>
      <c r="C127" s="171"/>
      <c r="D127" s="257"/>
      <c r="E127" s="85"/>
      <c r="F127" s="85"/>
      <c r="G127" s="85"/>
      <c r="H127" s="85"/>
      <c r="I127" s="85"/>
      <c r="J127" s="85"/>
      <c r="K127" s="85"/>
      <c r="L127" s="85"/>
      <c r="M127" s="85"/>
      <c r="N127" s="85"/>
      <c r="O127" s="85"/>
      <c r="P127" s="85"/>
      <c r="Q127" s="85"/>
      <c r="R127" s="85"/>
      <c r="S127" s="85"/>
      <c r="T127" s="85"/>
      <c r="U127" s="171"/>
      <c r="V127" s="257"/>
      <c r="W127" s="85"/>
      <c r="X127" s="85"/>
      <c r="Y127" s="85"/>
      <c r="Z127" s="85"/>
      <c r="AA127" s="85"/>
      <c r="AB127" s="85"/>
      <c r="AC127" s="85"/>
      <c r="AD127" s="85"/>
      <c r="AE127" s="85"/>
      <c r="AF127" s="85"/>
      <c r="AG127" s="85"/>
      <c r="AH127" s="85"/>
      <c r="AI127" s="85"/>
      <c r="AJ127" s="85"/>
      <c r="AK127" s="85"/>
      <c r="AL127" s="475"/>
      <c r="AM127" s="171"/>
      <c r="AN127" s="257"/>
      <c r="AO127" s="85"/>
      <c r="AP127" s="85"/>
      <c r="AQ127" s="85"/>
    </row>
    <row r="128" spans="1:43" ht="11.25" customHeight="1" x14ac:dyDescent="0.25">
      <c r="A128" s="85"/>
      <c r="B128" s="429">
        <v>415</v>
      </c>
      <c r="C128" s="171"/>
      <c r="D128" s="257"/>
      <c r="E128" s="1246" t="str">
        <f ca="1">VLOOKUP(INDIRECT(ADDRESS(ROW(),COLUMN()-3)),INDIRECT("translations[[Question Num]:["&amp; Language_Selected &amp;"]]"),MATCH(Language_Selected,Language_Options,0)+1,FALSE)</f>
        <v>Where did you receive antenatal care for this pregnancy?
Anywhere else?
PROBE TO IDENTIFY TYPE OF SOURCE.
IF UNABLE TO DETERMINE IF PUBLIC, PRIVATE, OR NGO SECTOR, RECORD 'X' AND WRITE THE NAME OF THE PLACE(S).</v>
      </c>
      <c r="F128" s="1246"/>
      <c r="G128" s="1246"/>
      <c r="H128" s="1246"/>
      <c r="I128" s="1246"/>
      <c r="J128" s="1246"/>
      <c r="K128" s="1246"/>
      <c r="L128" s="1246"/>
      <c r="M128" s="1246"/>
      <c r="N128" s="1246"/>
      <c r="O128" s="1246"/>
      <c r="P128" s="1246"/>
      <c r="Q128" s="1246"/>
      <c r="R128" s="1246"/>
      <c r="S128" s="1246"/>
      <c r="T128" s="1246"/>
      <c r="U128" s="171"/>
      <c r="V128" s="257"/>
      <c r="W128" s="690" t="s">
        <v>340</v>
      </c>
      <c r="X128" s="85"/>
      <c r="Y128" s="85"/>
      <c r="Z128" s="85"/>
      <c r="AA128" s="85"/>
      <c r="AB128" s="85"/>
      <c r="AC128" s="85"/>
      <c r="AD128" s="85"/>
      <c r="AE128" s="85"/>
      <c r="AF128" s="85"/>
      <c r="AG128" s="475"/>
      <c r="AH128" s="85"/>
      <c r="AI128" s="85"/>
      <c r="AJ128" s="85"/>
      <c r="AK128" s="85"/>
      <c r="AL128" s="475"/>
      <c r="AM128" s="171"/>
      <c r="AN128" s="257"/>
      <c r="AO128" s="85"/>
      <c r="AP128" s="85"/>
      <c r="AQ128" s="85"/>
    </row>
    <row r="129" spans="1:59" ht="11.25" customHeight="1" x14ac:dyDescent="0.25">
      <c r="A129" s="85"/>
      <c r="B129" s="496" t="s">
        <v>130</v>
      </c>
      <c r="C129" s="171"/>
      <c r="D129" s="257"/>
      <c r="E129" s="1246"/>
      <c r="F129" s="1246"/>
      <c r="G129" s="1246"/>
      <c r="H129" s="1246"/>
      <c r="I129" s="1246"/>
      <c r="J129" s="1246"/>
      <c r="K129" s="1246"/>
      <c r="L129" s="1246"/>
      <c r="M129" s="1246"/>
      <c r="N129" s="1246"/>
      <c r="O129" s="1246"/>
      <c r="P129" s="1246"/>
      <c r="Q129" s="1246"/>
      <c r="R129" s="1246"/>
      <c r="S129" s="1246"/>
      <c r="T129" s="1246"/>
      <c r="U129" s="171"/>
      <c r="V129" s="257"/>
      <c r="W129" s="85"/>
      <c r="X129" s="85" t="s">
        <v>341</v>
      </c>
      <c r="Y129" s="85"/>
      <c r="Z129" s="85"/>
      <c r="AA129" s="85"/>
      <c r="AB129" s="443" t="s">
        <v>9</v>
      </c>
      <c r="AC129" s="691"/>
      <c r="AD129" s="443"/>
      <c r="AE129" s="691"/>
      <c r="AF129" s="443"/>
      <c r="AG129" s="443"/>
      <c r="AH129" s="443"/>
      <c r="AI129" s="443"/>
      <c r="AJ129" s="443"/>
      <c r="AK129" s="443"/>
      <c r="AL129" s="475" t="s">
        <v>129</v>
      </c>
      <c r="AM129" s="171"/>
      <c r="AN129" s="257"/>
      <c r="AO129" s="85"/>
      <c r="AP129" s="85"/>
      <c r="AQ129" s="85"/>
    </row>
    <row r="130" spans="1:59" ht="11.25" customHeight="1" x14ac:dyDescent="0.25">
      <c r="A130" s="85"/>
      <c r="B130" s="305"/>
      <c r="C130" s="171"/>
      <c r="D130" s="257"/>
      <c r="E130" s="1246"/>
      <c r="F130" s="1246"/>
      <c r="G130" s="1246"/>
      <c r="H130" s="1246"/>
      <c r="I130" s="1246"/>
      <c r="J130" s="1246"/>
      <c r="K130" s="1246"/>
      <c r="L130" s="1246"/>
      <c r="M130" s="1246"/>
      <c r="N130" s="1246"/>
      <c r="O130" s="1246"/>
      <c r="P130" s="1246"/>
      <c r="Q130" s="1246"/>
      <c r="R130" s="1246"/>
      <c r="S130" s="1246"/>
      <c r="T130" s="1246"/>
      <c r="U130" s="171"/>
      <c r="V130" s="257"/>
      <c r="W130" s="85"/>
      <c r="X130" s="85" t="s">
        <v>342</v>
      </c>
      <c r="Y130" s="85"/>
      <c r="Z130" s="85"/>
      <c r="AA130" s="85"/>
      <c r="AB130" s="85"/>
      <c r="AC130" s="443" t="s">
        <v>9</v>
      </c>
      <c r="AD130" s="443"/>
      <c r="AE130" s="691"/>
      <c r="AF130" s="443"/>
      <c r="AG130" s="443"/>
      <c r="AH130" s="443"/>
      <c r="AI130" s="443"/>
      <c r="AJ130" s="443"/>
      <c r="AK130" s="443"/>
      <c r="AL130" s="475" t="s">
        <v>132</v>
      </c>
      <c r="AM130" s="171"/>
      <c r="AN130" s="257"/>
      <c r="AO130" s="85"/>
      <c r="AP130" s="85"/>
      <c r="AQ130" s="85"/>
    </row>
    <row r="131" spans="1:59" ht="11.25" customHeight="1" x14ac:dyDescent="0.25">
      <c r="A131" s="85"/>
      <c r="B131" s="475"/>
      <c r="C131" s="171"/>
      <c r="D131" s="257"/>
      <c r="E131" s="1246"/>
      <c r="F131" s="1246"/>
      <c r="G131" s="1246"/>
      <c r="H131" s="1246"/>
      <c r="I131" s="1246"/>
      <c r="J131" s="1246"/>
      <c r="K131" s="1246"/>
      <c r="L131" s="1246"/>
      <c r="M131" s="1246"/>
      <c r="N131" s="1246"/>
      <c r="O131" s="1246"/>
      <c r="P131" s="1246"/>
      <c r="Q131" s="1246"/>
      <c r="R131" s="1246"/>
      <c r="S131" s="1246"/>
      <c r="T131" s="1246"/>
      <c r="U131" s="171"/>
      <c r="V131" s="257"/>
      <c r="W131" s="85"/>
      <c r="AL131" s="276"/>
      <c r="AM131" s="171"/>
      <c r="AN131" s="257"/>
      <c r="AO131" s="85"/>
      <c r="AP131" s="85"/>
      <c r="AQ131" s="85"/>
    </row>
    <row r="132" spans="1:59" ht="11.25" customHeight="1" x14ac:dyDescent="0.25">
      <c r="A132" s="85"/>
      <c r="B132" s="475"/>
      <c r="C132" s="171"/>
      <c r="D132" s="257"/>
      <c r="E132" s="1246"/>
      <c r="F132" s="1246"/>
      <c r="G132" s="1246"/>
      <c r="H132" s="1246"/>
      <c r="I132" s="1246"/>
      <c r="J132" s="1246"/>
      <c r="K132" s="1246"/>
      <c r="L132" s="1246"/>
      <c r="M132" s="1246"/>
      <c r="N132" s="1246"/>
      <c r="O132" s="1246"/>
      <c r="P132" s="1246"/>
      <c r="Q132" s="1246"/>
      <c r="R132" s="1246"/>
      <c r="S132" s="1246"/>
      <c r="T132" s="1246"/>
      <c r="U132" s="171"/>
      <c r="V132" s="257"/>
      <c r="W132" s="690" t="s">
        <v>220</v>
      </c>
      <c r="X132" s="85"/>
      <c r="Y132" s="85"/>
      <c r="Z132" s="85"/>
      <c r="AA132" s="85"/>
      <c r="AB132" s="85"/>
      <c r="AC132" s="85"/>
      <c r="AD132" s="85"/>
      <c r="AE132" s="85"/>
      <c r="AF132" s="85"/>
      <c r="AG132" s="475"/>
      <c r="AL132" s="475"/>
      <c r="AM132" s="171"/>
      <c r="AN132" s="257"/>
      <c r="AO132" s="85"/>
      <c r="AP132" s="85"/>
      <c r="AQ132" s="85"/>
    </row>
    <row r="133" spans="1:59" ht="11.25" customHeight="1" x14ac:dyDescent="0.25">
      <c r="A133" s="85"/>
      <c r="B133" s="475"/>
      <c r="C133" s="171"/>
      <c r="D133" s="257"/>
      <c r="E133" s="1246"/>
      <c r="F133" s="1246"/>
      <c r="G133" s="1246"/>
      <c r="H133" s="1246"/>
      <c r="I133" s="1246"/>
      <c r="J133" s="1246"/>
      <c r="K133" s="1246"/>
      <c r="L133" s="1246"/>
      <c r="M133" s="1246"/>
      <c r="N133" s="1246"/>
      <c r="O133" s="1246"/>
      <c r="P133" s="1246"/>
      <c r="Q133" s="1246"/>
      <c r="R133" s="1246"/>
      <c r="S133" s="1246"/>
      <c r="T133" s="1246"/>
      <c r="U133" s="171"/>
      <c r="V133" s="257"/>
      <c r="W133" s="85"/>
      <c r="X133" s="85" t="s">
        <v>222</v>
      </c>
      <c r="Y133" s="85"/>
      <c r="Z133" s="85"/>
      <c r="AA133" s="85"/>
      <c r="AB133" s="85"/>
      <c r="AC133" s="85"/>
      <c r="AD133" s="85"/>
      <c r="AE133" s="85"/>
      <c r="AG133" s="443" t="s">
        <v>9</v>
      </c>
      <c r="AH133" s="150"/>
      <c r="AI133" s="150"/>
      <c r="AJ133" s="150"/>
      <c r="AK133" s="150"/>
      <c r="AL133" s="475" t="s">
        <v>101</v>
      </c>
      <c r="AM133" s="171"/>
      <c r="AN133" s="257"/>
      <c r="AO133" s="85"/>
      <c r="AP133" s="85"/>
      <c r="AQ133" s="85"/>
    </row>
    <row r="134" spans="1:59" ht="11.25" customHeight="1" x14ac:dyDescent="0.25">
      <c r="A134" s="84"/>
      <c r="C134" s="171"/>
      <c r="D134" s="257"/>
      <c r="E134" s="1246"/>
      <c r="F134" s="1246"/>
      <c r="G134" s="1246"/>
      <c r="H134" s="1246"/>
      <c r="I134" s="1246"/>
      <c r="J134" s="1246"/>
      <c r="K134" s="1246"/>
      <c r="L134" s="1246"/>
      <c r="M134" s="1246"/>
      <c r="N134" s="1246"/>
      <c r="O134" s="1246"/>
      <c r="P134" s="1246"/>
      <c r="Q134" s="1246"/>
      <c r="R134" s="1246"/>
      <c r="S134" s="1246"/>
      <c r="T134" s="1246"/>
      <c r="U134" s="171"/>
      <c r="V134" s="257"/>
      <c r="W134" s="85"/>
      <c r="X134" s="85" t="s">
        <v>223</v>
      </c>
      <c r="Y134" s="85"/>
      <c r="Z134" s="85"/>
      <c r="AA134" s="85"/>
      <c r="AB134" s="85"/>
      <c r="AC134" s="85"/>
      <c r="AD134" s="85"/>
      <c r="AE134" s="85"/>
      <c r="AF134" s="85"/>
      <c r="AG134" s="475"/>
      <c r="AI134" s="150" t="s">
        <v>9</v>
      </c>
      <c r="AJ134" s="150"/>
      <c r="AK134" s="150"/>
      <c r="AL134" s="276" t="s">
        <v>135</v>
      </c>
      <c r="AM134" s="171"/>
      <c r="AN134" s="257"/>
      <c r="AO134" s="85"/>
      <c r="AP134" s="85"/>
      <c r="AQ134" s="85"/>
      <c r="BG134" s="475"/>
    </row>
    <row r="135" spans="1:59" ht="11.25" customHeight="1" x14ac:dyDescent="0.25">
      <c r="A135" s="84"/>
      <c r="C135" s="171"/>
      <c r="D135" s="257"/>
      <c r="E135" s="1246"/>
      <c r="F135" s="1246"/>
      <c r="G135" s="1246"/>
      <c r="H135" s="1246"/>
      <c r="I135" s="1246"/>
      <c r="J135" s="1246"/>
      <c r="K135" s="1246"/>
      <c r="L135" s="1246"/>
      <c r="M135" s="1246"/>
      <c r="N135" s="1246"/>
      <c r="O135" s="1246"/>
      <c r="P135" s="1246"/>
      <c r="Q135" s="1246"/>
      <c r="R135" s="1246"/>
      <c r="S135" s="1246"/>
      <c r="T135" s="1246"/>
      <c r="U135" s="171"/>
      <c r="V135" s="257"/>
      <c r="W135" s="84"/>
      <c r="X135" s="85" t="s">
        <v>343</v>
      </c>
      <c r="Y135" s="85"/>
      <c r="Z135" s="85"/>
      <c r="AA135" s="85"/>
      <c r="AB135" s="85"/>
      <c r="AC135" s="85"/>
      <c r="AD135" s="85"/>
      <c r="AE135" s="85"/>
      <c r="AF135" s="85"/>
      <c r="AH135" s="150" t="s">
        <v>9</v>
      </c>
      <c r="AI135" s="150"/>
      <c r="AJ135" s="150"/>
      <c r="AK135" s="150"/>
      <c r="AL135" s="276" t="s">
        <v>137</v>
      </c>
      <c r="AM135" s="171"/>
      <c r="AN135" s="257"/>
      <c r="AO135" s="85"/>
      <c r="AP135" s="85"/>
      <c r="AQ135" s="85"/>
      <c r="BG135" s="276"/>
    </row>
    <row r="136" spans="1:59" ht="11.25" customHeight="1" x14ac:dyDescent="0.25">
      <c r="A136" s="84"/>
      <c r="C136" s="171"/>
      <c r="D136" s="257"/>
      <c r="E136" s="1246"/>
      <c r="F136" s="1246"/>
      <c r="G136" s="1246"/>
      <c r="H136" s="1246"/>
      <c r="I136" s="1246"/>
      <c r="J136" s="1246"/>
      <c r="K136" s="1246"/>
      <c r="L136" s="1246"/>
      <c r="M136" s="1246"/>
      <c r="N136" s="1246"/>
      <c r="O136" s="1246"/>
      <c r="P136" s="1246"/>
      <c r="Q136" s="1246"/>
      <c r="R136" s="1246"/>
      <c r="S136" s="1246"/>
      <c r="T136" s="1246"/>
      <c r="U136" s="171"/>
      <c r="V136" s="257"/>
      <c r="W136" s="85"/>
      <c r="X136" s="85" t="s">
        <v>226</v>
      </c>
      <c r="Y136" s="85"/>
      <c r="Z136" s="85"/>
      <c r="AA136" s="85"/>
      <c r="AB136" s="85"/>
      <c r="AC136" s="85"/>
      <c r="AD136" s="85"/>
      <c r="AE136" s="85"/>
      <c r="AF136" s="85"/>
      <c r="AG136" s="85"/>
      <c r="AH136" s="85"/>
      <c r="AI136" s="85"/>
      <c r="AJ136" s="85"/>
      <c r="AK136" s="85"/>
      <c r="AL136" s="475" t="s">
        <v>139</v>
      </c>
      <c r="AM136" s="171"/>
      <c r="AN136" s="257"/>
      <c r="AO136" s="85"/>
      <c r="AP136" s="85"/>
      <c r="AQ136" s="85"/>
      <c r="BG136" s="276"/>
    </row>
    <row r="137" spans="1:59" ht="11.25" customHeight="1" x14ac:dyDescent="0.25">
      <c r="A137" s="84"/>
      <c r="C137" s="171"/>
      <c r="D137" s="257"/>
      <c r="E137" s="1246"/>
      <c r="F137" s="1246"/>
      <c r="G137" s="1246"/>
      <c r="H137" s="1246"/>
      <c r="I137" s="1246"/>
      <c r="J137" s="1246"/>
      <c r="K137" s="1246"/>
      <c r="L137" s="1246"/>
      <c r="M137" s="1246"/>
      <c r="N137" s="1246"/>
      <c r="O137" s="1246"/>
      <c r="P137" s="1246"/>
      <c r="Q137" s="1246"/>
      <c r="R137" s="1246"/>
      <c r="S137" s="1246"/>
      <c r="T137" s="1246"/>
      <c r="U137" s="171"/>
      <c r="V137" s="257"/>
      <c r="W137" s="85"/>
      <c r="X137" s="85"/>
      <c r="Y137" s="85"/>
      <c r="Z137" s="85"/>
      <c r="AA137" s="85"/>
      <c r="AB137" s="122"/>
      <c r="AC137" s="122"/>
      <c r="AD137" s="122"/>
      <c r="AE137" s="122"/>
      <c r="AF137" s="122"/>
      <c r="AG137" s="122"/>
      <c r="AH137" s="122"/>
      <c r="AI137" s="122"/>
      <c r="AJ137" s="122"/>
      <c r="AK137" s="122"/>
      <c r="AL137" s="276"/>
      <c r="AM137" s="171"/>
      <c r="AN137" s="257"/>
      <c r="AO137" s="85"/>
      <c r="AP137" s="85"/>
      <c r="AQ137" s="85"/>
      <c r="BG137" s="276"/>
    </row>
    <row r="138" spans="1:59" ht="11.25" customHeight="1" x14ac:dyDescent="0.25">
      <c r="A138" s="84"/>
      <c r="C138" s="171"/>
      <c r="D138" s="257"/>
      <c r="E138" s="1246"/>
      <c r="F138" s="1246"/>
      <c r="G138" s="1246"/>
      <c r="H138" s="1246"/>
      <c r="I138" s="1246"/>
      <c r="J138" s="1246"/>
      <c r="K138" s="1246"/>
      <c r="L138" s="1246"/>
      <c r="M138" s="1246"/>
      <c r="N138" s="1246"/>
      <c r="O138" s="1246"/>
      <c r="P138" s="1246"/>
      <c r="Q138" s="1246"/>
      <c r="R138" s="1246"/>
      <c r="S138" s="1246"/>
      <c r="T138" s="1246"/>
      <c r="U138" s="171"/>
      <c r="V138" s="257"/>
      <c r="W138" s="84"/>
      <c r="X138" s="85"/>
      <c r="Y138" s="85"/>
      <c r="Z138" s="85"/>
      <c r="AA138" s="85"/>
      <c r="AB138" s="85"/>
      <c r="AC138" s="85"/>
      <c r="AD138" s="85"/>
      <c r="AE138" s="374" t="s">
        <v>146</v>
      </c>
      <c r="AF138" s="374"/>
      <c r="AG138" s="372"/>
      <c r="AH138" s="372"/>
      <c r="AI138" s="372"/>
      <c r="AJ138" s="372"/>
      <c r="AK138" s="372"/>
      <c r="AL138" s="475"/>
      <c r="AM138" s="171"/>
      <c r="AN138" s="257"/>
      <c r="AO138" s="85"/>
      <c r="AP138" s="85"/>
      <c r="AQ138" s="85"/>
      <c r="BG138" s="276"/>
    </row>
    <row r="139" spans="1:59" ht="11.25" customHeight="1" x14ac:dyDescent="0.25">
      <c r="A139" s="84"/>
      <c r="C139" s="171"/>
      <c r="D139" s="257"/>
      <c r="E139" s="1246"/>
      <c r="F139" s="1246"/>
      <c r="G139" s="1246"/>
      <c r="H139" s="1246"/>
      <c r="I139" s="1246"/>
      <c r="J139" s="1246"/>
      <c r="K139" s="1246"/>
      <c r="L139" s="1246"/>
      <c r="M139" s="1246"/>
      <c r="N139" s="1246"/>
      <c r="O139" s="1246"/>
      <c r="P139" s="1246"/>
      <c r="Q139" s="1246"/>
      <c r="R139" s="1246"/>
      <c r="S139" s="1246"/>
      <c r="T139" s="1246"/>
      <c r="U139" s="171"/>
      <c r="V139" s="257"/>
      <c r="W139" s="85"/>
      <c r="X139" s="84"/>
      <c r="Y139" s="84"/>
      <c r="Z139" s="84"/>
      <c r="AA139" s="84"/>
      <c r="AB139" s="150"/>
      <c r="AC139" s="691"/>
      <c r="AD139" s="150"/>
      <c r="AE139" s="150"/>
      <c r="AF139" s="150"/>
      <c r="AG139" s="150"/>
      <c r="AH139" s="150"/>
      <c r="AI139" s="150"/>
      <c r="AJ139" s="150"/>
      <c r="AK139" s="150"/>
      <c r="AL139" s="276"/>
      <c r="AM139" s="171"/>
      <c r="AN139" s="257"/>
      <c r="AO139" s="85"/>
      <c r="AP139" s="85"/>
      <c r="AQ139" s="85"/>
      <c r="BG139" s="276"/>
    </row>
    <row r="140" spans="1:59" ht="11.25" customHeight="1" x14ac:dyDescent="0.25">
      <c r="A140" s="84"/>
      <c r="C140" s="171"/>
      <c r="D140" s="257"/>
      <c r="E140" s="1246"/>
      <c r="F140" s="1246"/>
      <c r="G140" s="1246"/>
      <c r="H140" s="1246"/>
      <c r="I140" s="1246"/>
      <c r="J140" s="1246"/>
      <c r="K140" s="1246"/>
      <c r="L140" s="1246"/>
      <c r="M140" s="1246"/>
      <c r="N140" s="1246"/>
      <c r="O140" s="1246"/>
      <c r="P140" s="1246"/>
      <c r="Q140" s="1246"/>
      <c r="R140" s="1246"/>
      <c r="S140" s="1246"/>
      <c r="T140" s="1246"/>
      <c r="U140" s="171"/>
      <c r="V140" s="257"/>
      <c r="W140" s="688" t="s">
        <v>228</v>
      </c>
      <c r="X140" s="84"/>
      <c r="Y140" s="84"/>
      <c r="Z140" s="84"/>
      <c r="AA140" s="84"/>
      <c r="AB140" s="84"/>
      <c r="AC140" s="84"/>
      <c r="AD140" s="84"/>
      <c r="AE140" s="84"/>
      <c r="AF140" s="84"/>
      <c r="AL140" s="276"/>
      <c r="AM140" s="171"/>
      <c r="AN140" s="257"/>
      <c r="AO140" s="85"/>
      <c r="AP140" s="85"/>
      <c r="AQ140" s="85"/>
      <c r="BG140" s="475"/>
    </row>
    <row r="141" spans="1:59" ht="11.25" customHeight="1" x14ac:dyDescent="0.25">
      <c r="A141" s="84"/>
      <c r="C141" s="171"/>
      <c r="D141" s="257"/>
      <c r="E141" s="1246"/>
      <c r="F141" s="1246"/>
      <c r="G141" s="1246"/>
      <c r="H141" s="1246"/>
      <c r="I141" s="1246"/>
      <c r="J141" s="1246"/>
      <c r="K141" s="1246"/>
      <c r="L141" s="1246"/>
      <c r="M141" s="1246"/>
      <c r="N141" s="1246"/>
      <c r="O141" s="1246"/>
      <c r="P141" s="1246"/>
      <c r="Q141" s="1246"/>
      <c r="R141" s="1246"/>
      <c r="S141" s="1246"/>
      <c r="T141" s="1246"/>
      <c r="U141" s="171"/>
      <c r="V141" s="257"/>
      <c r="W141" s="84"/>
      <c r="X141" s="85" t="s">
        <v>229</v>
      </c>
      <c r="Y141" s="85"/>
      <c r="Z141" s="85"/>
      <c r="AA141" s="85"/>
      <c r="AB141" s="85"/>
      <c r="AC141" s="85"/>
      <c r="AD141" s="443"/>
      <c r="AE141" s="443" t="s">
        <v>9</v>
      </c>
      <c r="AF141" s="443"/>
      <c r="AG141" s="443"/>
      <c r="AH141" s="443"/>
      <c r="AI141" s="443"/>
      <c r="AJ141" s="443"/>
      <c r="AK141" s="443"/>
      <c r="AL141" s="475" t="s">
        <v>141</v>
      </c>
      <c r="AM141" s="171"/>
      <c r="AN141" s="257"/>
      <c r="AO141" s="85"/>
      <c r="AP141" s="85"/>
      <c r="AQ141" s="85"/>
      <c r="BG141" s="276"/>
    </row>
    <row r="142" spans="1:59" ht="11.25" customHeight="1" x14ac:dyDescent="0.25">
      <c r="A142" s="84"/>
      <c r="C142" s="171"/>
      <c r="D142" s="257"/>
      <c r="E142" s="1246"/>
      <c r="F142" s="1246"/>
      <c r="G142" s="1246"/>
      <c r="H142" s="1246"/>
      <c r="I142" s="1246"/>
      <c r="J142" s="1246"/>
      <c r="K142" s="1246"/>
      <c r="L142" s="1246"/>
      <c r="M142" s="1246"/>
      <c r="N142" s="1246"/>
      <c r="O142" s="1246"/>
      <c r="P142" s="1246"/>
      <c r="Q142" s="1246"/>
      <c r="R142" s="1246"/>
      <c r="S142" s="1246"/>
      <c r="T142" s="1246"/>
      <c r="U142" s="171"/>
      <c r="V142" s="257"/>
      <c r="W142" s="84"/>
      <c r="X142" s="692" t="s">
        <v>231</v>
      </c>
      <c r="Y142" s="692"/>
      <c r="Z142" s="692"/>
      <c r="AA142" s="692"/>
      <c r="AB142" s="692"/>
      <c r="AD142" s="443" t="s">
        <v>9</v>
      </c>
      <c r="AE142" s="443"/>
      <c r="AF142" s="443"/>
      <c r="AG142" s="443"/>
      <c r="AH142" s="443"/>
      <c r="AI142" s="443"/>
      <c r="AJ142" s="443"/>
      <c r="AK142" s="443"/>
      <c r="AL142" s="475" t="s">
        <v>143</v>
      </c>
      <c r="AM142" s="171"/>
      <c r="AN142" s="257"/>
      <c r="AO142" s="85"/>
      <c r="AP142" s="85"/>
      <c r="AQ142" s="85"/>
      <c r="BG142" s="693"/>
    </row>
    <row r="143" spans="1:59" ht="11.25" customHeight="1" x14ac:dyDescent="0.25">
      <c r="A143" s="84"/>
      <c r="C143" s="171"/>
      <c r="D143" s="257"/>
      <c r="E143" s="1246"/>
      <c r="F143" s="1246"/>
      <c r="G143" s="1246"/>
      <c r="H143" s="1246"/>
      <c r="I143" s="1246"/>
      <c r="J143" s="1246"/>
      <c r="K143" s="1246"/>
      <c r="L143" s="1246"/>
      <c r="M143" s="1246"/>
      <c r="N143" s="1246"/>
      <c r="O143" s="1246"/>
      <c r="P143" s="1246"/>
      <c r="Q143" s="1246"/>
      <c r="R143" s="1246"/>
      <c r="S143" s="1246"/>
      <c r="T143" s="1246"/>
      <c r="U143" s="171"/>
      <c r="V143" s="257"/>
      <c r="W143" s="84"/>
      <c r="X143" s="85" t="s">
        <v>236</v>
      </c>
      <c r="Y143" s="85"/>
      <c r="Z143" s="85"/>
      <c r="AA143" s="85"/>
      <c r="AB143" s="85"/>
      <c r="AC143" s="85"/>
      <c r="AD143" s="85"/>
      <c r="AE143" s="85"/>
      <c r="AF143" s="85"/>
      <c r="AL143" s="475" t="s">
        <v>200</v>
      </c>
      <c r="AM143" s="171"/>
      <c r="AN143" s="257"/>
      <c r="AO143" s="85"/>
      <c r="AP143" s="85"/>
      <c r="AQ143" s="85"/>
      <c r="BG143" s="694"/>
    </row>
    <row r="144" spans="1:59" ht="11.25" customHeight="1" x14ac:dyDescent="0.25">
      <c r="A144" s="84"/>
      <c r="C144" s="171"/>
      <c r="D144" s="257"/>
      <c r="E144" s="1246"/>
      <c r="F144" s="1246"/>
      <c r="G144" s="1246"/>
      <c r="H144" s="1246"/>
      <c r="I144" s="1246"/>
      <c r="J144" s="1246"/>
      <c r="K144" s="1246"/>
      <c r="L144" s="1246"/>
      <c r="M144" s="1246"/>
      <c r="N144" s="1246"/>
      <c r="O144" s="1246"/>
      <c r="P144" s="1246"/>
      <c r="Q144" s="1246"/>
      <c r="R144" s="1246"/>
      <c r="S144" s="1246"/>
      <c r="T144" s="1246"/>
      <c r="U144" s="171"/>
      <c r="V144" s="257"/>
      <c r="W144" s="150"/>
      <c r="X144" s="85"/>
      <c r="Y144" s="85"/>
      <c r="Z144" s="84"/>
      <c r="AA144" s="84"/>
      <c r="AB144" s="122"/>
      <c r="AC144" s="122"/>
      <c r="AD144" s="122"/>
      <c r="AE144" s="122"/>
      <c r="AF144" s="122"/>
      <c r="AG144" s="122"/>
      <c r="AH144" s="122"/>
      <c r="AI144" s="373"/>
      <c r="AJ144" s="373"/>
      <c r="AK144" s="373"/>
      <c r="AL144" s="276"/>
      <c r="AM144" s="171"/>
      <c r="AN144" s="257"/>
      <c r="AO144" s="85"/>
      <c r="AP144" s="85"/>
      <c r="AQ144" s="85"/>
      <c r="BG144" s="276"/>
    </row>
    <row r="145" spans="1:59" ht="11.25" customHeight="1" x14ac:dyDescent="0.25">
      <c r="A145" s="84"/>
      <c r="C145" s="171"/>
      <c r="D145" s="257"/>
      <c r="E145" s="1246"/>
      <c r="F145" s="1246"/>
      <c r="G145" s="1246"/>
      <c r="H145" s="1246"/>
      <c r="I145" s="1246"/>
      <c r="J145" s="1246"/>
      <c r="K145" s="1246"/>
      <c r="L145" s="1246"/>
      <c r="M145" s="1246"/>
      <c r="N145" s="1246"/>
      <c r="O145" s="1246"/>
      <c r="P145" s="1246"/>
      <c r="Q145" s="1246"/>
      <c r="R145" s="1246"/>
      <c r="S145" s="1246"/>
      <c r="T145" s="1246"/>
      <c r="U145" s="171"/>
      <c r="V145" s="257"/>
      <c r="W145" s="150"/>
      <c r="X145" s="85"/>
      <c r="Y145" s="85"/>
      <c r="Z145" s="84"/>
      <c r="AA145" s="84"/>
      <c r="AB145" s="689" t="s">
        <v>146</v>
      </c>
      <c r="AC145" s="689"/>
      <c r="AD145" s="689"/>
      <c r="AE145" s="689"/>
      <c r="AF145" s="689"/>
      <c r="AG145" s="689"/>
      <c r="AH145" s="689"/>
      <c r="AI145" s="372"/>
      <c r="AJ145" s="372"/>
      <c r="AK145" s="372"/>
      <c r="AL145" s="475"/>
      <c r="AM145" s="171"/>
      <c r="AN145" s="257"/>
      <c r="AO145" s="85"/>
      <c r="AP145" s="85"/>
      <c r="AQ145" s="85"/>
      <c r="BG145" s="475"/>
    </row>
    <row r="146" spans="1:59" ht="11.25" customHeight="1" x14ac:dyDescent="0.25">
      <c r="A146" s="84"/>
      <c r="C146" s="171"/>
      <c r="D146" s="257"/>
      <c r="E146" s="1246"/>
      <c r="F146" s="1246"/>
      <c r="G146" s="1246"/>
      <c r="H146" s="1246"/>
      <c r="I146" s="1246"/>
      <c r="J146" s="1246"/>
      <c r="K146" s="1246"/>
      <c r="L146" s="1246"/>
      <c r="M146" s="1246"/>
      <c r="N146" s="1246"/>
      <c r="O146" s="1246"/>
      <c r="P146" s="1246"/>
      <c r="Q146" s="1246"/>
      <c r="R146" s="1246"/>
      <c r="S146" s="1246"/>
      <c r="T146" s="1246"/>
      <c r="U146" s="171"/>
      <c r="V146" s="257"/>
      <c r="W146" s="150"/>
      <c r="X146" s="85"/>
      <c r="Y146" s="85"/>
      <c r="AL146" s="276"/>
      <c r="AM146" s="171"/>
      <c r="AN146" s="257"/>
      <c r="AO146" s="85"/>
      <c r="AP146" s="85"/>
      <c r="AQ146" s="85"/>
      <c r="BG146" s="276"/>
    </row>
    <row r="147" spans="1:59" ht="11.25" customHeight="1" x14ac:dyDescent="0.25">
      <c r="A147" s="84"/>
      <c r="C147" s="171"/>
      <c r="D147" s="257"/>
      <c r="E147" s="1246"/>
      <c r="F147" s="1246"/>
      <c r="G147" s="1246"/>
      <c r="H147" s="1246"/>
      <c r="I147" s="1246"/>
      <c r="J147" s="1246"/>
      <c r="K147" s="1246"/>
      <c r="L147" s="1246"/>
      <c r="M147" s="1246"/>
      <c r="N147" s="1246"/>
      <c r="O147" s="1246"/>
      <c r="P147" s="1246"/>
      <c r="Q147" s="1246"/>
      <c r="R147" s="1246"/>
      <c r="S147" s="1246"/>
      <c r="T147" s="1246"/>
      <c r="U147" s="171"/>
      <c r="V147" s="257"/>
      <c r="W147" s="690" t="s">
        <v>238</v>
      </c>
      <c r="X147" s="85"/>
      <c r="Y147" s="85"/>
      <c r="Z147" s="85"/>
      <c r="AA147" s="85"/>
      <c r="AB147" s="85"/>
      <c r="AC147" s="85"/>
      <c r="AD147" s="85"/>
      <c r="AE147" s="85"/>
      <c r="AF147" s="85"/>
      <c r="AL147" s="276"/>
      <c r="AM147" s="171"/>
      <c r="AN147" s="257"/>
      <c r="AO147" s="85"/>
      <c r="AP147" s="85"/>
      <c r="AQ147" s="85"/>
      <c r="BG147" s="276"/>
    </row>
    <row r="148" spans="1:59" ht="11.25" customHeight="1" x14ac:dyDescent="0.25">
      <c r="A148" s="84"/>
      <c r="C148" s="171"/>
      <c r="D148" s="257"/>
      <c r="E148" s="1246"/>
      <c r="F148" s="1246"/>
      <c r="G148" s="1246"/>
      <c r="H148" s="1246"/>
      <c r="I148" s="1246"/>
      <c r="J148" s="1246"/>
      <c r="K148" s="1246"/>
      <c r="L148" s="1246"/>
      <c r="M148" s="1246"/>
      <c r="N148" s="1246"/>
      <c r="O148" s="1246"/>
      <c r="P148" s="1246"/>
      <c r="Q148" s="1246"/>
      <c r="R148" s="1246"/>
      <c r="S148" s="1246"/>
      <c r="T148" s="1246"/>
      <c r="U148" s="171"/>
      <c r="V148" s="257"/>
      <c r="W148" s="85"/>
      <c r="X148" s="85" t="s">
        <v>239</v>
      </c>
      <c r="Y148" s="85"/>
      <c r="Z148" s="85"/>
      <c r="AA148" s="85"/>
      <c r="AB148" s="85"/>
      <c r="AC148" s="150" t="s">
        <v>9</v>
      </c>
      <c r="AD148" s="150"/>
      <c r="AE148" s="150"/>
      <c r="AF148" s="150"/>
      <c r="AG148" s="150"/>
      <c r="AH148" s="150"/>
      <c r="AI148" s="150"/>
      <c r="AJ148" s="150"/>
      <c r="AK148" s="150"/>
      <c r="AL148" s="475" t="s">
        <v>202</v>
      </c>
      <c r="AM148" s="171"/>
      <c r="AN148" s="257"/>
      <c r="AO148" s="85"/>
      <c r="AP148" s="85"/>
      <c r="AQ148" s="85"/>
      <c r="BG148" s="276"/>
    </row>
    <row r="149" spans="1:59" ht="11.25" customHeight="1" x14ac:dyDescent="0.25">
      <c r="A149" s="84"/>
      <c r="C149" s="171"/>
      <c r="D149" s="257"/>
      <c r="E149" s="1246"/>
      <c r="F149" s="1246"/>
      <c r="G149" s="1246"/>
      <c r="H149" s="1246"/>
      <c r="I149" s="1246"/>
      <c r="J149" s="1246"/>
      <c r="K149" s="1246"/>
      <c r="L149" s="1246"/>
      <c r="M149" s="1246"/>
      <c r="N149" s="1246"/>
      <c r="O149" s="1246"/>
      <c r="P149" s="1246"/>
      <c r="Q149" s="1246"/>
      <c r="R149" s="1246"/>
      <c r="S149" s="1246"/>
      <c r="T149" s="1246"/>
      <c r="U149" s="171"/>
      <c r="V149" s="257"/>
      <c r="W149" s="84"/>
      <c r="X149" s="84" t="s">
        <v>241</v>
      </c>
      <c r="Y149" s="84"/>
      <c r="Z149" s="84"/>
      <c r="AA149" s="84"/>
      <c r="AB149" s="150" t="s">
        <v>9</v>
      </c>
      <c r="AC149" s="150"/>
      <c r="AD149" s="150"/>
      <c r="AE149" s="150"/>
      <c r="AF149" s="150"/>
      <c r="AG149" s="150"/>
      <c r="AH149" s="150"/>
      <c r="AI149" s="150"/>
      <c r="AJ149" s="150"/>
      <c r="AK149" s="150"/>
      <c r="AL149" s="276" t="s">
        <v>204</v>
      </c>
      <c r="AM149" s="171"/>
      <c r="AN149" s="257"/>
      <c r="AO149" s="85"/>
      <c r="AP149" s="85"/>
      <c r="AQ149" s="85"/>
      <c r="BG149" s="475"/>
    </row>
    <row r="150" spans="1:59" ht="11.25" customHeight="1" x14ac:dyDescent="0.25">
      <c r="A150" s="84"/>
      <c r="C150" s="171"/>
      <c r="D150" s="257"/>
      <c r="E150" s="1246"/>
      <c r="F150" s="1246"/>
      <c r="G150" s="1246"/>
      <c r="H150" s="1246"/>
      <c r="I150" s="1246"/>
      <c r="J150" s="1246"/>
      <c r="K150" s="1246"/>
      <c r="L150" s="1246"/>
      <c r="M150" s="1246"/>
      <c r="N150" s="1246"/>
      <c r="O150" s="1246"/>
      <c r="P150" s="1246"/>
      <c r="Q150" s="1246"/>
      <c r="R150" s="1246"/>
      <c r="S150" s="1246"/>
      <c r="T150" s="1246"/>
      <c r="U150" s="171"/>
      <c r="V150" s="257"/>
      <c r="W150" s="85"/>
      <c r="X150" s="85" t="s">
        <v>243</v>
      </c>
      <c r="Y150" s="85"/>
      <c r="Z150" s="85"/>
      <c r="AA150" s="85"/>
      <c r="AB150" s="85"/>
      <c r="AC150" s="85"/>
      <c r="AD150" s="85"/>
      <c r="AE150" s="85"/>
      <c r="AF150" s="85"/>
      <c r="AL150" s="276" t="s">
        <v>206</v>
      </c>
      <c r="AM150" s="171"/>
      <c r="AN150" s="257"/>
      <c r="AO150" s="85"/>
      <c r="AP150" s="85"/>
      <c r="AQ150" s="85"/>
      <c r="BG150" s="475"/>
    </row>
    <row r="151" spans="1:59" ht="11.25" customHeight="1" x14ac:dyDescent="0.25">
      <c r="A151" s="84"/>
      <c r="C151" s="171"/>
      <c r="D151" s="257"/>
      <c r="E151" s="1246"/>
      <c r="F151" s="1246"/>
      <c r="G151" s="1246"/>
      <c r="H151" s="1246"/>
      <c r="I151" s="1246"/>
      <c r="J151" s="1246"/>
      <c r="K151" s="1246"/>
      <c r="L151" s="1246"/>
      <c r="M151" s="1246"/>
      <c r="N151" s="1246"/>
      <c r="O151" s="1246"/>
      <c r="P151" s="1246"/>
      <c r="Q151" s="1246"/>
      <c r="R151" s="1246"/>
      <c r="S151" s="1246"/>
      <c r="T151" s="1246"/>
      <c r="U151" s="171"/>
      <c r="V151" s="257"/>
      <c r="W151" s="85"/>
      <c r="X151" s="85"/>
      <c r="Y151" s="85"/>
      <c r="Z151" s="84"/>
      <c r="AA151" s="84"/>
      <c r="AB151" s="122"/>
      <c r="AC151" s="122"/>
      <c r="AD151" s="122"/>
      <c r="AE151" s="122"/>
      <c r="AF151" s="122"/>
      <c r="AG151" s="122"/>
      <c r="AH151" s="122"/>
      <c r="AI151" s="373"/>
      <c r="AJ151" s="373"/>
      <c r="AK151" s="373"/>
      <c r="AL151" s="276"/>
      <c r="AM151" s="171"/>
      <c r="AN151" s="257"/>
      <c r="AO151" s="85"/>
      <c r="AP151" s="85"/>
      <c r="AQ151" s="85"/>
      <c r="BG151" s="276"/>
    </row>
    <row r="152" spans="1:59" ht="11.25" customHeight="1" x14ac:dyDescent="0.25">
      <c r="A152" s="84"/>
      <c r="C152" s="171"/>
      <c r="D152" s="257"/>
      <c r="E152" s="1246"/>
      <c r="F152" s="1246"/>
      <c r="G152" s="1246"/>
      <c r="H152" s="1246"/>
      <c r="I152" s="1246"/>
      <c r="J152" s="1246"/>
      <c r="K152" s="1246"/>
      <c r="L152" s="1246"/>
      <c r="M152" s="1246"/>
      <c r="N152" s="1246"/>
      <c r="O152" s="1246"/>
      <c r="P152" s="1246"/>
      <c r="Q152" s="1246"/>
      <c r="R152" s="1246"/>
      <c r="S152" s="1246"/>
      <c r="T152" s="1246"/>
      <c r="U152" s="171"/>
      <c r="V152" s="257"/>
      <c r="W152" s="85"/>
      <c r="X152" s="85"/>
      <c r="Y152" s="85"/>
      <c r="Z152" s="84"/>
      <c r="AA152" s="84"/>
      <c r="AB152" s="689" t="s">
        <v>146</v>
      </c>
      <c r="AC152" s="689"/>
      <c r="AD152" s="689"/>
      <c r="AE152" s="689"/>
      <c r="AF152" s="689"/>
      <c r="AG152" s="689"/>
      <c r="AH152" s="689"/>
      <c r="AI152" s="372"/>
      <c r="AJ152" s="372"/>
      <c r="AK152" s="372"/>
      <c r="AL152" s="475"/>
      <c r="AM152" s="171"/>
      <c r="AN152" s="257"/>
      <c r="AO152" s="85"/>
      <c r="AP152" s="85"/>
      <c r="AQ152" s="85"/>
      <c r="BG152" s="496"/>
    </row>
    <row r="153" spans="1:59" ht="11.25" customHeight="1" x14ac:dyDescent="0.25">
      <c r="A153" s="84"/>
      <c r="C153" s="171"/>
      <c r="D153" s="257"/>
      <c r="E153" s="1246"/>
      <c r="F153" s="1246"/>
      <c r="G153" s="1246"/>
      <c r="H153" s="1246"/>
      <c r="I153" s="1246"/>
      <c r="J153" s="1246"/>
      <c r="K153" s="1246"/>
      <c r="L153" s="1246"/>
      <c r="M153" s="1246"/>
      <c r="N153" s="1246"/>
      <c r="O153" s="1246"/>
      <c r="P153" s="1246"/>
      <c r="Q153" s="1246"/>
      <c r="R153" s="1246"/>
      <c r="S153" s="1246"/>
      <c r="T153" s="1246"/>
      <c r="U153" s="171"/>
      <c r="V153" s="257"/>
      <c r="W153" s="85"/>
      <c r="X153" s="85"/>
      <c r="Y153" s="85"/>
      <c r="Z153" s="85"/>
      <c r="AA153" s="84"/>
      <c r="AB153" s="84"/>
      <c r="AC153" s="84"/>
      <c r="AD153" s="84"/>
      <c r="AE153" s="84"/>
      <c r="AF153" s="84"/>
      <c r="AH153" s="85"/>
      <c r="AI153" s="85"/>
      <c r="AJ153" s="85"/>
      <c r="AK153" s="85"/>
      <c r="AL153" s="475"/>
      <c r="AM153" s="171"/>
      <c r="AN153" s="257"/>
      <c r="AO153" s="85"/>
      <c r="AP153" s="85"/>
      <c r="AQ153" s="85"/>
      <c r="BG153" s="276"/>
    </row>
    <row r="154" spans="1:59" ht="11.25" customHeight="1" x14ac:dyDescent="0.25">
      <c r="A154" s="84"/>
      <c r="C154" s="171"/>
      <c r="D154" s="257"/>
      <c r="E154" s="1246"/>
      <c r="F154" s="1246"/>
      <c r="G154" s="1246"/>
      <c r="H154" s="1246"/>
      <c r="I154" s="1246"/>
      <c r="J154" s="1246"/>
      <c r="K154" s="1246"/>
      <c r="L154" s="1246"/>
      <c r="M154" s="1246"/>
      <c r="N154" s="1246"/>
      <c r="O154" s="1246"/>
      <c r="P154" s="1246"/>
      <c r="Q154" s="1246"/>
      <c r="R154" s="1246"/>
      <c r="S154" s="1246"/>
      <c r="T154" s="1246"/>
      <c r="U154" s="171"/>
      <c r="V154" s="257"/>
      <c r="W154" s="85" t="s">
        <v>144</v>
      </c>
      <c r="X154" s="85"/>
      <c r="Y154" s="85"/>
      <c r="Z154" s="122"/>
      <c r="AA154" s="122"/>
      <c r="AB154" s="122"/>
      <c r="AC154" s="122"/>
      <c r="AD154" s="122"/>
      <c r="AE154" s="122"/>
      <c r="AF154" s="122"/>
      <c r="AG154" s="373"/>
      <c r="AH154" s="373"/>
      <c r="AI154" s="306"/>
      <c r="AJ154" s="306"/>
      <c r="AK154" s="306"/>
      <c r="AL154" s="475" t="s">
        <v>145</v>
      </c>
      <c r="AM154" s="171"/>
      <c r="AN154" s="257"/>
      <c r="AO154" s="85"/>
      <c r="AP154" s="85"/>
      <c r="AQ154" s="85"/>
      <c r="AS154" s="85"/>
      <c r="AT154" s="85"/>
      <c r="AU154" s="85"/>
      <c r="AV154" s="85"/>
      <c r="AW154" s="85"/>
      <c r="AX154" s="85"/>
      <c r="AY154" s="85"/>
      <c r="AZ154" s="85"/>
      <c r="BA154" s="85"/>
      <c r="BB154" s="200"/>
    </row>
    <row r="155" spans="1:59" ht="11.25" customHeight="1" x14ac:dyDescent="0.25">
      <c r="A155" s="84"/>
      <c r="C155" s="171"/>
      <c r="D155" s="257"/>
      <c r="E155" s="1246"/>
      <c r="F155" s="1246"/>
      <c r="G155" s="1246"/>
      <c r="H155" s="1246"/>
      <c r="I155" s="1246"/>
      <c r="J155" s="1246"/>
      <c r="K155" s="1246"/>
      <c r="L155" s="1246"/>
      <c r="M155" s="1246"/>
      <c r="N155" s="1246"/>
      <c r="O155" s="1246"/>
      <c r="P155" s="1246"/>
      <c r="Q155" s="1246"/>
      <c r="R155" s="1246"/>
      <c r="S155" s="1246"/>
      <c r="T155" s="1246"/>
      <c r="U155" s="171"/>
      <c r="V155" s="257"/>
      <c r="W155" s="85"/>
      <c r="X155" s="85"/>
      <c r="Y155" s="85"/>
      <c r="Z155" s="689" t="s">
        <v>146</v>
      </c>
      <c r="AA155" s="689"/>
      <c r="AB155" s="689"/>
      <c r="AC155" s="689"/>
      <c r="AD155" s="689"/>
      <c r="AE155" s="689"/>
      <c r="AF155" s="689"/>
      <c r="AG155" s="689"/>
      <c r="AH155" s="689"/>
      <c r="AI155" s="689"/>
      <c r="AJ155" s="689"/>
      <c r="AK155" s="689"/>
      <c r="AL155" s="475"/>
      <c r="AM155" s="171"/>
      <c r="AN155" s="257"/>
      <c r="AO155" s="85"/>
      <c r="AP155" s="85"/>
      <c r="AQ155" s="85"/>
      <c r="AS155" s="85"/>
      <c r="AT155" s="85"/>
      <c r="AU155" s="85"/>
      <c r="AV155" s="85"/>
      <c r="AW155" s="85"/>
      <c r="AX155" s="85"/>
      <c r="AY155" s="85"/>
      <c r="AZ155" s="85"/>
      <c r="BA155" s="85"/>
      <c r="BB155" s="200"/>
    </row>
    <row r="156" spans="1:59" ht="6" customHeight="1" x14ac:dyDescent="0.25">
      <c r="A156" s="122"/>
      <c r="B156" s="306"/>
      <c r="C156" s="172"/>
      <c r="D156" s="307"/>
      <c r="E156" s="122"/>
      <c r="F156" s="122"/>
      <c r="G156" s="122"/>
      <c r="H156" s="122"/>
      <c r="I156" s="122"/>
      <c r="J156" s="122"/>
      <c r="K156" s="122"/>
      <c r="L156" s="122"/>
      <c r="M156" s="122"/>
      <c r="N156" s="122"/>
      <c r="O156" s="122"/>
      <c r="P156" s="122"/>
      <c r="Q156" s="122"/>
      <c r="R156" s="122"/>
      <c r="S156" s="122"/>
      <c r="T156" s="122"/>
      <c r="U156" s="172"/>
      <c r="V156" s="307"/>
      <c r="W156" s="122"/>
      <c r="X156" s="85"/>
      <c r="Y156" s="85"/>
      <c r="Z156" s="85"/>
      <c r="AH156" s="475"/>
      <c r="AI156" s="122"/>
      <c r="AJ156" s="122"/>
      <c r="AK156" s="122"/>
      <c r="AL156" s="306"/>
      <c r="AM156" s="172"/>
      <c r="AN156" s="307"/>
      <c r="AO156" s="122"/>
      <c r="AP156" s="122"/>
      <c r="AQ156" s="122"/>
    </row>
    <row r="157" spans="1:59" ht="6" customHeight="1" x14ac:dyDescent="0.25">
      <c r="A157" s="500"/>
      <c r="B157" s="583"/>
      <c r="C157" s="584"/>
      <c r="D157" s="499"/>
      <c r="E157" s="500"/>
      <c r="F157" s="500"/>
      <c r="G157" s="500"/>
      <c r="H157" s="500"/>
      <c r="I157" s="500"/>
      <c r="J157" s="500"/>
      <c r="K157" s="500"/>
      <c r="L157" s="500"/>
      <c r="M157" s="500"/>
      <c r="N157" s="500"/>
      <c r="O157" s="500"/>
      <c r="P157" s="500"/>
      <c r="Q157" s="500"/>
      <c r="R157" s="500"/>
      <c r="S157" s="500"/>
      <c r="T157" s="500"/>
      <c r="U157" s="584"/>
      <c r="V157" s="499"/>
      <c r="W157" s="500"/>
      <c r="X157" s="500"/>
      <c r="Y157" s="500"/>
      <c r="Z157" s="500"/>
      <c r="AA157" s="500"/>
      <c r="AB157" s="500"/>
      <c r="AC157" s="500"/>
      <c r="AD157" s="500"/>
      <c r="AE157" s="500"/>
      <c r="AF157" s="500"/>
      <c r="AG157" s="500"/>
      <c r="AH157" s="500"/>
      <c r="AI157" s="500"/>
      <c r="AJ157" s="500"/>
      <c r="AK157" s="500"/>
      <c r="AL157" s="593"/>
      <c r="AM157" s="584"/>
      <c r="AN157" s="257"/>
      <c r="AO157" s="85"/>
      <c r="AP157" s="85"/>
      <c r="AQ157" s="85"/>
    </row>
    <row r="158" spans="1:59" ht="11.25" customHeight="1" x14ac:dyDescent="0.25">
      <c r="A158" s="84"/>
      <c r="B158" s="429">
        <v>416</v>
      </c>
      <c r="C158" s="171"/>
      <c r="D158" s="257"/>
      <c r="E158" s="1241" t="str">
        <f ca="1">VLOOKUP(INDIRECT(ADDRESS(ROW(),COLUMN()-3)),INDIRECT("translations[[Question Num]:["&amp; Language_Selected &amp;"]]"),MATCH(Language_Selected,Language_Options,0)+1,FALSE)</f>
        <v>How many weeks or months pregnant were you when you first received antenatal care for this pregnancy?</v>
      </c>
      <c r="F158" s="1241"/>
      <c r="G158" s="1241"/>
      <c r="H158" s="1241"/>
      <c r="I158" s="1241"/>
      <c r="J158" s="1241"/>
      <c r="K158" s="1241"/>
      <c r="L158" s="1241"/>
      <c r="M158" s="1241"/>
      <c r="N158" s="1241"/>
      <c r="O158" s="1241"/>
      <c r="P158" s="1241"/>
      <c r="Q158" s="1241"/>
      <c r="R158" s="1241"/>
      <c r="S158" s="1241"/>
      <c r="T158" s="1241"/>
      <c r="U158" s="171"/>
      <c r="V158" s="257"/>
      <c r="W158" s="84"/>
      <c r="X158" s="84"/>
      <c r="Y158" s="84"/>
      <c r="Z158" s="84"/>
      <c r="AA158" s="84"/>
      <c r="AB158" s="84"/>
      <c r="AC158" s="84"/>
      <c r="AD158" s="84"/>
      <c r="AE158" s="84"/>
      <c r="AF158" s="84"/>
      <c r="AG158" s="84"/>
      <c r="AH158" s="84"/>
      <c r="AI158" s="499"/>
      <c r="AJ158" s="500"/>
      <c r="AK158" s="499"/>
      <c r="AL158" s="675"/>
      <c r="AM158" s="171"/>
      <c r="AN158" s="257"/>
      <c r="AO158" s="85"/>
      <c r="AP158" s="85"/>
      <c r="AQ158" s="85"/>
    </row>
    <row r="159" spans="1:59" x14ac:dyDescent="0.25">
      <c r="A159" s="84"/>
      <c r="B159" s="496"/>
      <c r="C159" s="171"/>
      <c r="D159" s="257"/>
      <c r="E159" s="1241"/>
      <c r="F159" s="1241"/>
      <c r="G159" s="1241"/>
      <c r="H159" s="1241"/>
      <c r="I159" s="1241"/>
      <c r="J159" s="1241"/>
      <c r="K159" s="1241"/>
      <c r="L159" s="1241"/>
      <c r="M159" s="1241"/>
      <c r="N159" s="1241"/>
      <c r="O159" s="1241"/>
      <c r="P159" s="1241"/>
      <c r="Q159" s="1241"/>
      <c r="R159" s="1241"/>
      <c r="S159" s="1241"/>
      <c r="T159" s="1241"/>
      <c r="U159" s="171"/>
      <c r="V159" s="257"/>
      <c r="W159" s="84" t="s">
        <v>77</v>
      </c>
      <c r="X159" s="84"/>
      <c r="Y159" s="84"/>
      <c r="Z159" s="150" t="s">
        <v>9</v>
      </c>
      <c r="AA159" s="150"/>
      <c r="AB159" s="150"/>
      <c r="AC159" s="150"/>
      <c r="AD159" s="150"/>
      <c r="AE159" s="150"/>
      <c r="AF159" s="150"/>
      <c r="AG159" s="258">
        <v>1</v>
      </c>
      <c r="AH159" s="258"/>
      <c r="AI159" s="307"/>
      <c r="AJ159" s="122"/>
      <c r="AK159" s="307"/>
      <c r="AL159" s="672"/>
      <c r="AM159" s="171"/>
      <c r="AN159" s="257"/>
      <c r="AO159" s="85"/>
      <c r="AP159" s="85"/>
      <c r="AQ159" s="85"/>
    </row>
    <row r="160" spans="1:59" x14ac:dyDescent="0.25">
      <c r="A160" s="84"/>
      <c r="C160" s="171"/>
      <c r="D160" s="257"/>
      <c r="E160" s="1241"/>
      <c r="F160" s="1241"/>
      <c r="G160" s="1241"/>
      <c r="H160" s="1241"/>
      <c r="I160" s="1241"/>
      <c r="J160" s="1241"/>
      <c r="K160" s="1241"/>
      <c r="L160" s="1241"/>
      <c r="M160" s="1241"/>
      <c r="N160" s="1241"/>
      <c r="O160" s="1241"/>
      <c r="P160" s="1241"/>
      <c r="Q160" s="1241"/>
      <c r="R160" s="1241"/>
      <c r="S160" s="1241"/>
      <c r="T160" s="1241"/>
      <c r="U160" s="171"/>
      <c r="V160" s="257"/>
      <c r="W160" s="84"/>
      <c r="X160" s="84"/>
      <c r="Y160" s="84"/>
      <c r="Z160" s="84"/>
      <c r="AA160" s="84"/>
      <c r="AB160" s="84"/>
      <c r="AC160" s="84"/>
      <c r="AD160" s="84"/>
      <c r="AE160" s="84"/>
      <c r="AF160" s="84"/>
      <c r="AG160" s="258"/>
      <c r="AH160" s="258"/>
      <c r="AI160" s="499"/>
      <c r="AJ160" s="500"/>
      <c r="AK160" s="499"/>
      <c r="AL160" s="675"/>
      <c r="AM160" s="171"/>
      <c r="AN160" s="257"/>
      <c r="AO160" s="85"/>
      <c r="AP160" s="85"/>
      <c r="AQ160" s="85"/>
    </row>
    <row r="161" spans="1:43" x14ac:dyDescent="0.25">
      <c r="A161" s="84"/>
      <c r="C161" s="171"/>
      <c r="D161" s="257"/>
      <c r="E161" s="1241"/>
      <c r="F161" s="1241"/>
      <c r="G161" s="1241"/>
      <c r="H161" s="1241"/>
      <c r="I161" s="1241"/>
      <c r="J161" s="1241"/>
      <c r="K161" s="1241"/>
      <c r="L161" s="1241"/>
      <c r="M161" s="1241"/>
      <c r="N161" s="1241"/>
      <c r="O161" s="1241"/>
      <c r="P161" s="1241"/>
      <c r="Q161" s="1241"/>
      <c r="R161" s="1241"/>
      <c r="S161" s="1241"/>
      <c r="T161" s="1241"/>
      <c r="U161" s="171"/>
      <c r="V161" s="257"/>
      <c r="W161" s="84" t="s">
        <v>86</v>
      </c>
      <c r="X161" s="84"/>
      <c r="Y161" s="84"/>
      <c r="Z161" s="150" t="s">
        <v>9</v>
      </c>
      <c r="AA161" s="150"/>
      <c r="AB161" s="150"/>
      <c r="AC161" s="150"/>
      <c r="AD161" s="150"/>
      <c r="AE161" s="150"/>
      <c r="AF161" s="150"/>
      <c r="AG161" s="258">
        <v>2</v>
      </c>
      <c r="AH161" s="258"/>
      <c r="AI161" s="307"/>
      <c r="AJ161" s="122"/>
      <c r="AK161" s="307"/>
      <c r="AL161" s="672"/>
      <c r="AM161" s="171"/>
      <c r="AN161" s="257"/>
      <c r="AO161" s="85"/>
      <c r="AP161" s="85"/>
      <c r="AQ161" s="85"/>
    </row>
    <row r="162" spans="1:43" x14ac:dyDescent="0.25">
      <c r="A162" s="84"/>
      <c r="C162" s="171"/>
      <c r="D162" s="257"/>
      <c r="E162" s="1241"/>
      <c r="F162" s="1241"/>
      <c r="G162" s="1241"/>
      <c r="H162" s="1241"/>
      <c r="I162" s="1241"/>
      <c r="J162" s="1241"/>
      <c r="K162" s="1241"/>
      <c r="L162" s="1241"/>
      <c r="M162" s="1241"/>
      <c r="N162" s="1241"/>
      <c r="O162" s="1241"/>
      <c r="P162" s="1241"/>
      <c r="Q162" s="1241"/>
      <c r="R162" s="1241"/>
      <c r="S162" s="1241"/>
      <c r="T162" s="1241"/>
      <c r="U162" s="171"/>
      <c r="V162" s="257"/>
      <c r="W162" s="84"/>
      <c r="X162" s="84"/>
      <c r="Y162" s="84"/>
      <c r="Z162" s="84"/>
      <c r="AA162" s="84"/>
      <c r="AB162" s="84"/>
      <c r="AC162" s="84"/>
      <c r="AD162" s="84"/>
      <c r="AE162" s="84"/>
      <c r="AF162" s="84"/>
      <c r="AG162" s="84"/>
      <c r="AH162" s="84"/>
      <c r="AI162" s="84"/>
      <c r="AJ162" s="84"/>
      <c r="AK162" s="84"/>
      <c r="AM162" s="171"/>
      <c r="AN162" s="257"/>
      <c r="AO162" s="85"/>
      <c r="AP162" s="85"/>
      <c r="AQ162" s="85"/>
    </row>
    <row r="163" spans="1:43" x14ac:dyDescent="0.25">
      <c r="A163" s="84"/>
      <c r="C163" s="171"/>
      <c r="D163" s="257"/>
      <c r="E163" s="1241"/>
      <c r="F163" s="1241"/>
      <c r="G163" s="1241"/>
      <c r="H163" s="1241"/>
      <c r="I163" s="1241"/>
      <c r="J163" s="1241"/>
      <c r="K163" s="1241"/>
      <c r="L163" s="1241"/>
      <c r="M163" s="1241"/>
      <c r="N163" s="1241"/>
      <c r="O163" s="1241"/>
      <c r="P163" s="1241"/>
      <c r="Q163" s="1241"/>
      <c r="R163" s="1241"/>
      <c r="S163" s="1241"/>
      <c r="T163" s="1241"/>
      <c r="U163" s="171"/>
      <c r="V163" s="257"/>
      <c r="W163" s="84" t="s">
        <v>150</v>
      </c>
      <c r="X163" s="84"/>
      <c r="Y163" s="84"/>
      <c r="Z163" s="84"/>
      <c r="AA163" s="84"/>
      <c r="AB163" s="150" t="s">
        <v>9</v>
      </c>
      <c r="AC163" s="150"/>
      <c r="AD163" s="150"/>
      <c r="AE163" s="150"/>
      <c r="AF163" s="150"/>
      <c r="AG163" s="150"/>
      <c r="AH163" s="150"/>
      <c r="AI163" s="150"/>
      <c r="AJ163" s="150"/>
      <c r="AK163" s="150"/>
      <c r="AL163" s="247" t="s">
        <v>328</v>
      </c>
      <c r="AM163" s="171"/>
      <c r="AN163" s="257"/>
      <c r="AO163" s="85"/>
      <c r="AP163" s="85"/>
      <c r="AQ163" s="85"/>
    </row>
    <row r="164" spans="1:43" ht="6" customHeight="1" x14ac:dyDescent="0.25">
      <c r="A164" s="122"/>
      <c r="B164" s="306"/>
      <c r="C164" s="172"/>
      <c r="D164" s="307"/>
      <c r="E164" s="122"/>
      <c r="F164" s="122"/>
      <c r="G164" s="122"/>
      <c r="H164" s="122"/>
      <c r="I164" s="122"/>
      <c r="J164" s="122"/>
      <c r="K164" s="122"/>
      <c r="L164" s="122"/>
      <c r="M164" s="122"/>
      <c r="N164" s="122"/>
      <c r="O164" s="122"/>
      <c r="P164" s="122"/>
      <c r="Q164" s="122"/>
      <c r="R164" s="122"/>
      <c r="S164" s="122"/>
      <c r="T164" s="122"/>
      <c r="U164" s="172"/>
      <c r="V164" s="307"/>
      <c r="W164" s="122"/>
      <c r="X164" s="122"/>
      <c r="Y164" s="122"/>
      <c r="Z164" s="122"/>
      <c r="AA164" s="122"/>
      <c r="AB164" s="122"/>
      <c r="AC164" s="122"/>
      <c r="AD164" s="122"/>
      <c r="AE164" s="122"/>
      <c r="AF164" s="122"/>
      <c r="AG164" s="122"/>
      <c r="AH164" s="122"/>
      <c r="AI164" s="122"/>
      <c r="AJ164" s="122"/>
      <c r="AK164" s="122"/>
      <c r="AL164" s="591"/>
      <c r="AM164" s="172"/>
      <c r="AN164" s="307"/>
      <c r="AO164" s="122"/>
      <c r="AP164" s="122"/>
      <c r="AQ164" s="122"/>
    </row>
    <row r="165" spans="1:43" ht="6" customHeight="1" x14ac:dyDescent="0.25">
      <c r="A165" s="500"/>
      <c r="B165" s="583"/>
      <c r="C165" s="584"/>
      <c r="D165" s="499"/>
      <c r="E165" s="500"/>
      <c r="F165" s="500"/>
      <c r="G165" s="500"/>
      <c r="H165" s="500"/>
      <c r="I165" s="500"/>
      <c r="J165" s="500"/>
      <c r="K165" s="500"/>
      <c r="L165" s="500"/>
      <c r="M165" s="500"/>
      <c r="N165" s="500"/>
      <c r="O165" s="500"/>
      <c r="P165" s="500"/>
      <c r="Q165" s="500"/>
      <c r="R165" s="500"/>
      <c r="S165" s="500"/>
      <c r="T165" s="500"/>
      <c r="U165" s="584"/>
      <c r="V165" s="499"/>
      <c r="W165" s="500"/>
      <c r="X165" s="500"/>
      <c r="Y165" s="500"/>
      <c r="Z165" s="500"/>
      <c r="AA165" s="500"/>
      <c r="AB165" s="500"/>
      <c r="AC165" s="500"/>
      <c r="AD165" s="500"/>
      <c r="AE165" s="500"/>
      <c r="AF165" s="500"/>
      <c r="AG165" s="500"/>
      <c r="AH165" s="500"/>
      <c r="AI165" s="500"/>
      <c r="AJ165" s="500"/>
      <c r="AK165" s="500"/>
      <c r="AL165" s="593"/>
      <c r="AM165" s="584"/>
      <c r="AN165" s="257"/>
      <c r="AO165" s="85"/>
      <c r="AP165" s="85"/>
      <c r="AQ165" s="85"/>
    </row>
    <row r="166" spans="1:43" ht="11.25" customHeight="1" x14ac:dyDescent="0.25">
      <c r="A166" s="84"/>
      <c r="B166" s="429">
        <v>417</v>
      </c>
      <c r="C166" s="171"/>
      <c r="D166" s="257"/>
      <c r="E166" s="1241" t="str">
        <f ca="1">VLOOKUP(INDIRECT(ADDRESS(ROW(),COLUMN()-3)),INDIRECT("translations[[Question Num]:["&amp; Language_Selected &amp;"]]"),MATCH(Language_Selected,Language_Options,0)+1,FALSE)</f>
        <v>How many times did you receive antenatal care during this pregnancy?</v>
      </c>
      <c r="F166" s="1241"/>
      <c r="G166" s="1241"/>
      <c r="H166" s="1241"/>
      <c r="I166" s="1241"/>
      <c r="J166" s="1241"/>
      <c r="K166" s="1241"/>
      <c r="L166" s="1241"/>
      <c r="M166" s="1241"/>
      <c r="N166" s="1241"/>
      <c r="O166" s="1241"/>
      <c r="P166" s="1241"/>
      <c r="Q166" s="1241"/>
      <c r="R166" s="1241"/>
      <c r="S166" s="1241"/>
      <c r="T166" s="1241"/>
      <c r="U166" s="171"/>
      <c r="V166" s="257"/>
      <c r="W166" s="84"/>
      <c r="X166" s="84"/>
      <c r="Y166" s="84"/>
      <c r="Z166" s="84"/>
      <c r="AA166" s="84"/>
      <c r="AB166" s="84"/>
      <c r="AC166" s="84"/>
      <c r="AD166" s="84"/>
      <c r="AE166" s="84"/>
      <c r="AF166" s="84"/>
      <c r="AG166" s="84"/>
      <c r="AH166" s="84"/>
      <c r="AI166" s="499"/>
      <c r="AJ166" s="500"/>
      <c r="AK166" s="499"/>
      <c r="AL166" s="675"/>
      <c r="AM166" s="171"/>
      <c r="AN166" s="257"/>
      <c r="AO166" s="85"/>
      <c r="AP166" s="85"/>
      <c r="AQ166" s="85"/>
    </row>
    <row r="167" spans="1:43" x14ac:dyDescent="0.25">
      <c r="A167" s="84"/>
      <c r="B167" s="496"/>
      <c r="C167" s="171"/>
      <c r="D167" s="257"/>
      <c r="E167" s="1241"/>
      <c r="F167" s="1241"/>
      <c r="G167" s="1241"/>
      <c r="H167" s="1241"/>
      <c r="I167" s="1241"/>
      <c r="J167" s="1241"/>
      <c r="K167" s="1241"/>
      <c r="L167" s="1241"/>
      <c r="M167" s="1241"/>
      <c r="N167" s="1241"/>
      <c r="O167" s="1241"/>
      <c r="P167" s="1241"/>
      <c r="Q167" s="1241"/>
      <c r="R167" s="1241"/>
      <c r="S167" s="1241"/>
      <c r="T167" s="1241"/>
      <c r="U167" s="171"/>
      <c r="V167" s="257"/>
      <c r="W167" s="84" t="s">
        <v>345</v>
      </c>
      <c r="Y167" s="84"/>
      <c r="Z167" s="84"/>
      <c r="AA167" s="84"/>
      <c r="AB167" s="84"/>
      <c r="AD167" s="150" t="s">
        <v>9</v>
      </c>
      <c r="AE167" s="150"/>
      <c r="AF167" s="150"/>
      <c r="AG167" s="150"/>
      <c r="AH167" s="150"/>
      <c r="AI167" s="307"/>
      <c r="AJ167" s="122"/>
      <c r="AK167" s="307"/>
      <c r="AL167" s="672"/>
      <c r="AM167" s="171"/>
      <c r="AN167" s="257"/>
      <c r="AO167" s="85"/>
      <c r="AP167" s="85"/>
      <c r="AQ167" s="85"/>
    </row>
    <row r="168" spans="1:43" x14ac:dyDescent="0.25">
      <c r="A168" s="84"/>
      <c r="C168" s="171"/>
      <c r="D168" s="257"/>
      <c r="E168" s="1241"/>
      <c r="F168" s="1241"/>
      <c r="G168" s="1241"/>
      <c r="H168" s="1241"/>
      <c r="I168" s="1241"/>
      <c r="J168" s="1241"/>
      <c r="K168" s="1241"/>
      <c r="L168" s="1241"/>
      <c r="M168" s="1241"/>
      <c r="N168" s="1241"/>
      <c r="O168" s="1241"/>
      <c r="P168" s="1241"/>
      <c r="Q168" s="1241"/>
      <c r="R168" s="1241"/>
      <c r="S168" s="1241"/>
      <c r="T168" s="1241"/>
      <c r="U168" s="171"/>
      <c r="V168" s="257"/>
      <c r="W168" s="84"/>
      <c r="X168" s="84"/>
      <c r="Y168" s="84"/>
      <c r="Z168" s="84"/>
      <c r="AA168" s="84"/>
      <c r="AB168" s="84"/>
      <c r="AC168" s="84"/>
      <c r="AD168" s="84"/>
      <c r="AE168" s="84"/>
      <c r="AF168" s="84"/>
      <c r="AG168" s="84"/>
      <c r="AH168" s="84"/>
      <c r="AI168" s="84"/>
      <c r="AJ168" s="84"/>
      <c r="AK168" s="84"/>
      <c r="AM168" s="171"/>
      <c r="AN168" s="257"/>
      <c r="AO168" s="85"/>
      <c r="AP168" s="85"/>
      <c r="AQ168" s="85"/>
    </row>
    <row r="169" spans="1:43" x14ac:dyDescent="0.25">
      <c r="A169" s="84"/>
      <c r="C169" s="171"/>
      <c r="D169" s="257"/>
      <c r="E169" s="1241"/>
      <c r="F169" s="1241"/>
      <c r="G169" s="1241"/>
      <c r="H169" s="1241"/>
      <c r="I169" s="1241"/>
      <c r="J169" s="1241"/>
      <c r="K169" s="1241"/>
      <c r="L169" s="1241"/>
      <c r="M169" s="1241"/>
      <c r="N169" s="1241"/>
      <c r="O169" s="1241"/>
      <c r="P169" s="1241"/>
      <c r="Q169" s="1241"/>
      <c r="R169" s="1241"/>
      <c r="S169" s="1241"/>
      <c r="T169" s="1241"/>
      <c r="U169" s="171"/>
      <c r="V169" s="257"/>
      <c r="W169" s="84" t="s">
        <v>150</v>
      </c>
      <c r="X169" s="84"/>
      <c r="Y169" s="84"/>
      <c r="Z169" s="84"/>
      <c r="AA169" s="84"/>
      <c r="AB169" s="150" t="s">
        <v>9</v>
      </c>
      <c r="AC169" s="150"/>
      <c r="AD169" s="150"/>
      <c r="AE169" s="150"/>
      <c r="AF169" s="150"/>
      <c r="AG169" s="150"/>
      <c r="AH169" s="150"/>
      <c r="AI169" s="150"/>
      <c r="AJ169" s="150"/>
      <c r="AK169" s="150"/>
      <c r="AL169" s="247" t="s">
        <v>219</v>
      </c>
      <c r="AM169" s="171"/>
      <c r="AN169" s="257"/>
      <c r="AO169" s="85"/>
      <c r="AP169" s="85"/>
      <c r="AQ169" s="85"/>
    </row>
    <row r="170" spans="1:43" ht="6" customHeight="1" x14ac:dyDescent="0.25">
      <c r="A170" s="122"/>
      <c r="B170" s="306"/>
      <c r="C170" s="172"/>
      <c r="D170" s="307"/>
      <c r="E170" s="122"/>
      <c r="F170" s="122"/>
      <c r="G170" s="122"/>
      <c r="H170" s="122"/>
      <c r="I170" s="122"/>
      <c r="J170" s="122"/>
      <c r="K170" s="122"/>
      <c r="L170" s="122"/>
      <c r="M170" s="122"/>
      <c r="N170" s="122"/>
      <c r="O170" s="122"/>
      <c r="P170" s="122"/>
      <c r="Q170" s="122"/>
      <c r="R170" s="122"/>
      <c r="S170" s="122"/>
      <c r="T170" s="122"/>
      <c r="U170" s="172"/>
      <c r="V170" s="307"/>
      <c r="W170" s="122"/>
      <c r="X170" s="122"/>
      <c r="Y170" s="122"/>
      <c r="Z170" s="122"/>
      <c r="AA170" s="122"/>
      <c r="AB170" s="122"/>
      <c r="AC170" s="122"/>
      <c r="AD170" s="122"/>
      <c r="AE170" s="122"/>
      <c r="AF170" s="122"/>
      <c r="AG170" s="122"/>
      <c r="AH170" s="122"/>
      <c r="AI170" s="122"/>
      <c r="AJ170" s="122"/>
      <c r="AK170" s="122"/>
      <c r="AL170" s="695"/>
      <c r="AM170" s="172"/>
      <c r="AN170" s="307"/>
      <c r="AO170" s="122"/>
      <c r="AP170" s="122"/>
      <c r="AQ170" s="122"/>
    </row>
    <row r="171" spans="1:43" ht="6" customHeight="1" x14ac:dyDescent="0.25">
      <c r="A171" s="500"/>
      <c r="B171" s="583"/>
      <c r="C171" s="584"/>
      <c r="D171" s="499"/>
      <c r="E171" s="500"/>
      <c r="F171" s="500"/>
      <c r="G171" s="500"/>
      <c r="H171" s="500"/>
      <c r="I171" s="500"/>
      <c r="J171" s="500"/>
      <c r="K171" s="500"/>
      <c r="L171" s="500"/>
      <c r="M171" s="500"/>
      <c r="N171" s="500"/>
      <c r="O171" s="500"/>
      <c r="P171" s="500"/>
      <c r="Q171" s="500"/>
      <c r="R171" s="500"/>
      <c r="S171" s="500"/>
      <c r="T171" s="500"/>
      <c r="U171" s="584"/>
      <c r="V171" s="499"/>
      <c r="W171" s="500"/>
      <c r="X171" s="500"/>
      <c r="Y171" s="500"/>
      <c r="Z171" s="500"/>
      <c r="AA171" s="500"/>
      <c r="AB171" s="500"/>
      <c r="AC171" s="500"/>
      <c r="AD171" s="500"/>
      <c r="AE171" s="500"/>
      <c r="AF171" s="500"/>
      <c r="AG171" s="500"/>
      <c r="AH171" s="500"/>
      <c r="AI171" s="500"/>
      <c r="AJ171" s="500"/>
      <c r="AK171" s="500"/>
      <c r="AL171" s="696"/>
      <c r="AM171" s="584"/>
      <c r="AN171" s="257"/>
      <c r="AO171" s="85"/>
      <c r="AP171" s="85"/>
      <c r="AQ171" s="85"/>
    </row>
    <row r="172" spans="1:43" ht="11.25" customHeight="1" x14ac:dyDescent="0.25">
      <c r="A172" s="84"/>
      <c r="B172" s="276">
        <v>418</v>
      </c>
      <c r="C172" s="171"/>
      <c r="D172" s="257"/>
      <c r="E172" s="1241" t="str">
        <f ca="1">VLOOKUP(INDIRECT(ADDRESS(ROW(),COLUMN()-3)),INDIRECT("translations[[Question Num]:["&amp; Language_Selected &amp;"]]"),MATCH(Language_Selected,Language_Options,0)+1,FALSE)</f>
        <v>As part of your antenatal care during this pregnancy, did a healthcare provider do any of the following:</v>
      </c>
      <c r="F172" s="1241"/>
      <c r="G172" s="1241"/>
      <c r="H172" s="1241"/>
      <c r="I172" s="1241"/>
      <c r="J172" s="1241"/>
      <c r="K172" s="1241"/>
      <c r="L172" s="1241"/>
      <c r="M172" s="1241"/>
      <c r="N172" s="1241"/>
      <c r="O172" s="1241"/>
      <c r="P172" s="1241"/>
      <c r="Q172" s="1241"/>
      <c r="R172" s="1241"/>
      <c r="S172" s="1241"/>
      <c r="T172" s="1241"/>
      <c r="U172" s="171"/>
      <c r="V172" s="257"/>
      <c r="W172" s="84"/>
      <c r="X172" s="84"/>
      <c r="Y172" s="84"/>
      <c r="Z172" s="84"/>
      <c r="AA172" s="84"/>
      <c r="AB172" s="84"/>
      <c r="AC172" s="84"/>
      <c r="AD172" s="84"/>
      <c r="AE172" s="84"/>
      <c r="AF172" s="84"/>
      <c r="AG172" s="84"/>
      <c r="AH172" s="84"/>
      <c r="AI172" s="84"/>
      <c r="AJ172" s="84"/>
      <c r="AK172" s="84"/>
      <c r="AL172" s="247"/>
      <c r="AM172" s="171"/>
      <c r="AN172" s="257"/>
      <c r="AO172" s="85"/>
      <c r="AP172" s="85"/>
      <c r="AQ172" s="85"/>
    </row>
    <row r="173" spans="1:43" x14ac:dyDescent="0.25">
      <c r="A173" s="84"/>
      <c r="B173" s="496"/>
      <c r="C173" s="171"/>
      <c r="D173" s="257"/>
      <c r="E173" s="1241"/>
      <c r="F173" s="1241"/>
      <c r="G173" s="1241"/>
      <c r="H173" s="1241"/>
      <c r="I173" s="1241"/>
      <c r="J173" s="1241"/>
      <c r="K173" s="1241"/>
      <c r="L173" s="1241"/>
      <c r="M173" s="1241"/>
      <c r="N173" s="1241"/>
      <c r="O173" s="1241"/>
      <c r="P173" s="1241"/>
      <c r="Q173" s="1241"/>
      <c r="R173" s="1241"/>
      <c r="S173" s="1241"/>
      <c r="T173" s="1241"/>
      <c r="U173" s="171"/>
      <c r="V173" s="257"/>
      <c r="W173" s="84"/>
      <c r="X173" s="84"/>
      <c r="Y173" s="84"/>
      <c r="Z173" s="84"/>
      <c r="AA173" s="84"/>
      <c r="AB173" s="84"/>
      <c r="AC173" s="84"/>
      <c r="AD173" s="84"/>
      <c r="AE173" s="84"/>
      <c r="AF173" s="84"/>
      <c r="AG173" s="84"/>
      <c r="AH173" s="84"/>
      <c r="AI173" s="84"/>
      <c r="AJ173" s="84"/>
      <c r="AK173" s="84"/>
      <c r="AL173" s="247"/>
      <c r="AM173" s="171"/>
      <c r="AN173" s="257"/>
      <c r="AO173" s="85"/>
      <c r="AP173" s="85"/>
      <c r="AQ173" s="85"/>
    </row>
    <row r="174" spans="1:43" x14ac:dyDescent="0.25">
      <c r="A174" s="84"/>
      <c r="C174" s="171"/>
      <c r="D174" s="257"/>
      <c r="E174" s="1241"/>
      <c r="F174" s="1241"/>
      <c r="G174" s="1241"/>
      <c r="H174" s="1241"/>
      <c r="I174" s="1241"/>
      <c r="J174" s="1241"/>
      <c r="K174" s="1241"/>
      <c r="L174" s="1241"/>
      <c r="M174" s="1241"/>
      <c r="N174" s="1241"/>
      <c r="O174" s="1241"/>
      <c r="P174" s="1241"/>
      <c r="Q174" s="1241"/>
      <c r="R174" s="1241"/>
      <c r="S174" s="1241"/>
      <c r="T174" s="1241"/>
      <c r="U174" s="171"/>
      <c r="V174" s="257"/>
      <c r="W174" s="84"/>
      <c r="X174" s="84"/>
      <c r="Y174" s="84"/>
      <c r="Z174" s="84"/>
      <c r="AA174" s="84"/>
      <c r="AB174" s="84"/>
      <c r="AC174" s="84"/>
      <c r="AD174" s="84"/>
      <c r="AE174" s="84"/>
      <c r="AF174" s="84"/>
      <c r="AG174" s="84"/>
      <c r="AH174" s="276" t="s">
        <v>52</v>
      </c>
      <c r="AI174" s="84"/>
      <c r="AJ174" s="276" t="s">
        <v>54</v>
      </c>
      <c r="AL174" s="276" t="s">
        <v>346</v>
      </c>
      <c r="AM174" s="171"/>
      <c r="AN174" s="257"/>
      <c r="AO174" s="85"/>
      <c r="AP174" s="85"/>
      <c r="AQ174" s="85"/>
    </row>
    <row r="175" spans="1:43" ht="6" customHeight="1" x14ac:dyDescent="0.25">
      <c r="A175" s="84"/>
      <c r="C175" s="171"/>
      <c r="D175" s="257"/>
      <c r="E175" s="84"/>
      <c r="F175" s="84"/>
      <c r="G175" s="84"/>
      <c r="H175" s="84"/>
      <c r="I175" s="84"/>
      <c r="J175" s="84"/>
      <c r="K175" s="84"/>
      <c r="L175" s="84"/>
      <c r="M175" s="84"/>
      <c r="N175" s="84"/>
      <c r="O175" s="84"/>
      <c r="P175" s="84"/>
      <c r="Q175" s="84"/>
      <c r="R175" s="84"/>
      <c r="S175" s="84"/>
      <c r="T175" s="84"/>
      <c r="U175" s="171"/>
      <c r="V175" s="257"/>
      <c r="W175" s="84"/>
      <c r="X175" s="84"/>
      <c r="Y175" s="84"/>
      <c r="Z175" s="84"/>
      <c r="AA175" s="84"/>
      <c r="AB175" s="84"/>
      <c r="AC175" s="84"/>
      <c r="AD175" s="84"/>
      <c r="AE175" s="84"/>
      <c r="AF175" s="84"/>
      <c r="AG175" s="84"/>
      <c r="AH175" s="496"/>
      <c r="AI175" s="84"/>
      <c r="AJ175" s="496"/>
      <c r="AL175" s="496"/>
      <c r="AM175" s="171"/>
      <c r="AN175" s="257"/>
      <c r="AO175" s="85"/>
      <c r="AP175" s="85"/>
      <c r="AQ175" s="85"/>
    </row>
    <row r="176" spans="1:43" ht="11.25" customHeight="1" x14ac:dyDescent="0.25">
      <c r="A176" s="84"/>
      <c r="C176" s="171"/>
      <c r="D176" s="257"/>
      <c r="E176" s="127" t="s">
        <v>56</v>
      </c>
      <c r="F176" s="1241" t="str">
        <f ca="1">VLOOKUP(CONCATENATE($B$172&amp;INDIRECT(ADDRESS(ROW(),COLUMN()-1))),INDIRECT("translations[[Question Num]:["&amp; Language_Selected &amp;"]]"),MATCH(Language_Selected,Language_Options,0)+1,FALSE)</f>
        <v>Measure your blood pressure?</v>
      </c>
      <c r="G176" s="1241"/>
      <c r="H176" s="1241"/>
      <c r="I176" s="1241"/>
      <c r="J176" s="1241"/>
      <c r="K176" s="1241"/>
      <c r="L176" s="1241"/>
      <c r="M176" s="1241"/>
      <c r="N176" s="1241"/>
      <c r="O176" s="1241"/>
      <c r="P176" s="1241"/>
      <c r="Q176" s="1241"/>
      <c r="R176" s="1241"/>
      <c r="S176" s="1241"/>
      <c r="T176" s="1241"/>
      <c r="U176" s="171"/>
      <c r="V176" s="257"/>
      <c r="W176" s="127" t="s">
        <v>56</v>
      </c>
      <c r="X176" s="84" t="s">
        <v>347</v>
      </c>
      <c r="Y176" s="84"/>
      <c r="Z176" s="150" t="s">
        <v>9</v>
      </c>
      <c r="AA176" s="150"/>
      <c r="AB176" s="150"/>
      <c r="AC176" s="150"/>
      <c r="AD176" s="150"/>
      <c r="AE176" s="150"/>
      <c r="AF176" s="150"/>
      <c r="AG176" s="150"/>
      <c r="AH176" s="496" t="s">
        <v>53</v>
      </c>
      <c r="AI176" s="84"/>
      <c r="AJ176" s="496" t="s">
        <v>55</v>
      </c>
      <c r="AL176" s="496" t="s">
        <v>103</v>
      </c>
      <c r="AM176" s="171"/>
      <c r="AN176" s="257"/>
      <c r="AO176" s="85"/>
      <c r="AP176" s="85"/>
      <c r="AQ176" s="85"/>
    </row>
    <row r="177" spans="1:43" ht="11.25" customHeight="1" x14ac:dyDescent="0.25">
      <c r="A177" s="84"/>
      <c r="C177" s="171"/>
      <c r="D177" s="257"/>
      <c r="E177" s="127" t="s">
        <v>58</v>
      </c>
      <c r="F177" s="1241" t="str">
        <f t="shared" ref="F177:F183" ca="1" si="0">VLOOKUP(CONCATENATE($B$172&amp;INDIRECT(ADDRESS(ROW(),COLUMN()-1))),INDIRECT("translations[[Question Num]:["&amp; Language_Selected &amp;"]]"),MATCH(Language_Selected,Language_Options,0)+1,FALSE)</f>
        <v>Take a urine sample?</v>
      </c>
      <c r="G177" s="1241"/>
      <c r="H177" s="1241"/>
      <c r="I177" s="1241"/>
      <c r="J177" s="1241"/>
      <c r="K177" s="1241"/>
      <c r="L177" s="1241"/>
      <c r="M177" s="1241"/>
      <c r="N177" s="1241"/>
      <c r="O177" s="1241"/>
      <c r="P177" s="1241"/>
      <c r="Q177" s="1241"/>
      <c r="R177" s="1241"/>
      <c r="S177" s="1241"/>
      <c r="T177" s="1241"/>
      <c r="U177" s="171"/>
      <c r="V177" s="257"/>
      <c r="W177" s="127" t="s">
        <v>58</v>
      </c>
      <c r="X177" s="84" t="s">
        <v>348</v>
      </c>
      <c r="Y177" s="84"/>
      <c r="AA177" s="150" t="s">
        <v>9</v>
      </c>
      <c r="AB177" s="150"/>
      <c r="AC177" s="150"/>
      <c r="AD177" s="150"/>
      <c r="AE177" s="150"/>
      <c r="AF177" s="150"/>
      <c r="AG177" s="150"/>
      <c r="AH177" s="496" t="s">
        <v>53</v>
      </c>
      <c r="AI177" s="84"/>
      <c r="AJ177" s="496" t="s">
        <v>55</v>
      </c>
      <c r="AL177" s="496" t="s">
        <v>103</v>
      </c>
      <c r="AM177" s="171"/>
      <c r="AN177" s="257"/>
      <c r="AO177" s="85"/>
      <c r="AP177" s="85"/>
      <c r="AQ177" s="85"/>
    </row>
    <row r="178" spans="1:43" ht="11.25" customHeight="1" x14ac:dyDescent="0.25">
      <c r="A178" s="84"/>
      <c r="C178" s="171"/>
      <c r="D178" s="257"/>
      <c r="E178" s="127" t="s">
        <v>255</v>
      </c>
      <c r="F178" s="1241" t="str">
        <f t="shared" ca="1" si="0"/>
        <v>Take a blood sample?</v>
      </c>
      <c r="G178" s="1241"/>
      <c r="H178" s="1241"/>
      <c r="I178" s="1241"/>
      <c r="J178" s="1241"/>
      <c r="K178" s="1241"/>
      <c r="L178" s="1241"/>
      <c r="M178" s="1241"/>
      <c r="N178" s="1241"/>
      <c r="O178" s="1241"/>
      <c r="P178" s="1241"/>
      <c r="Q178" s="1241"/>
      <c r="R178" s="1241"/>
      <c r="S178" s="1241"/>
      <c r="T178" s="1241"/>
      <c r="U178" s="171"/>
      <c r="V178" s="257"/>
      <c r="W178" s="127" t="s">
        <v>255</v>
      </c>
      <c r="X178" s="84" t="s">
        <v>349</v>
      </c>
      <c r="Y178" s="84"/>
      <c r="Z178" s="84"/>
      <c r="AA178" s="150" t="s">
        <v>9</v>
      </c>
      <c r="AB178" s="150"/>
      <c r="AC178" s="150"/>
      <c r="AD178" s="150"/>
      <c r="AE178" s="150"/>
      <c r="AF178" s="150"/>
      <c r="AG178" s="150"/>
      <c r="AH178" s="496" t="s">
        <v>53</v>
      </c>
      <c r="AI178" s="84"/>
      <c r="AJ178" s="496" t="s">
        <v>55</v>
      </c>
      <c r="AL178" s="496" t="s">
        <v>103</v>
      </c>
      <c r="AM178" s="171"/>
      <c r="AN178" s="257"/>
      <c r="AO178" s="85"/>
      <c r="AP178" s="85"/>
      <c r="AQ178" s="85"/>
    </row>
    <row r="179" spans="1:43" ht="11.25" customHeight="1" x14ac:dyDescent="0.25">
      <c r="A179" s="84"/>
      <c r="C179" s="171"/>
      <c r="D179" s="257"/>
      <c r="E179" s="127" t="s">
        <v>257</v>
      </c>
      <c r="F179" s="1241" t="str">
        <f t="shared" ca="1" si="0"/>
        <v>Listen to the baby's heartbeat?</v>
      </c>
      <c r="G179" s="1241"/>
      <c r="H179" s="1241"/>
      <c r="I179" s="1241"/>
      <c r="J179" s="1241"/>
      <c r="K179" s="1241"/>
      <c r="L179" s="1241"/>
      <c r="M179" s="1241"/>
      <c r="N179" s="1241"/>
      <c r="O179" s="1241"/>
      <c r="P179" s="1241"/>
      <c r="Q179" s="1241"/>
      <c r="R179" s="1241"/>
      <c r="S179" s="1241"/>
      <c r="T179" s="1241"/>
      <c r="U179" s="171"/>
      <c r="V179" s="257"/>
      <c r="W179" s="127" t="s">
        <v>257</v>
      </c>
      <c r="X179" s="84" t="s">
        <v>350</v>
      </c>
      <c r="Y179" s="84"/>
      <c r="Z179" s="84"/>
      <c r="AA179" s="84"/>
      <c r="AB179" s="150" t="s">
        <v>9</v>
      </c>
      <c r="AC179" s="150"/>
      <c r="AD179" s="150"/>
      <c r="AE179" s="150"/>
      <c r="AF179" s="150"/>
      <c r="AG179" s="150"/>
      <c r="AH179" s="496" t="s">
        <v>53</v>
      </c>
      <c r="AI179" s="84"/>
      <c r="AJ179" s="496" t="s">
        <v>55</v>
      </c>
      <c r="AL179" s="496" t="s">
        <v>103</v>
      </c>
      <c r="AM179" s="171"/>
      <c r="AN179" s="257"/>
      <c r="AO179" s="85"/>
      <c r="AP179" s="85"/>
      <c r="AQ179" s="85"/>
    </row>
    <row r="180" spans="1:43" ht="11.25" customHeight="1" x14ac:dyDescent="0.25">
      <c r="A180" s="84"/>
      <c r="C180" s="171"/>
      <c r="D180" s="257"/>
      <c r="E180" s="127" t="s">
        <v>258</v>
      </c>
      <c r="F180" s="1248" t="str">
        <f t="shared" ca="1" si="0"/>
        <v xml:space="preserve">Talk with you about which foods or how much food you should eat? </v>
      </c>
      <c r="G180" s="1248"/>
      <c r="H180" s="1248"/>
      <c r="I180" s="1248"/>
      <c r="J180" s="1248"/>
      <c r="K180" s="1248"/>
      <c r="L180" s="1248"/>
      <c r="M180" s="1248"/>
      <c r="N180" s="1248"/>
      <c r="O180" s="1248"/>
      <c r="P180" s="1248"/>
      <c r="Q180" s="1248"/>
      <c r="R180" s="1248"/>
      <c r="S180" s="1248"/>
      <c r="T180" s="1248"/>
      <c r="U180" s="171"/>
      <c r="V180" s="257"/>
      <c r="AL180" s="127"/>
      <c r="AM180" s="171"/>
      <c r="AN180" s="257"/>
      <c r="AO180" s="85"/>
      <c r="AP180" s="85"/>
      <c r="AQ180" s="85"/>
    </row>
    <row r="181" spans="1:43" ht="11.25" customHeight="1" x14ac:dyDescent="0.25">
      <c r="A181" s="84"/>
      <c r="C181" s="171"/>
      <c r="D181" s="257"/>
      <c r="F181" s="1248"/>
      <c r="G181" s="1248"/>
      <c r="H181" s="1248"/>
      <c r="I181" s="1248"/>
      <c r="J181" s="1248"/>
      <c r="K181" s="1248"/>
      <c r="L181" s="1248"/>
      <c r="M181" s="1248"/>
      <c r="N181" s="1248"/>
      <c r="O181" s="1248"/>
      <c r="P181" s="1248"/>
      <c r="Q181" s="1248"/>
      <c r="R181" s="1248"/>
      <c r="S181" s="1248"/>
      <c r="T181" s="1248"/>
      <c r="U181" s="171"/>
      <c r="V181" s="257"/>
      <c r="W181" s="127" t="s">
        <v>258</v>
      </c>
      <c r="X181" s="84" t="s">
        <v>351</v>
      </c>
      <c r="Y181" s="84"/>
      <c r="Z181" s="84"/>
      <c r="AA181" s="150" t="s">
        <v>9</v>
      </c>
      <c r="AB181" s="150"/>
      <c r="AC181" s="150"/>
      <c r="AD181" s="150"/>
      <c r="AE181" s="150"/>
      <c r="AF181" s="150"/>
      <c r="AG181" s="150"/>
      <c r="AH181" s="496" t="s">
        <v>53</v>
      </c>
      <c r="AI181" s="84"/>
      <c r="AJ181" s="496" t="s">
        <v>55</v>
      </c>
      <c r="AL181" s="496" t="s">
        <v>103</v>
      </c>
      <c r="AM181" s="171"/>
      <c r="AN181" s="257"/>
      <c r="AO181" s="85"/>
      <c r="AP181" s="85"/>
      <c r="AQ181" s="85"/>
    </row>
    <row r="182" spans="1:43" ht="11.25" customHeight="1" x14ac:dyDescent="0.25">
      <c r="A182" s="84"/>
      <c r="C182" s="171"/>
      <c r="D182" s="257"/>
      <c r="E182" s="127" t="s">
        <v>352</v>
      </c>
      <c r="F182" s="1241" t="str">
        <f t="shared" ca="1" si="0"/>
        <v>Talk with you about breastfeeding?</v>
      </c>
      <c r="G182" s="1241"/>
      <c r="H182" s="1241"/>
      <c r="I182" s="1241"/>
      <c r="J182" s="1241"/>
      <c r="K182" s="1241"/>
      <c r="L182" s="1241"/>
      <c r="M182" s="1241"/>
      <c r="N182" s="1241"/>
      <c r="O182" s="1241"/>
      <c r="P182" s="1241"/>
      <c r="Q182" s="1241"/>
      <c r="R182" s="1241"/>
      <c r="S182" s="1241"/>
      <c r="T182" s="1241"/>
      <c r="U182" s="171"/>
      <c r="V182" s="257"/>
      <c r="W182" s="127" t="s">
        <v>352</v>
      </c>
      <c r="X182" s="84" t="s">
        <v>353</v>
      </c>
      <c r="Y182" s="84"/>
      <c r="Z182" s="84"/>
      <c r="AA182" s="84"/>
      <c r="AD182" s="150" t="s">
        <v>9</v>
      </c>
      <c r="AE182" s="150"/>
      <c r="AF182" s="150"/>
      <c r="AG182" s="150"/>
      <c r="AH182" s="496" t="s">
        <v>53</v>
      </c>
      <c r="AI182" s="84"/>
      <c r="AJ182" s="496" t="s">
        <v>55</v>
      </c>
      <c r="AL182" s="496" t="s">
        <v>103</v>
      </c>
      <c r="AM182" s="171"/>
      <c r="AN182" s="257"/>
      <c r="AO182" s="85"/>
      <c r="AP182" s="85"/>
      <c r="AQ182" s="85"/>
    </row>
    <row r="183" spans="1:43" ht="11.25" customHeight="1" x14ac:dyDescent="0.25">
      <c r="A183" s="84"/>
      <c r="C183" s="171"/>
      <c r="D183" s="257"/>
      <c r="E183" s="127" t="s">
        <v>354</v>
      </c>
      <c r="F183" s="1241" t="str">
        <f t="shared" ca="1" si="0"/>
        <v>Ask you if you had vaginal bleeding?</v>
      </c>
      <c r="G183" s="1241"/>
      <c r="H183" s="1241"/>
      <c r="I183" s="1241"/>
      <c r="J183" s="1241"/>
      <c r="K183" s="1241"/>
      <c r="L183" s="1241"/>
      <c r="M183" s="1241"/>
      <c r="N183" s="1241"/>
      <c r="O183" s="1241"/>
      <c r="P183" s="1241"/>
      <c r="Q183" s="1241"/>
      <c r="R183" s="1241"/>
      <c r="S183" s="1241"/>
      <c r="T183" s="1241"/>
      <c r="U183" s="171"/>
      <c r="V183" s="257"/>
      <c r="W183" s="127" t="s">
        <v>354</v>
      </c>
      <c r="X183" s="84" t="s">
        <v>355</v>
      </c>
      <c r="Y183" s="84"/>
      <c r="Z183" s="84"/>
      <c r="AA183" s="84"/>
      <c r="AB183" s="150" t="s">
        <v>9</v>
      </c>
      <c r="AC183" s="150"/>
      <c r="AD183" s="150"/>
      <c r="AE183" s="150"/>
      <c r="AF183" s="150"/>
      <c r="AG183" s="150"/>
      <c r="AH183" s="496" t="s">
        <v>53</v>
      </c>
      <c r="AI183" s="84"/>
      <c r="AJ183" s="496" t="s">
        <v>55</v>
      </c>
      <c r="AL183" s="496" t="s">
        <v>103</v>
      </c>
      <c r="AM183" s="171"/>
      <c r="AN183" s="257"/>
      <c r="AO183" s="85"/>
      <c r="AP183" s="85"/>
      <c r="AQ183" s="85"/>
    </row>
    <row r="184" spans="1:43" ht="6" customHeight="1" thickBot="1" x14ac:dyDescent="0.3">
      <c r="A184" s="85"/>
      <c r="B184" s="475"/>
      <c r="C184" s="171"/>
      <c r="D184" s="257"/>
      <c r="E184" s="85"/>
      <c r="F184" s="85"/>
      <c r="G184" s="85"/>
      <c r="H184" s="85"/>
      <c r="I184" s="85"/>
      <c r="J184" s="85"/>
      <c r="K184" s="85"/>
      <c r="L184" s="85"/>
      <c r="M184" s="85"/>
      <c r="N184" s="85"/>
      <c r="O184" s="85"/>
      <c r="P184" s="85"/>
      <c r="Q184" s="85"/>
      <c r="R184" s="85"/>
      <c r="S184" s="85"/>
      <c r="T184" s="85"/>
      <c r="U184" s="171"/>
      <c r="V184" s="257"/>
      <c r="W184" s="85"/>
      <c r="X184" s="85"/>
      <c r="Y184" s="85"/>
      <c r="Z184" s="85"/>
      <c r="AA184" s="85"/>
      <c r="AB184" s="85"/>
      <c r="AC184" s="85"/>
      <c r="AD184" s="85"/>
      <c r="AE184" s="85"/>
      <c r="AF184" s="85"/>
      <c r="AG184" s="85"/>
      <c r="AH184" s="85"/>
      <c r="AI184" s="85"/>
      <c r="AJ184" s="85"/>
      <c r="AK184" s="85"/>
      <c r="AL184" s="200"/>
      <c r="AM184" s="171"/>
      <c r="AN184" s="257"/>
      <c r="AO184" s="85"/>
      <c r="AP184" s="85"/>
      <c r="AQ184" s="85"/>
    </row>
    <row r="185" spans="1:43" s="149" customFormat="1" ht="6" customHeight="1" x14ac:dyDescent="0.25">
      <c r="A185" s="651"/>
      <c r="B185" s="471"/>
      <c r="C185" s="652"/>
      <c r="D185" s="653"/>
      <c r="E185" s="470"/>
      <c r="F185" s="470"/>
      <c r="G185" s="470"/>
      <c r="H185" s="470"/>
      <c r="I185" s="470"/>
      <c r="J185" s="470"/>
      <c r="K185" s="470"/>
      <c r="L185" s="470"/>
      <c r="M185" s="470"/>
      <c r="N185" s="470"/>
      <c r="O185" s="470"/>
      <c r="P185" s="470"/>
      <c r="Q185" s="470"/>
      <c r="R185" s="470"/>
      <c r="S185" s="470"/>
      <c r="T185" s="470"/>
      <c r="U185" s="470"/>
      <c r="V185" s="470"/>
      <c r="W185" s="470"/>
      <c r="X185" s="470"/>
      <c r="Y185" s="470"/>
      <c r="Z185" s="470"/>
      <c r="AA185" s="470"/>
      <c r="AB185" s="470"/>
      <c r="AC185" s="470"/>
      <c r="AD185" s="470"/>
      <c r="AE185" s="470"/>
      <c r="AF185" s="470"/>
      <c r="AG185" s="470"/>
      <c r="AH185" s="470"/>
      <c r="AI185" s="470"/>
      <c r="AJ185" s="470"/>
      <c r="AK185" s="470"/>
      <c r="AL185" s="472"/>
      <c r="AM185" s="652"/>
      <c r="AN185" s="653"/>
      <c r="AO185" s="470"/>
      <c r="AP185" s="470"/>
      <c r="AQ185" s="654"/>
    </row>
    <row r="186" spans="1:43" s="149" customFormat="1" ht="11.25" customHeight="1" x14ac:dyDescent="0.25">
      <c r="A186" s="655"/>
      <c r="B186" s="429">
        <v>419</v>
      </c>
      <c r="C186" s="171"/>
      <c r="D186" s="257"/>
      <c r="E186" s="1249" t="s">
        <v>329</v>
      </c>
      <c r="F186" s="1249"/>
      <c r="G186" s="1249"/>
      <c r="H186" s="1249"/>
      <c r="I186" s="1249"/>
      <c r="J186" s="1249"/>
      <c r="K186" s="1249"/>
      <c r="L186" s="1249"/>
      <c r="M186" s="1249"/>
      <c r="N186" s="1249"/>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71"/>
      <c r="AN186" s="257"/>
      <c r="AO186" s="85"/>
      <c r="AP186" s="85"/>
      <c r="AQ186" s="383"/>
    </row>
    <row r="187" spans="1:43" s="149" customFormat="1" ht="6" customHeight="1" x14ac:dyDescent="0.25">
      <c r="A187" s="655"/>
      <c r="B187" s="475"/>
      <c r="C187" s="171"/>
      <c r="D187" s="257"/>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200"/>
      <c r="AM187" s="171"/>
      <c r="AN187" s="257"/>
      <c r="AO187" s="85"/>
      <c r="AP187" s="85"/>
      <c r="AQ187" s="383"/>
    </row>
    <row r="188" spans="1:43" s="149" customFormat="1" x14ac:dyDescent="0.25">
      <c r="A188" s="655"/>
      <c r="B188" s="475"/>
      <c r="C188" s="171"/>
      <c r="D188" s="257"/>
      <c r="E188" s="159"/>
      <c r="F188" s="85"/>
      <c r="G188" s="85"/>
      <c r="H188" s="85"/>
      <c r="I188" s="85"/>
      <c r="J188" s="85"/>
      <c r="K188" s="85"/>
      <c r="L188" s="85"/>
      <c r="M188" s="159"/>
      <c r="N188" s="85"/>
      <c r="O188" s="85"/>
      <c r="P188" s="200" t="s">
        <v>331</v>
      </c>
      <c r="Q188" s="85"/>
      <c r="R188" s="85"/>
      <c r="S188" s="85"/>
      <c r="T188" s="85"/>
      <c r="U188" s="85"/>
      <c r="V188" s="85"/>
      <c r="W188" s="159"/>
      <c r="X188" s="85"/>
      <c r="Y188" s="85"/>
      <c r="Z188" s="85"/>
      <c r="AA188" s="159"/>
      <c r="AB188" s="85"/>
      <c r="AC188" s="200" t="s">
        <v>331</v>
      </c>
      <c r="AD188" s="85"/>
      <c r="AE188" s="85"/>
      <c r="AF188" s="85"/>
      <c r="AG188" s="85"/>
      <c r="AH188" s="85"/>
      <c r="AI188" s="85"/>
      <c r="AJ188" s="85"/>
      <c r="AK188" s="85"/>
      <c r="AL188" s="200"/>
      <c r="AM188" s="171"/>
      <c r="AN188" s="257"/>
      <c r="AO188" s="85"/>
      <c r="AP188" s="1252">
        <v>426</v>
      </c>
      <c r="AQ188" s="383"/>
    </row>
    <row r="189" spans="1:43" s="149" customFormat="1" x14ac:dyDescent="0.25">
      <c r="A189" s="655"/>
      <c r="B189" s="475"/>
      <c r="C189" s="171"/>
      <c r="D189" s="257"/>
      <c r="E189" s="85"/>
      <c r="F189" s="85"/>
      <c r="G189" s="85"/>
      <c r="H189" s="85"/>
      <c r="I189" s="85"/>
      <c r="J189" s="85"/>
      <c r="K189" s="85"/>
      <c r="L189" s="85"/>
      <c r="M189" s="85"/>
      <c r="N189" s="85"/>
      <c r="O189" s="85"/>
      <c r="P189" s="200" t="s">
        <v>327</v>
      </c>
      <c r="Q189" s="85"/>
      <c r="R189" s="85"/>
      <c r="S189" s="85"/>
      <c r="T189" s="85"/>
      <c r="U189" s="85"/>
      <c r="V189" s="85"/>
      <c r="W189" s="85"/>
      <c r="X189" s="85"/>
      <c r="Y189" s="85"/>
      <c r="Z189" s="85"/>
      <c r="AA189" s="85"/>
      <c r="AB189" s="85"/>
      <c r="AC189" s="200" t="s">
        <v>333</v>
      </c>
      <c r="AD189" s="85"/>
      <c r="AE189" s="85"/>
      <c r="AF189" s="85"/>
      <c r="AG189" s="85"/>
      <c r="AH189" s="85"/>
      <c r="AI189" s="85"/>
      <c r="AJ189" s="85"/>
      <c r="AK189" s="85"/>
      <c r="AL189" s="200"/>
      <c r="AM189" s="171"/>
      <c r="AN189" s="257"/>
      <c r="AO189" s="85"/>
      <c r="AP189" s="1252"/>
      <c r="AQ189" s="383"/>
    </row>
    <row r="190" spans="1:43" s="149" customFormat="1" ht="6" customHeight="1" thickBot="1" x14ac:dyDescent="0.3">
      <c r="A190" s="657"/>
      <c r="B190" s="650"/>
      <c r="C190" s="502"/>
      <c r="D190" s="503"/>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1"/>
      <c r="AJ190" s="501"/>
      <c r="AK190" s="501"/>
      <c r="AL190" s="504"/>
      <c r="AM190" s="502"/>
      <c r="AN190" s="503"/>
      <c r="AO190" s="501"/>
      <c r="AP190" s="501"/>
      <c r="AQ190" s="658"/>
    </row>
    <row r="191" spans="1:43" ht="6" customHeight="1" x14ac:dyDescent="0.25">
      <c r="A191" s="500"/>
      <c r="B191" s="583"/>
      <c r="C191" s="584"/>
      <c r="D191" s="499"/>
      <c r="E191" s="500"/>
      <c r="F191" s="500"/>
      <c r="G191" s="500"/>
      <c r="H191" s="500"/>
      <c r="I191" s="500"/>
      <c r="J191" s="500"/>
      <c r="K191" s="500"/>
      <c r="L191" s="500"/>
      <c r="M191" s="500"/>
      <c r="N191" s="500"/>
      <c r="O191" s="500"/>
      <c r="P191" s="500"/>
      <c r="Q191" s="500"/>
      <c r="R191" s="500"/>
      <c r="S191" s="500"/>
      <c r="T191" s="500"/>
      <c r="U191" s="584"/>
      <c r="V191" s="499"/>
      <c r="W191" s="500"/>
      <c r="X191" s="500"/>
      <c r="Y191" s="500"/>
      <c r="Z191" s="500"/>
      <c r="AA191" s="500"/>
      <c r="AB191" s="500"/>
      <c r="AC191" s="500"/>
      <c r="AD191" s="500"/>
      <c r="AE191" s="500"/>
      <c r="AF191" s="500"/>
      <c r="AG191" s="500"/>
      <c r="AH191" s="500"/>
      <c r="AI191" s="500"/>
      <c r="AJ191" s="500"/>
      <c r="AK191" s="500"/>
      <c r="AL191" s="593"/>
      <c r="AM191" s="584"/>
      <c r="AN191" s="257"/>
      <c r="AO191" s="85"/>
      <c r="AP191" s="85"/>
      <c r="AQ191" s="85"/>
    </row>
    <row r="192" spans="1:43" ht="11.25" customHeight="1" x14ac:dyDescent="0.25">
      <c r="A192" s="85"/>
      <c r="B192" s="429">
        <v>420</v>
      </c>
      <c r="C192" s="171"/>
      <c r="D192" s="257"/>
      <c r="E192" s="1241" t="str">
        <f ca="1">VLOOKUP(INDIRECT(ADDRESS(ROW(),COLUMN()-3)),INDIRECT("translations[[Question Num]:["&amp; Language_Selected &amp;"]]"),MATCH(Language_Selected,Language_Options,0)+1,FALSE)</f>
        <v>During this pregnancy, were you given an injection in the arm to prevent the baby from getting tetanus after birth?</v>
      </c>
      <c r="F192" s="1241"/>
      <c r="G192" s="1241"/>
      <c r="H192" s="1241"/>
      <c r="I192" s="1241"/>
      <c r="J192" s="1241"/>
      <c r="K192" s="1241"/>
      <c r="L192" s="1241"/>
      <c r="M192" s="1241"/>
      <c r="N192" s="1241"/>
      <c r="O192" s="1241"/>
      <c r="P192" s="1241"/>
      <c r="Q192" s="1241"/>
      <c r="R192" s="1241"/>
      <c r="S192" s="1241"/>
      <c r="T192" s="1241"/>
      <c r="U192" s="171"/>
      <c r="V192" s="257"/>
      <c r="W192" s="84" t="s">
        <v>52</v>
      </c>
      <c r="X192" s="84"/>
      <c r="Y192" s="150" t="s">
        <v>9</v>
      </c>
      <c r="Z192" s="150"/>
      <c r="AA192" s="150"/>
      <c r="AB192" s="150"/>
      <c r="AC192" s="150"/>
      <c r="AD192" s="150"/>
      <c r="AE192" s="150"/>
      <c r="AF192" s="150"/>
      <c r="AG192" s="150"/>
      <c r="AH192" s="150"/>
      <c r="AI192" s="150"/>
      <c r="AJ192" s="150"/>
      <c r="AK192" s="150"/>
      <c r="AL192" s="247" t="s">
        <v>53</v>
      </c>
      <c r="AM192" s="171"/>
      <c r="AN192" s="257"/>
      <c r="AO192" s="85"/>
      <c r="AP192" s="85"/>
      <c r="AQ192" s="85"/>
    </row>
    <row r="193" spans="1:43" x14ac:dyDescent="0.25">
      <c r="A193" s="85"/>
      <c r="B193" s="496" t="s">
        <v>164</v>
      </c>
      <c r="C193" s="171"/>
      <c r="D193" s="257"/>
      <c r="E193" s="1241"/>
      <c r="F193" s="1241"/>
      <c r="G193" s="1241"/>
      <c r="H193" s="1241"/>
      <c r="I193" s="1241"/>
      <c r="J193" s="1241"/>
      <c r="K193" s="1241"/>
      <c r="L193" s="1241"/>
      <c r="M193" s="1241"/>
      <c r="N193" s="1241"/>
      <c r="O193" s="1241"/>
      <c r="P193" s="1241"/>
      <c r="Q193" s="1241"/>
      <c r="R193" s="1241"/>
      <c r="S193" s="1241"/>
      <c r="T193" s="1241"/>
      <c r="U193" s="171"/>
      <c r="V193" s="257"/>
      <c r="W193" s="85" t="s">
        <v>54</v>
      </c>
      <c r="X193" s="85"/>
      <c r="Y193" s="150" t="s">
        <v>9</v>
      </c>
      <c r="Z193" s="150"/>
      <c r="AA193" s="150"/>
      <c r="AB193" s="150"/>
      <c r="AC193" s="150"/>
      <c r="AD193" s="150"/>
      <c r="AE193" s="150"/>
      <c r="AF193" s="150"/>
      <c r="AG193" s="443"/>
      <c r="AH193" s="443"/>
      <c r="AI193" s="443"/>
      <c r="AJ193" s="443"/>
      <c r="AK193" s="443"/>
      <c r="AL193" s="697" t="s">
        <v>55</v>
      </c>
      <c r="AM193" s="171"/>
      <c r="AN193" s="257"/>
      <c r="AO193" s="85"/>
      <c r="AP193" s="1256">
        <v>423</v>
      </c>
      <c r="AQ193" s="85"/>
    </row>
    <row r="194" spans="1:43" x14ac:dyDescent="0.25">
      <c r="A194" s="85"/>
      <c r="B194" s="305"/>
      <c r="C194" s="171"/>
      <c r="D194" s="257"/>
      <c r="E194" s="1241"/>
      <c r="F194" s="1241"/>
      <c r="G194" s="1241"/>
      <c r="H194" s="1241"/>
      <c r="I194" s="1241"/>
      <c r="J194" s="1241"/>
      <c r="K194" s="1241"/>
      <c r="L194" s="1241"/>
      <c r="M194" s="1241"/>
      <c r="N194" s="1241"/>
      <c r="O194" s="1241"/>
      <c r="P194" s="1241"/>
      <c r="Q194" s="1241"/>
      <c r="R194" s="1241"/>
      <c r="S194" s="1241"/>
      <c r="T194" s="1241"/>
      <c r="U194" s="171"/>
      <c r="V194" s="257"/>
      <c r="W194" s="85" t="s">
        <v>150</v>
      </c>
      <c r="X194" s="85"/>
      <c r="Y194" s="85"/>
      <c r="Z194" s="85"/>
      <c r="AA194" s="85"/>
      <c r="AB194" s="150" t="s">
        <v>9</v>
      </c>
      <c r="AC194" s="150"/>
      <c r="AD194" s="150"/>
      <c r="AE194" s="150"/>
      <c r="AF194" s="150"/>
      <c r="AG194" s="150"/>
      <c r="AH194" s="150"/>
      <c r="AI194" s="150"/>
      <c r="AJ194" s="443"/>
      <c r="AK194" s="443"/>
      <c r="AL194" s="697" t="s">
        <v>103</v>
      </c>
      <c r="AM194" s="171"/>
      <c r="AN194" s="257"/>
      <c r="AO194" s="85"/>
      <c r="AP194" s="1256"/>
      <c r="AQ194" s="85"/>
    </row>
    <row r="195" spans="1:43" ht="6" customHeight="1" x14ac:dyDescent="0.25">
      <c r="A195" s="122"/>
      <c r="B195" s="306"/>
      <c r="C195" s="172"/>
      <c r="D195" s="307"/>
      <c r="E195" s="122"/>
      <c r="F195" s="122"/>
      <c r="G195" s="122"/>
      <c r="H195" s="122"/>
      <c r="I195" s="122"/>
      <c r="J195" s="122"/>
      <c r="K195" s="122"/>
      <c r="L195" s="122"/>
      <c r="M195" s="122"/>
      <c r="N195" s="122"/>
      <c r="O195" s="122"/>
      <c r="P195" s="122"/>
      <c r="Q195" s="122"/>
      <c r="R195" s="122"/>
      <c r="S195" s="122"/>
      <c r="T195" s="122"/>
      <c r="U195" s="172"/>
      <c r="V195" s="307"/>
      <c r="W195" s="122"/>
      <c r="X195" s="122"/>
      <c r="Y195" s="122"/>
      <c r="Z195" s="122"/>
      <c r="AA195" s="122"/>
      <c r="AB195" s="122"/>
      <c r="AC195" s="122"/>
      <c r="AD195" s="122"/>
      <c r="AE195" s="122"/>
      <c r="AF195" s="122"/>
      <c r="AG195" s="122"/>
      <c r="AH195" s="122"/>
      <c r="AI195" s="122"/>
      <c r="AJ195" s="122"/>
      <c r="AK195" s="122"/>
      <c r="AL195" s="591"/>
      <c r="AM195" s="172"/>
      <c r="AN195" s="307"/>
      <c r="AO195" s="122"/>
      <c r="AP195" s="122"/>
      <c r="AQ195" s="122"/>
    </row>
    <row r="196" spans="1:43" ht="6" customHeight="1" x14ac:dyDescent="0.25">
      <c r="A196" s="500"/>
      <c r="B196" s="583"/>
      <c r="C196" s="584"/>
      <c r="D196" s="499"/>
      <c r="E196" s="500"/>
      <c r="F196" s="500"/>
      <c r="G196" s="500"/>
      <c r="H196" s="500"/>
      <c r="I196" s="500"/>
      <c r="J196" s="500"/>
      <c r="K196" s="500"/>
      <c r="L196" s="500"/>
      <c r="M196" s="500"/>
      <c r="N196" s="500"/>
      <c r="O196" s="500"/>
      <c r="P196" s="500"/>
      <c r="Q196" s="500"/>
      <c r="R196" s="500"/>
      <c r="S196" s="500"/>
      <c r="T196" s="500"/>
      <c r="U196" s="584"/>
      <c r="V196" s="499"/>
      <c r="W196" s="500"/>
      <c r="X196" s="500"/>
      <c r="Y196" s="500"/>
      <c r="Z196" s="500"/>
      <c r="AA196" s="500"/>
      <c r="AB196" s="500"/>
      <c r="AC196" s="500"/>
      <c r="AD196" s="500"/>
      <c r="AE196" s="500"/>
      <c r="AF196" s="500"/>
      <c r="AG196" s="500"/>
      <c r="AH196" s="500"/>
      <c r="AI196" s="500"/>
      <c r="AJ196" s="500"/>
      <c r="AK196" s="500"/>
      <c r="AL196" s="593"/>
      <c r="AM196" s="584"/>
      <c r="AN196" s="257"/>
      <c r="AO196" s="85"/>
      <c r="AP196" s="85"/>
      <c r="AQ196" s="85"/>
    </row>
    <row r="197" spans="1:43" ht="11.25" customHeight="1" x14ac:dyDescent="0.25">
      <c r="A197" s="85"/>
      <c r="B197" s="429">
        <v>421</v>
      </c>
      <c r="C197" s="171"/>
      <c r="D197" s="257"/>
      <c r="E197" s="1241" t="str">
        <f ca="1">VLOOKUP(INDIRECT(ADDRESS(ROW(),COLUMN()-3)),INDIRECT("translations[[Question Num]:["&amp; Language_Selected &amp;"]]"),MATCH(Language_Selected,Language_Options,0)+1,FALSE)</f>
        <v>During this pregnancy, how many times did you get a tetanus injection?</v>
      </c>
      <c r="F197" s="1241"/>
      <c r="G197" s="1241"/>
      <c r="H197" s="1241"/>
      <c r="I197" s="1241"/>
      <c r="J197" s="1241"/>
      <c r="K197" s="1241"/>
      <c r="L197" s="1241"/>
      <c r="M197" s="1241"/>
      <c r="N197" s="1241"/>
      <c r="O197" s="1241"/>
      <c r="P197" s="1241"/>
      <c r="Q197" s="1241"/>
      <c r="R197" s="1241"/>
      <c r="S197" s="1241"/>
      <c r="T197" s="1241"/>
      <c r="U197" s="171"/>
      <c r="V197" s="257"/>
      <c r="W197" s="84"/>
      <c r="X197" s="84"/>
      <c r="Y197" s="84"/>
      <c r="Z197" s="84"/>
      <c r="AA197" s="84"/>
      <c r="AB197" s="84"/>
      <c r="AC197" s="84"/>
      <c r="AD197" s="84"/>
      <c r="AE197" s="84"/>
      <c r="AF197" s="84"/>
      <c r="AG197" s="84"/>
      <c r="AH197" s="84"/>
      <c r="AI197" s="85"/>
      <c r="AJ197" s="171"/>
      <c r="AK197" s="500"/>
      <c r="AL197" s="675"/>
      <c r="AM197" s="171"/>
      <c r="AN197" s="257"/>
      <c r="AO197" s="85"/>
      <c r="AP197" s="85"/>
      <c r="AQ197" s="85"/>
    </row>
    <row r="198" spans="1:43" x14ac:dyDescent="0.25">
      <c r="A198" s="85"/>
      <c r="B198" s="305"/>
      <c r="C198" s="171"/>
      <c r="D198" s="257"/>
      <c r="E198" s="1241"/>
      <c r="F198" s="1241"/>
      <c r="G198" s="1241"/>
      <c r="H198" s="1241"/>
      <c r="I198" s="1241"/>
      <c r="J198" s="1241"/>
      <c r="K198" s="1241"/>
      <c r="L198" s="1241"/>
      <c r="M198" s="1241"/>
      <c r="N198" s="1241"/>
      <c r="O198" s="1241"/>
      <c r="P198" s="1241"/>
      <c r="Q198" s="1241"/>
      <c r="R198" s="1241"/>
      <c r="S198" s="1241"/>
      <c r="T198" s="1241"/>
      <c r="U198" s="171"/>
      <c r="V198" s="257"/>
      <c r="W198" s="85" t="s">
        <v>356</v>
      </c>
      <c r="X198" s="85"/>
      <c r="Y198" s="85"/>
      <c r="Z198" s="443" t="s">
        <v>9</v>
      </c>
      <c r="AA198" s="443"/>
      <c r="AB198" s="443"/>
      <c r="AC198" s="443"/>
      <c r="AD198" s="443"/>
      <c r="AE198" s="443"/>
      <c r="AF198" s="443"/>
      <c r="AG198" s="443"/>
      <c r="AH198" s="443"/>
      <c r="AI198" s="443"/>
      <c r="AJ198" s="443"/>
      <c r="AK198" s="307"/>
      <c r="AL198" s="672"/>
      <c r="AM198" s="171"/>
      <c r="AN198" s="257"/>
      <c r="AO198" s="85"/>
      <c r="AP198" s="85"/>
      <c r="AQ198" s="85"/>
    </row>
    <row r="199" spans="1:43" x14ac:dyDescent="0.25">
      <c r="A199" s="85"/>
      <c r="B199" s="475"/>
      <c r="C199" s="171"/>
      <c r="D199" s="257"/>
      <c r="E199" s="1241"/>
      <c r="F199" s="1241"/>
      <c r="G199" s="1241"/>
      <c r="H199" s="1241"/>
      <c r="I199" s="1241"/>
      <c r="J199" s="1241"/>
      <c r="K199" s="1241"/>
      <c r="L199" s="1241"/>
      <c r="M199" s="1241"/>
      <c r="N199" s="1241"/>
      <c r="O199" s="1241"/>
      <c r="P199" s="1241"/>
      <c r="Q199" s="1241"/>
      <c r="R199" s="1241"/>
      <c r="S199" s="1241"/>
      <c r="T199" s="1241"/>
      <c r="U199" s="171"/>
      <c r="V199" s="257"/>
      <c r="W199" s="85"/>
      <c r="X199" s="85"/>
      <c r="Y199" s="85"/>
      <c r="Z199" s="85"/>
      <c r="AA199" s="85"/>
      <c r="AB199" s="85"/>
      <c r="AC199" s="85"/>
      <c r="AD199" s="85"/>
      <c r="AE199" s="85"/>
      <c r="AF199" s="85"/>
      <c r="AG199" s="85"/>
      <c r="AH199" s="85"/>
      <c r="AI199" s="85"/>
      <c r="AJ199" s="85"/>
      <c r="AK199" s="85"/>
      <c r="AL199" s="200"/>
      <c r="AM199" s="171"/>
      <c r="AN199" s="257"/>
      <c r="AO199" s="85"/>
      <c r="AP199" s="85"/>
      <c r="AQ199" s="85"/>
    </row>
    <row r="200" spans="1:43" x14ac:dyDescent="0.25">
      <c r="A200" s="85"/>
      <c r="B200" s="475"/>
      <c r="C200" s="171"/>
      <c r="D200" s="257"/>
      <c r="E200" s="1241"/>
      <c r="F200" s="1241"/>
      <c r="G200" s="1241"/>
      <c r="H200" s="1241"/>
      <c r="I200" s="1241"/>
      <c r="J200" s="1241"/>
      <c r="K200" s="1241"/>
      <c r="L200" s="1241"/>
      <c r="M200" s="1241"/>
      <c r="N200" s="1241"/>
      <c r="O200" s="1241"/>
      <c r="P200" s="1241"/>
      <c r="Q200" s="1241"/>
      <c r="R200" s="1241"/>
      <c r="S200" s="1241"/>
      <c r="T200" s="1241"/>
      <c r="U200" s="171"/>
      <c r="V200" s="257"/>
      <c r="W200" s="85" t="s">
        <v>150</v>
      </c>
      <c r="X200" s="85"/>
      <c r="Y200" s="85"/>
      <c r="Z200" s="85"/>
      <c r="AA200" s="85"/>
      <c r="AB200" s="443" t="s">
        <v>9</v>
      </c>
      <c r="AC200" s="443"/>
      <c r="AD200" s="443"/>
      <c r="AE200" s="443"/>
      <c r="AF200" s="443"/>
      <c r="AG200" s="443"/>
      <c r="AH200" s="443"/>
      <c r="AI200" s="443"/>
      <c r="AJ200" s="443"/>
      <c r="AK200" s="443"/>
      <c r="AL200" s="697" t="s">
        <v>103</v>
      </c>
      <c r="AM200" s="171"/>
      <c r="AN200" s="257"/>
      <c r="AO200" s="85"/>
      <c r="AP200" s="85"/>
      <c r="AQ200" s="85"/>
    </row>
    <row r="201" spans="1:43" ht="6" customHeight="1" thickBot="1" x14ac:dyDescent="0.3">
      <c r="A201" s="122"/>
      <c r="B201" s="306"/>
      <c r="C201" s="172"/>
      <c r="D201" s="307"/>
      <c r="E201" s="122"/>
      <c r="F201" s="122"/>
      <c r="G201" s="122"/>
      <c r="H201" s="122"/>
      <c r="I201" s="122"/>
      <c r="J201" s="122"/>
      <c r="K201" s="122"/>
      <c r="L201" s="122"/>
      <c r="M201" s="122"/>
      <c r="N201" s="122"/>
      <c r="O201" s="122"/>
      <c r="P201" s="122"/>
      <c r="Q201" s="122"/>
      <c r="R201" s="122"/>
      <c r="S201" s="122"/>
      <c r="T201" s="122"/>
      <c r="U201" s="172"/>
      <c r="V201" s="307"/>
      <c r="W201" s="122"/>
      <c r="X201" s="122"/>
      <c r="Y201" s="122"/>
      <c r="Z201" s="122"/>
      <c r="AA201" s="122"/>
      <c r="AB201" s="122"/>
      <c r="AC201" s="122"/>
      <c r="AD201" s="122"/>
      <c r="AE201" s="122"/>
      <c r="AF201" s="122"/>
      <c r="AG201" s="122"/>
      <c r="AH201" s="122"/>
      <c r="AI201" s="122"/>
      <c r="AJ201" s="122"/>
      <c r="AK201" s="122"/>
      <c r="AL201" s="591"/>
      <c r="AM201" s="172"/>
      <c r="AN201" s="307"/>
      <c r="AO201" s="122"/>
      <c r="AP201" s="122"/>
      <c r="AQ201" s="122"/>
    </row>
    <row r="202" spans="1:43" ht="6" customHeight="1" x14ac:dyDescent="0.25">
      <c r="A202" s="651"/>
      <c r="B202" s="471"/>
      <c r="C202" s="652"/>
      <c r="D202" s="653"/>
      <c r="E202" s="470"/>
      <c r="F202" s="470"/>
      <c r="G202" s="470"/>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0"/>
      <c r="AF202" s="470"/>
      <c r="AG202" s="470"/>
      <c r="AH202" s="470"/>
      <c r="AI202" s="470"/>
      <c r="AJ202" s="470"/>
      <c r="AK202" s="470"/>
      <c r="AL202" s="472"/>
      <c r="AM202" s="652"/>
      <c r="AN202" s="470"/>
      <c r="AO202" s="470"/>
      <c r="AP202" s="470"/>
      <c r="AQ202" s="654"/>
    </row>
    <row r="203" spans="1:43" ht="11.25" customHeight="1" x14ac:dyDescent="0.25">
      <c r="A203" s="655"/>
      <c r="B203" s="429">
        <v>422</v>
      </c>
      <c r="C203" s="171"/>
      <c r="D203" s="257"/>
      <c r="E203" s="1249" t="s">
        <v>357</v>
      </c>
      <c r="F203" s="1249"/>
      <c r="G203" s="1249"/>
      <c r="H203" s="1249"/>
      <c r="I203" s="1249"/>
      <c r="J203" s="1249"/>
      <c r="K203" s="1249"/>
      <c r="L203" s="1249"/>
      <c r="M203" s="1249"/>
      <c r="N203" s="1249"/>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71"/>
      <c r="AN203" s="85"/>
      <c r="AO203" s="85"/>
      <c r="AP203" s="85"/>
      <c r="AQ203" s="383"/>
    </row>
    <row r="204" spans="1:43" ht="11.25" customHeight="1" x14ac:dyDescent="0.25">
      <c r="A204" s="655"/>
      <c r="B204" s="475"/>
      <c r="C204" s="171"/>
      <c r="D204" s="257"/>
      <c r="E204" s="645"/>
      <c r="F204" s="645"/>
      <c r="G204" s="645"/>
      <c r="H204" s="645"/>
      <c r="I204" s="645"/>
      <c r="J204" s="645"/>
      <c r="K204" s="645"/>
      <c r="L204" s="645"/>
      <c r="M204" s="645"/>
      <c r="N204" s="645"/>
      <c r="O204" s="645"/>
      <c r="P204" s="645"/>
      <c r="Q204" s="645"/>
      <c r="R204" s="645"/>
      <c r="S204" s="645"/>
      <c r="T204" s="645"/>
      <c r="U204" s="85"/>
      <c r="V204" s="85"/>
      <c r="W204" s="199"/>
      <c r="X204" s="85"/>
      <c r="Y204" s="85"/>
      <c r="Z204" s="85"/>
      <c r="AA204" s="85"/>
      <c r="AB204" s="85"/>
      <c r="AC204" s="199"/>
      <c r="AD204" s="85"/>
      <c r="AE204" s="199"/>
      <c r="AF204" s="199"/>
      <c r="AG204" s="85"/>
      <c r="AH204" s="85"/>
      <c r="AI204" s="85"/>
      <c r="AJ204" s="85"/>
      <c r="AK204" s="85"/>
      <c r="AL204" s="200"/>
      <c r="AM204" s="171"/>
      <c r="AN204" s="85"/>
      <c r="AO204" s="85"/>
      <c r="AP204" s="85"/>
      <c r="AQ204" s="383"/>
    </row>
    <row r="205" spans="1:43" x14ac:dyDescent="0.25">
      <c r="A205" s="655"/>
      <c r="B205" s="305"/>
      <c r="C205" s="171"/>
      <c r="D205" s="257"/>
      <c r="E205" s="85"/>
      <c r="F205" s="85"/>
      <c r="G205" s="85"/>
      <c r="H205" s="85"/>
      <c r="I205" s="85"/>
      <c r="J205" s="85"/>
      <c r="K205" s="85"/>
      <c r="L205" s="85"/>
      <c r="M205" s="199"/>
      <c r="N205" s="200" t="s">
        <v>358</v>
      </c>
      <c r="O205" s="85"/>
      <c r="P205" s="85"/>
      <c r="Q205" s="85"/>
      <c r="R205" s="85"/>
      <c r="S205" s="85"/>
      <c r="T205" s="85"/>
      <c r="U205" s="85"/>
      <c r="V205" s="85"/>
      <c r="W205" s="85"/>
      <c r="X205" s="85"/>
      <c r="Y205" s="85"/>
      <c r="Z205" s="85"/>
      <c r="AA205" s="85"/>
      <c r="AB205" s="85"/>
      <c r="AC205" s="200" t="s">
        <v>359</v>
      </c>
      <c r="AD205" s="85"/>
      <c r="AE205" s="85"/>
      <c r="AF205" s="199"/>
      <c r="AG205" s="85"/>
      <c r="AH205" s="85"/>
      <c r="AI205" s="85"/>
      <c r="AJ205" s="85"/>
      <c r="AK205" s="85"/>
      <c r="AL205" s="200"/>
      <c r="AM205" s="171"/>
      <c r="AN205" s="85"/>
      <c r="AO205" s="85"/>
      <c r="AP205" s="683">
        <v>426</v>
      </c>
      <c r="AQ205" s="383"/>
    </row>
    <row r="206" spans="1:43" x14ac:dyDescent="0.25">
      <c r="A206" s="655"/>
      <c r="B206" s="475"/>
      <c r="C206" s="171"/>
      <c r="D206" s="257"/>
      <c r="E206" s="85"/>
      <c r="F206" s="85"/>
      <c r="G206" s="85"/>
      <c r="H206" s="85"/>
      <c r="I206" s="85"/>
      <c r="J206" s="85"/>
      <c r="K206" s="85"/>
      <c r="L206" s="85"/>
      <c r="M206" s="199"/>
      <c r="N206" s="200" t="s">
        <v>360</v>
      </c>
      <c r="O206" s="85"/>
      <c r="P206" s="85"/>
      <c r="Q206" s="85"/>
      <c r="R206" s="85"/>
      <c r="S206" s="85"/>
      <c r="T206" s="85"/>
      <c r="U206" s="85"/>
      <c r="V206" s="85"/>
      <c r="W206" s="199"/>
      <c r="X206" s="85"/>
      <c r="Y206" s="85"/>
      <c r="Z206" s="85"/>
      <c r="AA206" s="85"/>
      <c r="AB206" s="85"/>
      <c r="AC206" s="200"/>
      <c r="AD206" s="85"/>
      <c r="AE206" s="85"/>
      <c r="AF206" s="200"/>
      <c r="AG206" s="85"/>
      <c r="AH206" s="85"/>
      <c r="AI206" s="85"/>
      <c r="AJ206" s="85"/>
      <c r="AK206" s="85"/>
      <c r="AL206" s="200"/>
      <c r="AM206" s="171"/>
      <c r="AN206" s="85"/>
      <c r="AO206" s="85"/>
      <c r="AP206" s="85"/>
      <c r="AQ206" s="383"/>
    </row>
    <row r="207" spans="1:43" ht="6" customHeight="1" thickBot="1" x14ac:dyDescent="0.3">
      <c r="A207" s="657"/>
      <c r="B207" s="650"/>
      <c r="C207" s="502"/>
      <c r="D207" s="503"/>
      <c r="E207" s="501"/>
      <c r="F207" s="501"/>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c r="AC207" s="501"/>
      <c r="AD207" s="501"/>
      <c r="AE207" s="501"/>
      <c r="AF207" s="501"/>
      <c r="AG207" s="501"/>
      <c r="AH207" s="501"/>
      <c r="AI207" s="501"/>
      <c r="AJ207" s="501"/>
      <c r="AK207" s="501"/>
      <c r="AL207" s="504"/>
      <c r="AM207" s="502"/>
      <c r="AN207" s="501"/>
      <c r="AO207" s="501"/>
      <c r="AP207" s="501"/>
      <c r="AQ207" s="658"/>
    </row>
    <row r="208" spans="1:43" ht="6" customHeight="1" x14ac:dyDescent="0.25">
      <c r="A208" s="85"/>
      <c r="B208" s="475"/>
      <c r="C208" s="171"/>
      <c r="D208" s="257"/>
      <c r="E208" s="85"/>
      <c r="F208" s="85"/>
      <c r="G208" s="85"/>
      <c r="H208" s="85"/>
      <c r="I208" s="85"/>
      <c r="J208" s="85"/>
      <c r="K208" s="85"/>
      <c r="L208" s="85"/>
      <c r="M208" s="85"/>
      <c r="N208" s="85"/>
      <c r="O208" s="85"/>
      <c r="P208" s="85"/>
      <c r="Q208" s="85"/>
      <c r="R208" s="85"/>
      <c r="S208" s="85"/>
      <c r="T208" s="85"/>
      <c r="U208" s="171"/>
      <c r="V208" s="257"/>
      <c r="W208" s="85"/>
      <c r="X208" s="85"/>
      <c r="Y208" s="85"/>
      <c r="Z208" s="85"/>
      <c r="AA208" s="85"/>
      <c r="AB208" s="85"/>
      <c r="AC208" s="85"/>
      <c r="AD208" s="85"/>
      <c r="AE208" s="85"/>
      <c r="AF208" s="85"/>
      <c r="AG208" s="85"/>
      <c r="AH208" s="85"/>
      <c r="AI208" s="85"/>
      <c r="AJ208" s="85"/>
      <c r="AK208" s="85"/>
      <c r="AL208" s="200"/>
      <c r="AM208" s="171"/>
      <c r="AN208" s="85"/>
      <c r="AO208" s="85"/>
      <c r="AP208" s="85"/>
      <c r="AQ208" s="85"/>
    </row>
    <row r="209" spans="1:43" ht="11.25" customHeight="1" x14ac:dyDescent="0.25">
      <c r="A209" s="85"/>
      <c r="B209" s="429">
        <v>423</v>
      </c>
      <c r="C209" s="171"/>
      <c r="D209" s="257"/>
      <c r="E209" s="1241" t="str">
        <f ca="1">VLOOKUP(INDIRECT(ADDRESS(ROW(),COLUMN()-3)),INDIRECT("translations[[Question Num]:["&amp; Language_Selected &amp;"]]"),MATCH(Language_Selected,Language_Options,0)+1,FALSE)</f>
        <v>At any time before this pregnancy, did you receive any tetanus injections?</v>
      </c>
      <c r="F209" s="1241"/>
      <c r="G209" s="1241"/>
      <c r="H209" s="1241"/>
      <c r="I209" s="1241"/>
      <c r="J209" s="1241"/>
      <c r="K209" s="1241"/>
      <c r="L209" s="1241"/>
      <c r="M209" s="1241"/>
      <c r="N209" s="1241"/>
      <c r="O209" s="1241"/>
      <c r="P209" s="1241"/>
      <c r="Q209" s="1241"/>
      <c r="R209" s="1241"/>
      <c r="S209" s="1241"/>
      <c r="T209" s="1241"/>
      <c r="U209" s="171"/>
      <c r="V209" s="257"/>
      <c r="W209" s="84" t="s">
        <v>52</v>
      </c>
      <c r="X209" s="84"/>
      <c r="Y209" s="150" t="s">
        <v>9</v>
      </c>
      <c r="Z209" s="150"/>
      <c r="AA209" s="150"/>
      <c r="AB209" s="150"/>
      <c r="AC209" s="150"/>
      <c r="AD209" s="150"/>
      <c r="AE209" s="150"/>
      <c r="AF209" s="150"/>
      <c r="AG209" s="150"/>
      <c r="AH209" s="150"/>
      <c r="AI209" s="150"/>
      <c r="AJ209" s="150"/>
      <c r="AK209" s="150"/>
      <c r="AL209" s="247" t="s">
        <v>53</v>
      </c>
      <c r="AM209" s="171"/>
      <c r="AN209" s="257"/>
      <c r="AO209" s="85"/>
      <c r="AP209" s="85"/>
      <c r="AQ209" s="85"/>
    </row>
    <row r="210" spans="1:43" x14ac:dyDescent="0.25">
      <c r="A210" s="85"/>
      <c r="B210" s="305"/>
      <c r="C210" s="171"/>
      <c r="D210" s="257"/>
      <c r="E210" s="1241"/>
      <c r="F210" s="1241"/>
      <c r="G210" s="1241"/>
      <c r="H210" s="1241"/>
      <c r="I210" s="1241"/>
      <c r="J210" s="1241"/>
      <c r="K210" s="1241"/>
      <c r="L210" s="1241"/>
      <c r="M210" s="1241"/>
      <c r="N210" s="1241"/>
      <c r="O210" s="1241"/>
      <c r="P210" s="1241"/>
      <c r="Q210" s="1241"/>
      <c r="R210" s="1241"/>
      <c r="S210" s="1241"/>
      <c r="T210" s="1241"/>
      <c r="U210" s="171"/>
      <c r="V210" s="257"/>
      <c r="W210" s="85" t="s">
        <v>54</v>
      </c>
      <c r="X210" s="85"/>
      <c r="Y210" s="150" t="s">
        <v>9</v>
      </c>
      <c r="Z210" s="150"/>
      <c r="AA210" s="150"/>
      <c r="AB210" s="150"/>
      <c r="AC210" s="150"/>
      <c r="AD210" s="150"/>
      <c r="AE210" s="150"/>
      <c r="AF210" s="150"/>
      <c r="AG210" s="443"/>
      <c r="AH210" s="443"/>
      <c r="AI210" s="443"/>
      <c r="AJ210" s="443"/>
      <c r="AK210" s="443"/>
      <c r="AL210" s="697" t="s">
        <v>55</v>
      </c>
      <c r="AM210" s="171"/>
      <c r="AN210" s="257"/>
      <c r="AO210" s="85"/>
      <c r="AP210" s="1256">
        <v>426</v>
      </c>
      <c r="AQ210" s="85"/>
    </row>
    <row r="211" spans="1:43" x14ac:dyDescent="0.25">
      <c r="A211" s="85"/>
      <c r="C211" s="171"/>
      <c r="D211" s="257"/>
      <c r="E211" s="1241"/>
      <c r="F211" s="1241"/>
      <c r="G211" s="1241"/>
      <c r="H211" s="1241"/>
      <c r="I211" s="1241"/>
      <c r="J211" s="1241"/>
      <c r="K211" s="1241"/>
      <c r="L211" s="1241"/>
      <c r="M211" s="1241"/>
      <c r="N211" s="1241"/>
      <c r="O211" s="1241"/>
      <c r="P211" s="1241"/>
      <c r="Q211" s="1241"/>
      <c r="R211" s="1241"/>
      <c r="S211" s="1241"/>
      <c r="T211" s="1241"/>
      <c r="U211" s="171"/>
      <c r="V211" s="257"/>
      <c r="W211" s="85" t="s">
        <v>150</v>
      </c>
      <c r="X211" s="85"/>
      <c r="Y211" s="85"/>
      <c r="Z211" s="85"/>
      <c r="AA211" s="85"/>
      <c r="AB211" s="150" t="s">
        <v>9</v>
      </c>
      <c r="AC211" s="150"/>
      <c r="AD211" s="150"/>
      <c r="AE211" s="150"/>
      <c r="AF211" s="150"/>
      <c r="AG211" s="150"/>
      <c r="AH211" s="150"/>
      <c r="AI211" s="150"/>
      <c r="AJ211" s="443"/>
      <c r="AK211" s="443"/>
      <c r="AL211" s="697" t="s">
        <v>103</v>
      </c>
      <c r="AM211" s="171"/>
      <c r="AN211" s="257"/>
      <c r="AO211" s="85"/>
      <c r="AP211" s="1256"/>
      <c r="AQ211" s="85"/>
    </row>
    <row r="212" spans="1:43" ht="6" customHeight="1" x14ac:dyDescent="0.25">
      <c r="A212" s="122"/>
      <c r="B212" s="306"/>
      <c r="C212" s="172"/>
      <c r="D212" s="307"/>
      <c r="E212" s="122"/>
      <c r="F212" s="122"/>
      <c r="G212" s="122"/>
      <c r="H212" s="122"/>
      <c r="I212" s="122"/>
      <c r="J212" s="122"/>
      <c r="K212" s="122"/>
      <c r="L212" s="122"/>
      <c r="M212" s="122"/>
      <c r="N212" s="122"/>
      <c r="O212" s="122"/>
      <c r="P212" s="122"/>
      <c r="Q212" s="122"/>
      <c r="R212" s="122"/>
      <c r="S212" s="122"/>
      <c r="T212" s="122"/>
      <c r="U212" s="172"/>
      <c r="V212" s="307"/>
      <c r="W212" s="122"/>
      <c r="X212" s="122"/>
      <c r="Y212" s="122"/>
      <c r="Z212" s="122"/>
      <c r="AA212" s="122"/>
      <c r="AB212" s="122"/>
      <c r="AC212" s="122"/>
      <c r="AD212" s="122"/>
      <c r="AE212" s="122"/>
      <c r="AF212" s="122"/>
      <c r="AG212" s="122"/>
      <c r="AH212" s="122"/>
      <c r="AI212" s="122"/>
      <c r="AJ212" s="122"/>
      <c r="AK212" s="122"/>
      <c r="AL212" s="591"/>
      <c r="AM212" s="172"/>
      <c r="AN212" s="307"/>
      <c r="AO212" s="122"/>
      <c r="AP212" s="122"/>
      <c r="AQ212" s="122"/>
    </row>
    <row r="213" spans="1:43" ht="6" customHeight="1" x14ac:dyDescent="0.25">
      <c r="A213" s="500"/>
      <c r="B213" s="583"/>
      <c r="C213" s="584"/>
      <c r="D213" s="499"/>
      <c r="E213" s="500"/>
      <c r="F213" s="500"/>
      <c r="G213" s="500"/>
      <c r="H213" s="500"/>
      <c r="I213" s="500"/>
      <c r="J213" s="500"/>
      <c r="K213" s="500"/>
      <c r="L213" s="500"/>
      <c r="M213" s="500"/>
      <c r="N213" s="500"/>
      <c r="O213" s="500"/>
      <c r="P213" s="500"/>
      <c r="Q213" s="500"/>
      <c r="R213" s="500"/>
      <c r="S213" s="500"/>
      <c r="T213" s="500"/>
      <c r="U213" s="584"/>
      <c r="V213" s="499"/>
      <c r="W213" s="500"/>
      <c r="X213" s="500"/>
      <c r="Y213" s="500"/>
      <c r="Z213" s="500"/>
      <c r="AA213" s="500"/>
      <c r="AB213" s="500"/>
      <c r="AC213" s="500"/>
      <c r="AD213" s="500"/>
      <c r="AE213" s="500"/>
      <c r="AF213" s="500"/>
      <c r="AG213" s="500"/>
      <c r="AH213" s="500"/>
      <c r="AI213" s="500"/>
      <c r="AJ213" s="500"/>
      <c r="AK213" s="500"/>
      <c r="AL213" s="593"/>
      <c r="AM213" s="584"/>
      <c r="AN213" s="257"/>
      <c r="AO213" s="85"/>
      <c r="AP213" s="85"/>
      <c r="AQ213" s="85"/>
    </row>
    <row r="214" spans="1:43" ht="11.25" customHeight="1" x14ac:dyDescent="0.25">
      <c r="A214" s="85"/>
      <c r="B214" s="429">
        <v>424</v>
      </c>
      <c r="C214" s="171"/>
      <c r="D214" s="257"/>
      <c r="E214" s="1248" t="str">
        <f ca="1">VLOOKUP(INDIRECT(ADDRESS(ROW(),COLUMN()-3)),INDIRECT("translations[[Question Num]:["&amp; Language_Selected &amp;"]]"),MATCH(Language_Selected,Language_Options,0)+1,FALSE)</f>
        <v>Before this pregnancy, how many times did you receive a tetanus injection? 
IF 7 OR MORE TIMES, RECORD '7'.</v>
      </c>
      <c r="F214" s="1248"/>
      <c r="G214" s="1248"/>
      <c r="H214" s="1248"/>
      <c r="I214" s="1248"/>
      <c r="J214" s="1248"/>
      <c r="K214" s="1248"/>
      <c r="L214" s="1248"/>
      <c r="M214" s="1248"/>
      <c r="N214" s="1248"/>
      <c r="O214" s="1248"/>
      <c r="P214" s="1248"/>
      <c r="Q214" s="1248"/>
      <c r="R214" s="1248"/>
      <c r="S214" s="1248"/>
      <c r="T214" s="1248"/>
      <c r="U214" s="171"/>
      <c r="V214" s="257"/>
      <c r="W214" s="84"/>
      <c r="X214" s="84"/>
      <c r="Y214" s="84"/>
      <c r="Z214" s="84"/>
      <c r="AA214" s="84"/>
      <c r="AB214" s="84"/>
      <c r="AC214" s="84"/>
      <c r="AD214" s="84"/>
      <c r="AE214" s="84"/>
      <c r="AF214" s="84"/>
      <c r="AG214" s="84"/>
      <c r="AH214" s="84"/>
      <c r="AI214" s="85"/>
      <c r="AJ214" s="171"/>
      <c r="AK214" s="500"/>
      <c r="AL214" s="675"/>
      <c r="AM214" s="171"/>
      <c r="AN214" s="257"/>
      <c r="AO214" s="85"/>
      <c r="AP214" s="85"/>
      <c r="AQ214" s="85"/>
    </row>
    <row r="215" spans="1:43" x14ac:dyDescent="0.25">
      <c r="A215" s="85"/>
      <c r="B215" s="305"/>
      <c r="C215" s="171"/>
      <c r="D215" s="257"/>
      <c r="E215" s="1248"/>
      <c r="F215" s="1248"/>
      <c r="G215" s="1248"/>
      <c r="H215" s="1248"/>
      <c r="I215" s="1248"/>
      <c r="J215" s="1248"/>
      <c r="K215" s="1248"/>
      <c r="L215" s="1248"/>
      <c r="M215" s="1248"/>
      <c r="N215" s="1248"/>
      <c r="O215" s="1248"/>
      <c r="P215" s="1248"/>
      <c r="Q215" s="1248"/>
      <c r="R215" s="1248"/>
      <c r="S215" s="1248"/>
      <c r="T215" s="1248"/>
      <c r="U215" s="171"/>
      <c r="V215" s="257"/>
      <c r="W215" s="84" t="s">
        <v>356</v>
      </c>
      <c r="X215" s="84"/>
      <c r="Y215" s="84"/>
      <c r="Z215" s="150" t="s">
        <v>9</v>
      </c>
      <c r="AA215" s="150"/>
      <c r="AB215" s="150"/>
      <c r="AC215" s="150"/>
      <c r="AD215" s="150"/>
      <c r="AE215" s="150"/>
      <c r="AF215" s="150"/>
      <c r="AG215" s="150"/>
      <c r="AH215" s="150"/>
      <c r="AI215" s="150"/>
      <c r="AJ215" s="150"/>
      <c r="AK215" s="307"/>
      <c r="AL215" s="672"/>
      <c r="AM215" s="171"/>
      <c r="AN215" s="257"/>
      <c r="AO215" s="85"/>
      <c r="AP215" s="85"/>
      <c r="AQ215" s="85"/>
    </row>
    <row r="216" spans="1:43" x14ac:dyDescent="0.25">
      <c r="A216" s="85"/>
      <c r="C216" s="171"/>
      <c r="D216" s="257"/>
      <c r="E216" s="1248"/>
      <c r="F216" s="1248"/>
      <c r="G216" s="1248"/>
      <c r="H216" s="1248"/>
      <c r="I216" s="1248"/>
      <c r="J216" s="1248"/>
      <c r="K216" s="1248"/>
      <c r="L216" s="1248"/>
      <c r="M216" s="1248"/>
      <c r="N216" s="1248"/>
      <c r="O216" s="1248"/>
      <c r="P216" s="1248"/>
      <c r="Q216" s="1248"/>
      <c r="R216" s="1248"/>
      <c r="S216" s="1248"/>
      <c r="T216" s="1248"/>
      <c r="U216" s="171"/>
      <c r="V216" s="257"/>
      <c r="W216" s="84"/>
      <c r="X216" s="84"/>
      <c r="Y216" s="84"/>
      <c r="Z216" s="84"/>
      <c r="AA216" s="84"/>
      <c r="AB216" s="84"/>
      <c r="AC216" s="84"/>
      <c r="AD216" s="84"/>
      <c r="AE216" s="84"/>
      <c r="AF216" s="84"/>
      <c r="AG216" s="84"/>
      <c r="AH216" s="84"/>
      <c r="AI216" s="84"/>
      <c r="AJ216" s="84"/>
      <c r="AK216" s="84"/>
      <c r="AM216" s="171"/>
      <c r="AN216" s="257"/>
      <c r="AO216" s="85"/>
      <c r="AP216" s="85"/>
      <c r="AQ216" s="85"/>
    </row>
    <row r="217" spans="1:43" x14ac:dyDescent="0.25">
      <c r="A217" s="85"/>
      <c r="C217" s="171"/>
      <c r="D217" s="257"/>
      <c r="E217" s="1248"/>
      <c r="F217" s="1248"/>
      <c r="G217" s="1248"/>
      <c r="H217" s="1248"/>
      <c r="I217" s="1248"/>
      <c r="J217" s="1248"/>
      <c r="K217" s="1248"/>
      <c r="L217" s="1248"/>
      <c r="M217" s="1248"/>
      <c r="N217" s="1248"/>
      <c r="O217" s="1248"/>
      <c r="P217" s="1248"/>
      <c r="Q217" s="1248"/>
      <c r="R217" s="1248"/>
      <c r="S217" s="1248"/>
      <c r="T217" s="1248"/>
      <c r="U217" s="171"/>
      <c r="V217" s="257"/>
      <c r="W217" s="84" t="s">
        <v>150</v>
      </c>
      <c r="X217" s="84"/>
      <c r="Y217" s="84"/>
      <c r="Z217" s="84"/>
      <c r="AA217" s="84"/>
      <c r="AB217" s="150" t="s">
        <v>9</v>
      </c>
      <c r="AC217" s="150"/>
      <c r="AD217" s="150"/>
      <c r="AE217" s="150"/>
      <c r="AF217" s="150"/>
      <c r="AG217" s="150"/>
      <c r="AH217" s="150"/>
      <c r="AI217" s="150"/>
      <c r="AJ217" s="150"/>
      <c r="AK217" s="150"/>
      <c r="AL217" s="697" t="s">
        <v>103</v>
      </c>
      <c r="AM217" s="171"/>
      <c r="AN217" s="257"/>
      <c r="AO217" s="85"/>
      <c r="AP217" s="85"/>
      <c r="AQ217" s="85"/>
    </row>
    <row r="218" spans="1:43" ht="6" customHeight="1" x14ac:dyDescent="0.25">
      <c r="A218" s="122"/>
      <c r="B218" s="306"/>
      <c r="C218" s="172"/>
      <c r="D218" s="307"/>
      <c r="E218" s="122"/>
      <c r="F218" s="122"/>
      <c r="G218" s="122"/>
      <c r="H218" s="122"/>
      <c r="I218" s="122"/>
      <c r="J218" s="122"/>
      <c r="K218" s="122"/>
      <c r="L218" s="122"/>
      <c r="M218" s="122"/>
      <c r="N218" s="122"/>
      <c r="O218" s="122"/>
      <c r="P218" s="122"/>
      <c r="Q218" s="122"/>
      <c r="R218" s="122"/>
      <c r="S218" s="122"/>
      <c r="T218" s="122"/>
      <c r="U218" s="172"/>
      <c r="V218" s="307"/>
      <c r="W218" s="122"/>
      <c r="X218" s="122"/>
      <c r="Y218" s="122"/>
      <c r="Z218" s="122"/>
      <c r="AA218" s="122"/>
      <c r="AB218" s="122"/>
      <c r="AC218" s="122"/>
      <c r="AD218" s="122"/>
      <c r="AE218" s="122"/>
      <c r="AF218" s="122"/>
      <c r="AG218" s="122"/>
      <c r="AH218" s="122"/>
      <c r="AI218" s="122"/>
      <c r="AJ218" s="122"/>
      <c r="AK218" s="122"/>
      <c r="AL218" s="591"/>
      <c r="AM218" s="172"/>
      <c r="AN218" s="307"/>
      <c r="AO218" s="122"/>
      <c r="AP218" s="122"/>
      <c r="AQ218" s="122"/>
    </row>
    <row r="219" spans="1:43" ht="6" customHeight="1" x14ac:dyDescent="0.25">
      <c r="A219" s="500"/>
      <c r="B219" s="583"/>
      <c r="C219" s="584"/>
      <c r="D219" s="499"/>
      <c r="E219" s="500"/>
      <c r="F219" s="500"/>
      <c r="G219" s="500"/>
      <c r="H219" s="500"/>
      <c r="I219" s="500"/>
      <c r="J219" s="500"/>
      <c r="K219" s="500"/>
      <c r="L219" s="500"/>
      <c r="M219" s="500"/>
      <c r="N219" s="500"/>
      <c r="O219" s="500"/>
      <c r="P219" s="500"/>
      <c r="Q219" s="500"/>
      <c r="R219" s="500"/>
      <c r="S219" s="500"/>
      <c r="T219" s="500"/>
      <c r="U219" s="584"/>
      <c r="V219" s="499"/>
      <c r="W219" s="500"/>
      <c r="X219" s="500"/>
      <c r="Y219" s="500"/>
      <c r="Z219" s="500"/>
      <c r="AA219" s="500"/>
      <c r="AB219" s="500"/>
      <c r="AC219" s="500"/>
      <c r="AD219" s="500"/>
      <c r="AE219" s="500"/>
      <c r="AF219" s="500"/>
      <c r="AG219" s="500"/>
      <c r="AH219" s="500"/>
      <c r="AI219" s="500"/>
      <c r="AJ219" s="500"/>
      <c r="AK219" s="500"/>
      <c r="AL219" s="593"/>
      <c r="AM219" s="584"/>
      <c r="AN219" s="257"/>
      <c r="AO219" s="85"/>
      <c r="AP219" s="85"/>
      <c r="AQ219" s="85"/>
    </row>
    <row r="220" spans="1:43" ht="11.25" customHeight="1" x14ac:dyDescent="0.25">
      <c r="A220" s="85"/>
      <c r="B220" s="276">
        <v>425</v>
      </c>
      <c r="C220" s="171"/>
      <c r="D220" s="257"/>
      <c r="E220" s="127" t="s">
        <v>361</v>
      </c>
      <c r="F220" s="445"/>
      <c r="G220" s="445"/>
      <c r="H220" s="445"/>
      <c r="I220" s="445"/>
      <c r="J220" s="445"/>
      <c r="K220" s="445"/>
      <c r="L220" s="445"/>
      <c r="M220" s="445"/>
      <c r="N220" s="445"/>
      <c r="O220" s="445"/>
      <c r="P220" s="445"/>
      <c r="Q220" s="445"/>
      <c r="R220" s="445"/>
      <c r="S220" s="445"/>
      <c r="T220" s="445"/>
      <c r="U220" s="171"/>
      <c r="V220" s="257"/>
      <c r="AM220" s="171"/>
      <c r="AN220" s="257"/>
      <c r="AO220" s="85"/>
      <c r="AP220" s="85"/>
      <c r="AQ220" s="85"/>
    </row>
    <row r="221" spans="1:43" ht="6" customHeight="1" x14ac:dyDescent="0.25">
      <c r="A221" s="85"/>
      <c r="C221" s="171"/>
      <c r="D221" s="257"/>
      <c r="F221" s="445"/>
      <c r="G221" s="445"/>
      <c r="H221" s="445"/>
      <c r="I221" s="445"/>
      <c r="J221" s="445"/>
      <c r="K221" s="445"/>
      <c r="L221" s="445"/>
      <c r="M221" s="445"/>
      <c r="N221" s="445"/>
      <c r="O221" s="445"/>
      <c r="P221" s="445"/>
      <c r="Q221" s="445"/>
      <c r="R221" s="445"/>
      <c r="S221" s="445"/>
      <c r="T221" s="445"/>
      <c r="U221" s="171"/>
      <c r="V221" s="257"/>
      <c r="AL221" s="127"/>
      <c r="AM221" s="171"/>
      <c r="AN221" s="257"/>
      <c r="AO221" s="85"/>
      <c r="AP221" s="85"/>
      <c r="AQ221" s="85"/>
    </row>
    <row r="222" spans="1:43" ht="11.25" customHeight="1" x14ac:dyDescent="0.25">
      <c r="A222" s="85"/>
      <c r="B222" s="305"/>
      <c r="C222" s="171"/>
      <c r="D222" s="257"/>
      <c r="E222" s="684"/>
      <c r="F222" s="199"/>
      <c r="G222" s="645"/>
      <c r="H222" s="1262" t="s">
        <v>362</v>
      </c>
      <c r="I222" s="1262"/>
      <c r="J222" s="1262"/>
      <c r="K222" s="199"/>
      <c r="L222" s="685"/>
      <c r="M222" s="445"/>
      <c r="O222" s="1137" t="s">
        <v>363</v>
      </c>
      <c r="P222" s="1137"/>
      <c r="Q222" s="1137"/>
      <c r="R222" s="1137"/>
      <c r="S222" s="445"/>
      <c r="T222" s="445"/>
      <c r="U222" s="171"/>
      <c r="V222" s="257"/>
      <c r="W222" s="84"/>
      <c r="AD222" s="84"/>
      <c r="AG222" s="150"/>
      <c r="AH222" s="150"/>
      <c r="AI222" s="85"/>
      <c r="AJ222" s="85"/>
      <c r="AK222" s="85"/>
      <c r="AL222" s="200"/>
      <c r="AM222" s="171"/>
      <c r="AN222" s="257"/>
      <c r="AO222" s="85"/>
      <c r="AP222" s="85"/>
      <c r="AQ222" s="85"/>
    </row>
    <row r="223" spans="1:43" x14ac:dyDescent="0.25">
      <c r="A223" s="85"/>
      <c r="C223" s="171"/>
      <c r="D223" s="257"/>
      <c r="E223" s="684"/>
      <c r="F223" s="645"/>
      <c r="G223" s="645"/>
      <c r="H223" s="1262"/>
      <c r="I223" s="1262"/>
      <c r="J223" s="1262"/>
      <c r="K223" s="199"/>
      <c r="L223" s="685"/>
      <c r="M223" s="445"/>
      <c r="N223" s="642"/>
      <c r="O223" s="1137"/>
      <c r="P223" s="1137"/>
      <c r="Q223" s="1137"/>
      <c r="R223" s="1137"/>
      <c r="S223" s="445"/>
      <c r="T223" s="445"/>
      <c r="U223" s="171"/>
      <c r="V223" s="257"/>
      <c r="W223" s="84"/>
      <c r="X223" s="679"/>
      <c r="Y223" s="679"/>
      <c r="Z223" s="679"/>
      <c r="AA223" s="679"/>
      <c r="AB223" s="679"/>
      <c r="AC223" s="679"/>
      <c r="AD223" s="84"/>
      <c r="AG223" s="150"/>
      <c r="AH223" s="150"/>
      <c r="AI223" s="85"/>
      <c r="AJ223" s="85"/>
      <c r="AK223" s="85"/>
      <c r="AL223" s="200"/>
      <c r="AM223" s="171"/>
      <c r="AN223" s="257"/>
      <c r="AO223" s="85"/>
      <c r="AP223" s="85"/>
      <c r="AQ223" s="85"/>
    </row>
    <row r="224" spans="1:43" ht="11.25" customHeight="1" x14ac:dyDescent="0.25">
      <c r="A224" s="85"/>
      <c r="C224" s="171"/>
      <c r="D224" s="257"/>
      <c r="E224" s="85" t="s">
        <v>56</v>
      </c>
      <c r="F224" s="1242" t="str">
        <f ca="1">VLOOKUP(CONCATENATE($B$220&amp;INDIRECT(ADDRESS(ROW(),COLUMN()-1))),INDIRECT("translations[[Question Num]:["&amp; Language_Selected &amp;"]]"),MATCH(Language_Selected,Language_Options,0)+1,FALSE)</f>
        <v>How many years ago did you receive that tetanus injection?</v>
      </c>
      <c r="G224" s="1242"/>
      <c r="H224" s="1242"/>
      <c r="I224" s="1242"/>
      <c r="J224" s="1242"/>
      <c r="K224" s="1242"/>
      <c r="L224" s="1243"/>
      <c r="M224" s="84" t="s">
        <v>58</v>
      </c>
      <c r="N224" s="1242" t="str">
        <f ca="1">VLOOKUP(CONCATENATE($B$220&amp;INDIRECT(ADDRESS(ROW(),COLUMN()-1))),INDIRECT("translations[[Question Num]:["&amp; Language_Selected &amp;"]]"),MATCH(Language_Selected,Language_Options,0)+1,FALSE)</f>
        <v>How many years ago did you receive the last tetanus injection prior to this pregnancy?</v>
      </c>
      <c r="O224" s="1242"/>
      <c r="P224" s="1242"/>
      <c r="Q224" s="1242"/>
      <c r="R224" s="1242"/>
      <c r="S224" s="1242"/>
      <c r="T224" s="1242"/>
      <c r="U224" s="171"/>
      <c r="V224" s="257"/>
      <c r="W224" s="84"/>
      <c r="X224" s="84"/>
      <c r="Y224" s="84"/>
      <c r="Z224" s="84"/>
      <c r="AA224" s="84"/>
      <c r="AB224" s="84"/>
      <c r="AC224" s="84"/>
      <c r="AD224" s="84"/>
      <c r="AE224" s="84"/>
      <c r="AF224" s="84"/>
      <c r="AG224" s="84"/>
      <c r="AH224" s="84"/>
      <c r="AI224" s="499"/>
      <c r="AJ224" s="584"/>
      <c r="AK224" s="500"/>
      <c r="AL224" s="675"/>
      <c r="AM224" s="171"/>
      <c r="AN224" s="257"/>
      <c r="AO224" s="85"/>
      <c r="AP224" s="85"/>
      <c r="AQ224" s="85"/>
    </row>
    <row r="225" spans="1:44" x14ac:dyDescent="0.25">
      <c r="A225" s="85"/>
      <c r="C225" s="171"/>
      <c r="D225" s="257"/>
      <c r="E225" s="645"/>
      <c r="F225" s="1242"/>
      <c r="G225" s="1242"/>
      <c r="H225" s="1242"/>
      <c r="I225" s="1242"/>
      <c r="J225" s="1242"/>
      <c r="K225" s="1242"/>
      <c r="L225" s="1243"/>
      <c r="M225" s="376"/>
      <c r="N225" s="1242"/>
      <c r="O225" s="1242"/>
      <c r="P225" s="1242"/>
      <c r="Q225" s="1242"/>
      <c r="R225" s="1242"/>
      <c r="S225" s="1242"/>
      <c r="T225" s="1242"/>
      <c r="U225" s="171"/>
      <c r="V225" s="257"/>
      <c r="W225" s="84" t="s">
        <v>115</v>
      </c>
      <c r="AA225" s="150" t="s">
        <v>9</v>
      </c>
      <c r="AB225" s="150"/>
      <c r="AC225" s="150"/>
      <c r="AD225" s="150"/>
      <c r="AE225" s="150"/>
      <c r="AF225" s="150"/>
      <c r="AG225" s="150"/>
      <c r="AH225" s="150"/>
      <c r="AI225" s="307"/>
      <c r="AJ225" s="172"/>
      <c r="AK225" s="307"/>
      <c r="AL225" s="672"/>
      <c r="AM225" s="171"/>
      <c r="AN225" s="257"/>
      <c r="AO225" s="85"/>
      <c r="AP225" s="85"/>
      <c r="AQ225" s="85"/>
    </row>
    <row r="226" spans="1:44" x14ac:dyDescent="0.25">
      <c r="A226" s="85"/>
      <c r="C226" s="171"/>
      <c r="D226" s="257"/>
      <c r="E226" s="645"/>
      <c r="F226" s="1242"/>
      <c r="G226" s="1242"/>
      <c r="H226" s="1242"/>
      <c r="I226" s="1242"/>
      <c r="J226" s="1242"/>
      <c r="K226" s="1242"/>
      <c r="L226" s="1243"/>
      <c r="M226" s="376"/>
      <c r="N226" s="1242"/>
      <c r="O226" s="1242"/>
      <c r="P226" s="1242"/>
      <c r="Q226" s="1242"/>
      <c r="R226" s="1242"/>
      <c r="S226" s="1242"/>
      <c r="T226" s="1242"/>
      <c r="U226" s="171"/>
      <c r="V226" s="257"/>
      <c r="AL226" s="127"/>
      <c r="AM226" s="171"/>
      <c r="AN226" s="257"/>
      <c r="AO226" s="85"/>
      <c r="AP226" s="85"/>
      <c r="AQ226" s="85"/>
    </row>
    <row r="227" spans="1:44" x14ac:dyDescent="0.25">
      <c r="A227" s="85"/>
      <c r="C227" s="171"/>
      <c r="D227" s="257"/>
      <c r="E227" s="645"/>
      <c r="F227" s="1242"/>
      <c r="G227" s="1242"/>
      <c r="H227" s="1242"/>
      <c r="I227" s="1242"/>
      <c r="J227" s="1242"/>
      <c r="K227" s="1242"/>
      <c r="L227" s="1243"/>
      <c r="M227" s="376"/>
      <c r="N227" s="1242"/>
      <c r="O227" s="1242"/>
      <c r="P227" s="1242"/>
      <c r="Q227" s="1242"/>
      <c r="R227" s="1242"/>
      <c r="S227" s="1242"/>
      <c r="T227" s="1242"/>
      <c r="U227" s="171"/>
      <c r="V227" s="257"/>
      <c r="W227" s="84"/>
      <c r="AD227" s="84"/>
      <c r="AG227" s="150"/>
      <c r="AH227" s="150"/>
      <c r="AI227" s="85"/>
      <c r="AJ227" s="85"/>
      <c r="AK227" s="85"/>
      <c r="AL227" s="200"/>
      <c r="AM227" s="171"/>
      <c r="AN227" s="257"/>
      <c r="AO227" s="85"/>
      <c r="AP227" s="85"/>
      <c r="AQ227" s="85"/>
    </row>
    <row r="228" spans="1:44" ht="6" customHeight="1" x14ac:dyDescent="0.25">
      <c r="A228" s="122"/>
      <c r="B228" s="306"/>
      <c r="C228" s="172"/>
      <c r="D228" s="307"/>
      <c r="E228" s="122"/>
      <c r="F228" s="122"/>
      <c r="G228" s="122"/>
      <c r="H228" s="122"/>
      <c r="I228" s="122"/>
      <c r="J228" s="122"/>
      <c r="K228" s="122"/>
      <c r="L228" s="122"/>
      <c r="M228" s="122"/>
      <c r="N228" s="122"/>
      <c r="O228" s="122"/>
      <c r="P228" s="122"/>
      <c r="Q228" s="122"/>
      <c r="R228" s="122"/>
      <c r="S228" s="122"/>
      <c r="T228" s="122"/>
      <c r="U228" s="172"/>
      <c r="V228" s="307"/>
      <c r="W228" s="122"/>
      <c r="X228" s="122"/>
      <c r="Y228" s="122"/>
      <c r="Z228" s="122"/>
      <c r="AA228" s="122"/>
      <c r="AB228" s="122"/>
      <c r="AC228" s="122"/>
      <c r="AD228" s="122"/>
      <c r="AE228" s="122"/>
      <c r="AF228" s="122"/>
      <c r="AG228" s="122"/>
      <c r="AH228" s="122"/>
      <c r="AI228" s="122"/>
      <c r="AJ228" s="122"/>
      <c r="AK228" s="122"/>
      <c r="AL228" s="591"/>
      <c r="AM228" s="172"/>
      <c r="AN228" s="307"/>
      <c r="AO228" s="122"/>
      <c r="AP228" s="122"/>
      <c r="AQ228" s="122"/>
    </row>
    <row r="229" spans="1:44" ht="6" customHeight="1" x14ac:dyDescent="0.25">
      <c r="A229" s="500"/>
      <c r="B229" s="583"/>
      <c r="C229" s="584"/>
      <c r="D229" s="499"/>
      <c r="E229" s="500"/>
      <c r="F229" s="500"/>
      <c r="G229" s="500"/>
      <c r="H229" s="500"/>
      <c r="I229" s="500"/>
      <c r="J229" s="500"/>
      <c r="K229" s="500"/>
      <c r="L229" s="500"/>
      <c r="M229" s="500"/>
      <c r="N229" s="500"/>
      <c r="O229" s="500"/>
      <c r="P229" s="500"/>
      <c r="Q229" s="500"/>
      <c r="R229" s="500"/>
      <c r="S229" s="500"/>
      <c r="T229" s="500"/>
      <c r="U229" s="584"/>
      <c r="V229" s="499"/>
      <c r="W229" s="500"/>
      <c r="X229" s="500"/>
      <c r="Y229" s="500"/>
      <c r="Z229" s="500"/>
      <c r="AA229" s="500"/>
      <c r="AB229" s="500"/>
      <c r="AC229" s="500"/>
      <c r="AD229" s="500"/>
      <c r="AE229" s="500"/>
      <c r="AF229" s="500"/>
      <c r="AG229" s="500"/>
      <c r="AH229" s="500"/>
      <c r="AI229" s="500"/>
      <c r="AJ229" s="500"/>
      <c r="AK229" s="500"/>
      <c r="AL229" s="593"/>
      <c r="AM229" s="584"/>
      <c r="AN229" s="257"/>
      <c r="AO229" s="85"/>
      <c r="AP229" s="85"/>
      <c r="AQ229" s="85"/>
    </row>
    <row r="230" spans="1:44" ht="11.25" customHeight="1" x14ac:dyDescent="0.25">
      <c r="A230" s="85"/>
      <c r="B230" s="429">
        <v>426</v>
      </c>
      <c r="C230" s="171"/>
      <c r="D230" s="257"/>
      <c r="E230" s="1248" t="str">
        <f ca="1">VLOOKUP(INDIRECT(ADDRESS(ROW(),COLUMN()-3)),INDIRECT("translations[[Question Num]:["&amp; Language_Selected &amp;"]]"),MATCH(Language_Selected,Language_Options,0)+1,FALSE)</f>
        <v>During this pregnancy, were you given or did you buy any iron tablets or iron syrup?
SHOW TABLETS/SYRUP/MULTIPLE MICRONUTRIENT SUPPLEMENT.</v>
      </c>
      <c r="F230" s="1248"/>
      <c r="G230" s="1248"/>
      <c r="H230" s="1248"/>
      <c r="I230" s="1248"/>
      <c r="J230" s="1248"/>
      <c r="K230" s="1248"/>
      <c r="L230" s="1248"/>
      <c r="M230" s="1248"/>
      <c r="N230" s="1248"/>
      <c r="O230" s="1248"/>
      <c r="P230" s="1248"/>
      <c r="Q230" s="1248"/>
      <c r="R230" s="1248"/>
      <c r="S230" s="1248"/>
      <c r="T230" s="1248"/>
      <c r="U230" s="171"/>
      <c r="V230" s="257"/>
      <c r="W230" s="84" t="s">
        <v>52</v>
      </c>
      <c r="X230" s="84"/>
      <c r="Y230" s="150" t="s">
        <v>9</v>
      </c>
      <c r="Z230" s="150"/>
      <c r="AA230" s="150"/>
      <c r="AB230" s="150"/>
      <c r="AC230" s="150"/>
      <c r="AD230" s="150"/>
      <c r="AE230" s="150"/>
      <c r="AF230" s="150"/>
      <c r="AG230" s="150"/>
      <c r="AH230" s="150"/>
      <c r="AI230" s="150"/>
      <c r="AJ230" s="150"/>
      <c r="AK230" s="150"/>
      <c r="AL230" s="247" t="s">
        <v>53</v>
      </c>
      <c r="AM230" s="171"/>
      <c r="AN230" s="257"/>
      <c r="AO230" s="85"/>
      <c r="AP230" s="85"/>
      <c r="AQ230" s="85"/>
    </row>
    <row r="231" spans="1:44" x14ac:dyDescent="0.25">
      <c r="A231" s="85"/>
      <c r="B231" s="496" t="s">
        <v>166</v>
      </c>
      <c r="C231" s="171"/>
      <c r="D231" s="257"/>
      <c r="E231" s="1248"/>
      <c r="F231" s="1248"/>
      <c r="G231" s="1248"/>
      <c r="H231" s="1248"/>
      <c r="I231" s="1248"/>
      <c r="J231" s="1248"/>
      <c r="K231" s="1248"/>
      <c r="L231" s="1248"/>
      <c r="M231" s="1248"/>
      <c r="N231" s="1248"/>
      <c r="O231" s="1248"/>
      <c r="P231" s="1248"/>
      <c r="Q231" s="1248"/>
      <c r="R231" s="1248"/>
      <c r="S231" s="1248"/>
      <c r="T231" s="1248"/>
      <c r="U231" s="171"/>
      <c r="V231" s="257"/>
      <c r="W231" s="85" t="s">
        <v>54</v>
      </c>
      <c r="X231" s="85"/>
      <c r="Y231" s="150" t="s">
        <v>9</v>
      </c>
      <c r="Z231" s="150"/>
      <c r="AA231" s="150"/>
      <c r="AB231" s="150"/>
      <c r="AC231" s="150"/>
      <c r="AD231" s="150"/>
      <c r="AE231" s="150"/>
      <c r="AF231" s="150"/>
      <c r="AG231" s="443"/>
      <c r="AH231" s="443"/>
      <c r="AI231" s="443"/>
      <c r="AJ231" s="443"/>
      <c r="AK231" s="443"/>
      <c r="AL231" s="697" t="s">
        <v>55</v>
      </c>
      <c r="AM231" s="171"/>
      <c r="AN231" s="257"/>
      <c r="AO231" s="85"/>
      <c r="AP231" s="1256">
        <v>429</v>
      </c>
      <c r="AQ231" s="85"/>
    </row>
    <row r="232" spans="1:44" x14ac:dyDescent="0.25">
      <c r="A232" s="85"/>
      <c r="B232" s="496"/>
      <c r="C232" s="171"/>
      <c r="D232" s="257"/>
      <c r="E232" s="1248"/>
      <c r="F232" s="1248"/>
      <c r="G232" s="1248"/>
      <c r="H232" s="1248"/>
      <c r="I232" s="1248"/>
      <c r="J232" s="1248"/>
      <c r="K232" s="1248"/>
      <c r="L232" s="1248"/>
      <c r="M232" s="1248"/>
      <c r="N232" s="1248"/>
      <c r="O232" s="1248"/>
      <c r="P232" s="1248"/>
      <c r="Q232" s="1248"/>
      <c r="R232" s="1248"/>
      <c r="S232" s="1248"/>
      <c r="T232" s="1248"/>
      <c r="U232" s="171"/>
      <c r="V232" s="257"/>
      <c r="W232" s="85" t="s">
        <v>150</v>
      </c>
      <c r="X232" s="85"/>
      <c r="Y232" s="85"/>
      <c r="Z232" s="85"/>
      <c r="AA232" s="85"/>
      <c r="AB232" s="150" t="s">
        <v>9</v>
      </c>
      <c r="AC232" s="150"/>
      <c r="AD232" s="150"/>
      <c r="AE232" s="150"/>
      <c r="AF232" s="150"/>
      <c r="AG232" s="150"/>
      <c r="AH232" s="150"/>
      <c r="AI232" s="150"/>
      <c r="AJ232" s="443"/>
      <c r="AK232" s="443"/>
      <c r="AL232" s="697" t="s">
        <v>103</v>
      </c>
      <c r="AM232" s="171"/>
      <c r="AN232" s="257"/>
      <c r="AO232" s="85"/>
      <c r="AP232" s="1256"/>
      <c r="AQ232" s="85"/>
    </row>
    <row r="233" spans="1:44" x14ac:dyDescent="0.25">
      <c r="A233" s="85"/>
      <c r="C233" s="171"/>
      <c r="D233" s="257"/>
      <c r="E233" s="1248"/>
      <c r="F233" s="1248"/>
      <c r="G233" s="1248"/>
      <c r="H233" s="1248"/>
      <c r="I233" s="1248"/>
      <c r="J233" s="1248"/>
      <c r="K233" s="1248"/>
      <c r="L233" s="1248"/>
      <c r="M233" s="1248"/>
      <c r="N233" s="1248"/>
      <c r="O233" s="1248"/>
      <c r="P233" s="1248"/>
      <c r="Q233" s="1248"/>
      <c r="R233" s="1248"/>
      <c r="S233" s="1248"/>
      <c r="T233" s="1248"/>
      <c r="U233" s="171"/>
      <c r="V233" s="257"/>
      <c r="AM233" s="354"/>
      <c r="AP233" s="85"/>
      <c r="AQ233" s="85"/>
    </row>
    <row r="234" spans="1:44" ht="11.25" customHeight="1" x14ac:dyDescent="0.25">
      <c r="A234" s="85"/>
      <c r="C234" s="171"/>
      <c r="D234" s="257"/>
      <c r="E234" s="1248"/>
      <c r="F234" s="1248"/>
      <c r="G234" s="1248"/>
      <c r="H234" s="1248"/>
      <c r="I234" s="1248"/>
      <c r="J234" s="1248"/>
      <c r="K234" s="1248"/>
      <c r="L234" s="1248"/>
      <c r="M234" s="1248"/>
      <c r="N234" s="1248"/>
      <c r="O234" s="1248"/>
      <c r="P234" s="1248"/>
      <c r="Q234" s="1248"/>
      <c r="R234" s="1248"/>
      <c r="S234" s="1248"/>
      <c r="T234" s="1248"/>
      <c r="U234" s="171"/>
      <c r="V234" s="257"/>
      <c r="W234" s="84"/>
      <c r="X234" s="84"/>
      <c r="Y234" s="84"/>
      <c r="Z234" s="84"/>
      <c r="AA234" s="84"/>
      <c r="AB234" s="84"/>
      <c r="AC234" s="84"/>
      <c r="AD234" s="84"/>
      <c r="AE234" s="84"/>
      <c r="AF234" s="84"/>
      <c r="AG234" s="150"/>
      <c r="AH234" s="150"/>
      <c r="AI234" s="150"/>
      <c r="AJ234" s="150"/>
      <c r="AK234" s="150"/>
      <c r="AL234" s="697"/>
      <c r="AM234" s="171"/>
      <c r="AN234" s="257"/>
      <c r="AO234" s="85"/>
      <c r="AP234" s="85"/>
      <c r="AQ234" s="85"/>
    </row>
    <row r="235" spans="1:44" ht="6" customHeight="1" x14ac:dyDescent="0.25">
      <c r="A235" s="122"/>
      <c r="B235" s="306"/>
      <c r="C235" s="172"/>
      <c r="D235" s="307"/>
      <c r="E235" s="122"/>
      <c r="F235" s="122"/>
      <c r="G235" s="122"/>
      <c r="H235" s="122"/>
      <c r="I235" s="122"/>
      <c r="J235" s="122"/>
      <c r="K235" s="122"/>
      <c r="L235" s="122"/>
      <c r="M235" s="122"/>
      <c r="N235" s="122"/>
      <c r="O235" s="122"/>
      <c r="P235" s="122"/>
      <c r="Q235" s="122"/>
      <c r="R235" s="122"/>
      <c r="S235" s="122"/>
      <c r="T235" s="122"/>
      <c r="U235" s="172"/>
      <c r="V235" s="307"/>
      <c r="W235" s="122"/>
      <c r="X235" s="122"/>
      <c r="Y235" s="122"/>
      <c r="Z235" s="122"/>
      <c r="AA235" s="122"/>
      <c r="AB235" s="122"/>
      <c r="AC235" s="122"/>
      <c r="AD235" s="122"/>
      <c r="AE235" s="122"/>
      <c r="AF235" s="122"/>
      <c r="AG235" s="122"/>
      <c r="AH235" s="122"/>
      <c r="AI235" s="122"/>
      <c r="AJ235" s="122"/>
      <c r="AK235" s="122"/>
      <c r="AL235" s="591"/>
      <c r="AM235" s="172"/>
      <c r="AN235" s="307"/>
      <c r="AO235" s="122"/>
      <c r="AP235" s="122"/>
      <c r="AQ235" s="122"/>
      <c r="AR235" s="199"/>
    </row>
    <row r="236" spans="1:44" ht="6" customHeight="1" x14ac:dyDescent="0.25">
      <c r="A236" s="500"/>
      <c r="B236" s="583"/>
      <c r="C236" s="584"/>
      <c r="D236" s="499"/>
      <c r="E236" s="500"/>
      <c r="F236" s="500"/>
      <c r="G236" s="500"/>
      <c r="H236" s="500"/>
      <c r="I236" s="500"/>
      <c r="J236" s="500"/>
      <c r="K236" s="500"/>
      <c r="L236" s="500"/>
      <c r="M236" s="500"/>
      <c r="N236" s="500"/>
      <c r="O236" s="500"/>
      <c r="P236" s="500"/>
      <c r="Q236" s="500"/>
      <c r="R236" s="500"/>
      <c r="S236" s="500"/>
      <c r="T236" s="500"/>
      <c r="U236" s="584"/>
      <c r="V236" s="499"/>
      <c r="W236" s="500"/>
      <c r="X236" s="500"/>
      <c r="Y236" s="500"/>
      <c r="Z236" s="500"/>
      <c r="AA236" s="500"/>
      <c r="AB236" s="500"/>
      <c r="AC236" s="500"/>
      <c r="AD236" s="500"/>
      <c r="AE236" s="500"/>
      <c r="AF236" s="500"/>
      <c r="AG236" s="500"/>
      <c r="AH236" s="500"/>
      <c r="AI236" s="500"/>
      <c r="AJ236" s="500"/>
      <c r="AK236" s="500"/>
      <c r="AL236" s="593"/>
      <c r="AM236" s="584"/>
      <c r="AN236" s="257"/>
      <c r="AO236" s="85"/>
      <c r="AP236" s="85"/>
      <c r="AQ236" s="85"/>
    </row>
    <row r="237" spans="1:44" ht="11.25" customHeight="1" x14ac:dyDescent="0.25">
      <c r="A237" s="85"/>
      <c r="B237" s="429">
        <v>427</v>
      </c>
      <c r="C237" s="171"/>
      <c r="D237" s="257"/>
      <c r="E237" s="1248" t="str">
        <f ca="1">VLOOKUP(INDIRECT(ADDRESS(ROW(),COLUMN()-3)),INDIRECT("translations[[Question Num]:["&amp; Language_Selected &amp;"]]"),MATCH(Language_Selected,Language_Options,0)+1,FALSE)</f>
        <v>Where did you get the iron tablets or syrup?
Anywhere else?
PROBE TO IDENTIFY THE TYPE OF SOURCE.
IF UNABLE TO DETERMINE IF PUBLIC, PRIVATE, OR NGO SECTOR, RECORD 'X' AND WRITE THE NAME OF THE PLACE(S).</v>
      </c>
      <c r="F237" s="1248"/>
      <c r="G237" s="1248"/>
      <c r="H237" s="1248"/>
      <c r="I237" s="1248"/>
      <c r="J237" s="1248"/>
      <c r="K237" s="1248"/>
      <c r="L237" s="1248"/>
      <c r="M237" s="1248"/>
      <c r="N237" s="1248"/>
      <c r="O237" s="1248"/>
      <c r="P237" s="1248"/>
      <c r="Q237" s="1248"/>
      <c r="R237" s="1248"/>
      <c r="S237" s="1248"/>
      <c r="T237" s="1248"/>
      <c r="U237" s="171"/>
      <c r="V237" s="257"/>
      <c r="W237" s="690" t="s">
        <v>220</v>
      </c>
      <c r="X237" s="85"/>
      <c r="Y237" s="85"/>
      <c r="Z237" s="85"/>
      <c r="AA237" s="85"/>
      <c r="AB237" s="85"/>
      <c r="AC237" s="85"/>
      <c r="AD237" s="85"/>
      <c r="AE237" s="85"/>
      <c r="AF237" s="85"/>
      <c r="AG237" s="475"/>
      <c r="AL237" s="127"/>
      <c r="AM237" s="171"/>
      <c r="AN237" s="257"/>
      <c r="AO237" s="85"/>
      <c r="AP237" s="85"/>
      <c r="AQ237" s="85"/>
    </row>
    <row r="238" spans="1:44" ht="11.25" customHeight="1" x14ac:dyDescent="0.25">
      <c r="A238" s="85"/>
      <c r="B238" s="496" t="s">
        <v>130</v>
      </c>
      <c r="C238" s="171"/>
      <c r="D238" s="257"/>
      <c r="E238" s="1248"/>
      <c r="F238" s="1248"/>
      <c r="G238" s="1248"/>
      <c r="H238" s="1248"/>
      <c r="I238" s="1248"/>
      <c r="J238" s="1248"/>
      <c r="K238" s="1248"/>
      <c r="L238" s="1248"/>
      <c r="M238" s="1248"/>
      <c r="N238" s="1248"/>
      <c r="O238" s="1248"/>
      <c r="P238" s="1248"/>
      <c r="Q238" s="1248"/>
      <c r="R238" s="1248"/>
      <c r="S238" s="1248"/>
      <c r="T238" s="1248"/>
      <c r="U238" s="171"/>
      <c r="V238" s="257"/>
      <c r="W238" s="85"/>
      <c r="X238" s="85" t="s">
        <v>222</v>
      </c>
      <c r="Y238" s="85"/>
      <c r="Z238" s="85"/>
      <c r="AA238" s="85"/>
      <c r="AB238" s="85"/>
      <c r="AC238" s="85"/>
      <c r="AD238" s="85"/>
      <c r="AE238" s="85"/>
      <c r="AF238" s="443" t="s">
        <v>9</v>
      </c>
      <c r="AG238" s="150"/>
      <c r="AH238" s="150"/>
      <c r="AI238" s="150"/>
      <c r="AJ238" s="150"/>
      <c r="AK238" s="150"/>
      <c r="AL238" s="475" t="s">
        <v>129</v>
      </c>
      <c r="AM238" s="171"/>
      <c r="AN238" s="257"/>
      <c r="AO238" s="85"/>
      <c r="AP238" s="85"/>
      <c r="AQ238" s="85"/>
    </row>
    <row r="239" spans="1:44" ht="11.25" customHeight="1" x14ac:dyDescent="0.25">
      <c r="A239" s="85"/>
      <c r="B239" s="496" t="s">
        <v>166</v>
      </c>
      <c r="C239" s="171"/>
      <c r="D239" s="257"/>
      <c r="E239" s="1248"/>
      <c r="F239" s="1248"/>
      <c r="G239" s="1248"/>
      <c r="H239" s="1248"/>
      <c r="I239" s="1248"/>
      <c r="J239" s="1248"/>
      <c r="K239" s="1248"/>
      <c r="L239" s="1248"/>
      <c r="M239" s="1248"/>
      <c r="N239" s="1248"/>
      <c r="O239" s="1248"/>
      <c r="P239" s="1248"/>
      <c r="Q239" s="1248"/>
      <c r="R239" s="1248"/>
      <c r="S239" s="1248"/>
      <c r="T239" s="1248"/>
      <c r="U239" s="171"/>
      <c r="V239" s="257"/>
      <c r="W239" s="85"/>
      <c r="X239" s="85" t="s">
        <v>223</v>
      </c>
      <c r="Y239" s="85"/>
      <c r="Z239" s="85"/>
      <c r="AA239" s="85"/>
      <c r="AB239" s="85"/>
      <c r="AC239" s="85"/>
      <c r="AD239" s="85"/>
      <c r="AE239" s="85"/>
      <c r="AF239" s="85"/>
      <c r="AG239" s="475"/>
      <c r="AI239" s="150" t="s">
        <v>9</v>
      </c>
      <c r="AJ239" s="150"/>
      <c r="AK239" s="150"/>
      <c r="AL239" s="276" t="s">
        <v>132</v>
      </c>
      <c r="AM239" s="171"/>
      <c r="AN239" s="257"/>
      <c r="AO239" s="85"/>
      <c r="AP239" s="85"/>
      <c r="AQ239" s="85"/>
    </row>
    <row r="240" spans="1:44" ht="11.25" customHeight="1" x14ac:dyDescent="0.25">
      <c r="A240" s="85"/>
      <c r="B240" s="496"/>
      <c r="C240" s="171"/>
      <c r="D240" s="257"/>
      <c r="E240" s="1248"/>
      <c r="F240" s="1248"/>
      <c r="G240" s="1248"/>
      <c r="H240" s="1248"/>
      <c r="I240" s="1248"/>
      <c r="J240" s="1248"/>
      <c r="K240" s="1248"/>
      <c r="L240" s="1248"/>
      <c r="M240" s="1248"/>
      <c r="N240" s="1248"/>
      <c r="O240" s="1248"/>
      <c r="P240" s="1248"/>
      <c r="Q240" s="1248"/>
      <c r="R240" s="1248"/>
      <c r="S240" s="1248"/>
      <c r="T240" s="1248"/>
      <c r="U240" s="171"/>
      <c r="V240" s="257"/>
      <c r="W240" s="84"/>
      <c r="X240" s="85" t="s">
        <v>343</v>
      </c>
      <c r="Y240" s="85"/>
      <c r="Z240" s="85"/>
      <c r="AA240" s="85"/>
      <c r="AB240" s="85"/>
      <c r="AC240" s="85"/>
      <c r="AD240" s="85"/>
      <c r="AE240" s="85"/>
      <c r="AF240" s="85"/>
      <c r="AH240" s="150" t="s">
        <v>9</v>
      </c>
      <c r="AI240" s="150"/>
      <c r="AJ240" s="150"/>
      <c r="AK240" s="150"/>
      <c r="AL240" s="276" t="s">
        <v>101</v>
      </c>
      <c r="AM240" s="171"/>
      <c r="AN240" s="257"/>
      <c r="AO240" s="85"/>
      <c r="AP240" s="85"/>
      <c r="AQ240" s="85"/>
    </row>
    <row r="241" spans="1:43" ht="11.25" customHeight="1" x14ac:dyDescent="0.25">
      <c r="A241" s="84"/>
      <c r="C241" s="171"/>
      <c r="D241" s="257"/>
      <c r="E241" s="1248"/>
      <c r="F241" s="1248"/>
      <c r="G241" s="1248"/>
      <c r="H241" s="1248"/>
      <c r="I241" s="1248"/>
      <c r="J241" s="1248"/>
      <c r="K241" s="1248"/>
      <c r="L241" s="1248"/>
      <c r="M241" s="1248"/>
      <c r="N241" s="1248"/>
      <c r="O241" s="1248"/>
      <c r="P241" s="1248"/>
      <c r="Q241" s="1248"/>
      <c r="R241" s="1248"/>
      <c r="S241" s="1248"/>
      <c r="T241" s="1248"/>
      <c r="U241" s="171"/>
      <c r="V241" s="257"/>
      <c r="W241" s="85"/>
      <c r="X241" s="84" t="s">
        <v>225</v>
      </c>
      <c r="Y241" s="84"/>
      <c r="Z241" s="84"/>
      <c r="AA241" s="84"/>
      <c r="AB241" s="150"/>
      <c r="AC241" s="150" t="s">
        <v>9</v>
      </c>
      <c r="AD241" s="150"/>
      <c r="AE241" s="150"/>
      <c r="AF241" s="150"/>
      <c r="AG241" s="150"/>
      <c r="AH241" s="150"/>
      <c r="AI241" s="150"/>
      <c r="AJ241" s="150"/>
      <c r="AK241" s="150"/>
      <c r="AL241" s="276" t="s">
        <v>135</v>
      </c>
      <c r="AM241" s="171"/>
      <c r="AN241" s="257"/>
      <c r="AO241" s="85"/>
      <c r="AP241" s="85"/>
      <c r="AQ241" s="85"/>
    </row>
    <row r="242" spans="1:43" ht="11.25" customHeight="1" x14ac:dyDescent="0.25">
      <c r="A242" s="84"/>
      <c r="C242" s="171"/>
      <c r="D242" s="257"/>
      <c r="E242" s="1248"/>
      <c r="F242" s="1248"/>
      <c r="G242" s="1248"/>
      <c r="H242" s="1248"/>
      <c r="I242" s="1248"/>
      <c r="J242" s="1248"/>
      <c r="K242" s="1248"/>
      <c r="L242" s="1248"/>
      <c r="M242" s="1248"/>
      <c r="N242" s="1248"/>
      <c r="O242" s="1248"/>
      <c r="P242" s="1248"/>
      <c r="Q242" s="1248"/>
      <c r="R242" s="1248"/>
      <c r="S242" s="1248"/>
      <c r="T242" s="1248"/>
      <c r="U242" s="171"/>
      <c r="V242" s="257"/>
      <c r="W242" s="84"/>
      <c r="X242" s="84" t="s">
        <v>1591</v>
      </c>
      <c r="Y242" s="84"/>
      <c r="Z242" s="84"/>
      <c r="AA242" s="84"/>
      <c r="AB242" s="150"/>
      <c r="AC242" s="691"/>
      <c r="AD242" s="150"/>
      <c r="AE242" s="150"/>
      <c r="AF242" s="150"/>
      <c r="AL242" s="475" t="s">
        <v>137</v>
      </c>
      <c r="AM242" s="171"/>
      <c r="AN242" s="257"/>
      <c r="AO242" s="85"/>
      <c r="AP242" s="85"/>
      <c r="AQ242" s="85"/>
    </row>
    <row r="243" spans="1:43" ht="11.25" customHeight="1" x14ac:dyDescent="0.25">
      <c r="A243" s="84"/>
      <c r="C243" s="171"/>
      <c r="D243" s="257"/>
      <c r="E243" s="1248"/>
      <c r="F243" s="1248"/>
      <c r="G243" s="1248"/>
      <c r="H243" s="1248"/>
      <c r="I243" s="1248"/>
      <c r="J243" s="1248"/>
      <c r="K243" s="1248"/>
      <c r="L243" s="1248"/>
      <c r="M243" s="1248"/>
      <c r="N243" s="1248"/>
      <c r="O243" s="1248"/>
      <c r="P243" s="1248"/>
      <c r="Q243" s="1248"/>
      <c r="R243" s="1248"/>
      <c r="S243" s="1248"/>
      <c r="T243" s="1248"/>
      <c r="U243" s="171"/>
      <c r="V243" s="257"/>
      <c r="W243" s="85"/>
      <c r="X243" s="84" t="s">
        <v>226</v>
      </c>
      <c r="Y243" s="84"/>
      <c r="Z243" s="84"/>
      <c r="AA243" s="84"/>
      <c r="AB243" s="150"/>
      <c r="AC243" s="691"/>
      <c r="AD243" s="150"/>
      <c r="AE243" s="150"/>
      <c r="AF243" s="150"/>
      <c r="AG243" s="150"/>
      <c r="AH243" s="150"/>
      <c r="AI243" s="150"/>
      <c r="AJ243" s="150"/>
      <c r="AK243" s="150"/>
      <c r="AL243" s="276" t="s">
        <v>139</v>
      </c>
      <c r="AM243" s="171"/>
      <c r="AN243" s="257"/>
      <c r="AO243" s="85"/>
      <c r="AP243" s="85"/>
      <c r="AQ243" s="85"/>
    </row>
    <row r="244" spans="1:43" ht="11.25" customHeight="1" x14ac:dyDescent="0.25">
      <c r="A244" s="84"/>
      <c r="C244" s="171"/>
      <c r="D244" s="257"/>
      <c r="E244" s="1248"/>
      <c r="F244" s="1248"/>
      <c r="G244" s="1248"/>
      <c r="H244" s="1248"/>
      <c r="I244" s="1248"/>
      <c r="J244" s="1248"/>
      <c r="K244" s="1248"/>
      <c r="L244" s="1248"/>
      <c r="M244" s="1248"/>
      <c r="N244" s="1248"/>
      <c r="O244" s="1248"/>
      <c r="P244" s="1248"/>
      <c r="Q244" s="1248"/>
      <c r="R244" s="1248"/>
      <c r="S244" s="1248"/>
      <c r="T244" s="1248"/>
      <c r="U244" s="171"/>
      <c r="V244" s="257"/>
      <c r="W244" s="85"/>
      <c r="Y244" s="85"/>
      <c r="Z244" s="85"/>
      <c r="AA244" s="85"/>
      <c r="AB244" s="122"/>
      <c r="AC244" s="122"/>
      <c r="AD244" s="122"/>
      <c r="AE244" s="122"/>
      <c r="AF244" s="122"/>
      <c r="AG244" s="122"/>
      <c r="AH244" s="122"/>
      <c r="AI244" s="373"/>
      <c r="AJ244" s="373"/>
      <c r="AK244" s="373"/>
      <c r="AL244" s="127"/>
      <c r="AM244" s="171"/>
      <c r="AN244" s="257"/>
      <c r="AO244" s="85"/>
      <c r="AP244" s="85"/>
      <c r="AQ244" s="85"/>
    </row>
    <row r="245" spans="1:43" ht="11.25" customHeight="1" x14ac:dyDescent="0.25">
      <c r="A245" s="84"/>
      <c r="C245" s="171"/>
      <c r="D245" s="257"/>
      <c r="E245" s="1248"/>
      <c r="F245" s="1248"/>
      <c r="G245" s="1248"/>
      <c r="H245" s="1248"/>
      <c r="I245" s="1248"/>
      <c r="J245" s="1248"/>
      <c r="K245" s="1248"/>
      <c r="L245" s="1248"/>
      <c r="M245" s="1248"/>
      <c r="N245" s="1248"/>
      <c r="O245" s="1248"/>
      <c r="P245" s="1248"/>
      <c r="Q245" s="1248"/>
      <c r="R245" s="1248"/>
      <c r="S245" s="1248"/>
      <c r="T245" s="1248"/>
      <c r="U245" s="171"/>
      <c r="V245" s="257"/>
      <c r="W245" s="84"/>
      <c r="X245" s="85"/>
      <c r="Y245" s="85"/>
      <c r="Z245" s="85"/>
      <c r="AA245" s="85"/>
      <c r="AB245" s="689" t="s">
        <v>146</v>
      </c>
      <c r="AC245" s="689"/>
      <c r="AD245" s="689"/>
      <c r="AE245" s="689"/>
      <c r="AF245" s="689"/>
      <c r="AG245" s="689"/>
      <c r="AH245" s="689"/>
      <c r="AI245" s="372"/>
      <c r="AJ245" s="372"/>
      <c r="AK245" s="372"/>
      <c r="AL245" s="276"/>
      <c r="AM245" s="171"/>
      <c r="AN245" s="257"/>
      <c r="AO245" s="85"/>
      <c r="AP245" s="85"/>
      <c r="AQ245" s="85"/>
    </row>
    <row r="246" spans="1:43" ht="11.25" customHeight="1" x14ac:dyDescent="0.25">
      <c r="A246" s="84"/>
      <c r="C246" s="171"/>
      <c r="D246" s="257"/>
      <c r="E246" s="1248"/>
      <c r="F246" s="1248"/>
      <c r="G246" s="1248"/>
      <c r="H246" s="1248"/>
      <c r="I246" s="1248"/>
      <c r="J246" s="1248"/>
      <c r="K246" s="1248"/>
      <c r="L246" s="1248"/>
      <c r="M246" s="1248"/>
      <c r="N246" s="1248"/>
      <c r="O246" s="1248"/>
      <c r="P246" s="1248"/>
      <c r="Q246" s="1248"/>
      <c r="R246" s="1248"/>
      <c r="S246" s="1248"/>
      <c r="T246" s="1248"/>
      <c r="U246" s="171"/>
      <c r="V246" s="257"/>
      <c r="AL246" s="127"/>
      <c r="AM246" s="171"/>
      <c r="AN246" s="257"/>
      <c r="AO246" s="85"/>
      <c r="AP246" s="85"/>
      <c r="AQ246" s="85"/>
    </row>
    <row r="247" spans="1:43" ht="11.25" customHeight="1" x14ac:dyDescent="0.25">
      <c r="A247" s="84"/>
      <c r="C247" s="171"/>
      <c r="D247" s="257"/>
      <c r="E247" s="1248"/>
      <c r="F247" s="1248"/>
      <c r="G247" s="1248"/>
      <c r="H247" s="1248"/>
      <c r="I247" s="1248"/>
      <c r="J247" s="1248"/>
      <c r="K247" s="1248"/>
      <c r="L247" s="1248"/>
      <c r="M247" s="1248"/>
      <c r="N247" s="1248"/>
      <c r="O247" s="1248"/>
      <c r="P247" s="1248"/>
      <c r="Q247" s="1248"/>
      <c r="R247" s="1248"/>
      <c r="S247" s="1248"/>
      <c r="T247" s="1248"/>
      <c r="U247" s="171"/>
      <c r="V247" s="257"/>
      <c r="W247" s="688" t="s">
        <v>228</v>
      </c>
      <c r="X247" s="84"/>
      <c r="Y247" s="84"/>
      <c r="Z247" s="84"/>
      <c r="AA247" s="84"/>
      <c r="AB247" s="84"/>
      <c r="AC247" s="84"/>
      <c r="AD247" s="84"/>
      <c r="AE247" s="84"/>
      <c r="AF247" s="84"/>
      <c r="AL247" s="276"/>
      <c r="AM247" s="171"/>
      <c r="AN247" s="257"/>
      <c r="AO247" s="85"/>
      <c r="AP247" s="85"/>
      <c r="AQ247" s="85"/>
    </row>
    <row r="248" spans="1:43" ht="11.25" customHeight="1" x14ac:dyDescent="0.25">
      <c r="A248" s="84"/>
      <c r="C248" s="171"/>
      <c r="D248" s="257"/>
      <c r="E248" s="1248"/>
      <c r="F248" s="1248"/>
      <c r="G248" s="1248"/>
      <c r="H248" s="1248"/>
      <c r="I248" s="1248"/>
      <c r="J248" s="1248"/>
      <c r="K248" s="1248"/>
      <c r="L248" s="1248"/>
      <c r="M248" s="1248"/>
      <c r="N248" s="1248"/>
      <c r="O248" s="1248"/>
      <c r="P248" s="1248"/>
      <c r="Q248" s="1248"/>
      <c r="R248" s="1248"/>
      <c r="S248" s="1248"/>
      <c r="T248" s="1248"/>
      <c r="U248" s="171"/>
      <c r="V248" s="257"/>
      <c r="W248" s="84"/>
      <c r="X248" s="85" t="s">
        <v>229</v>
      </c>
      <c r="Y248" s="85"/>
      <c r="Z248" s="85"/>
      <c r="AA248" s="85"/>
      <c r="AB248" s="85"/>
      <c r="AC248" s="85"/>
      <c r="AE248" s="443" t="s">
        <v>9</v>
      </c>
      <c r="AF248" s="443"/>
      <c r="AG248" s="443"/>
      <c r="AH248" s="443"/>
      <c r="AI248" s="443"/>
      <c r="AJ248" s="443"/>
      <c r="AK248" s="443"/>
      <c r="AL248" s="693" t="s">
        <v>141</v>
      </c>
      <c r="AM248" s="171"/>
      <c r="AN248" s="257"/>
      <c r="AO248" s="85"/>
      <c r="AP248" s="85"/>
      <c r="AQ248" s="85"/>
    </row>
    <row r="249" spans="1:43" ht="11.25" customHeight="1" x14ac:dyDescent="0.25">
      <c r="A249" s="84"/>
      <c r="C249" s="171"/>
      <c r="D249" s="257"/>
      <c r="E249" s="1248"/>
      <c r="F249" s="1248"/>
      <c r="G249" s="1248"/>
      <c r="H249" s="1248"/>
      <c r="I249" s="1248"/>
      <c r="J249" s="1248"/>
      <c r="K249" s="1248"/>
      <c r="L249" s="1248"/>
      <c r="M249" s="1248"/>
      <c r="N249" s="1248"/>
      <c r="O249" s="1248"/>
      <c r="P249" s="1248"/>
      <c r="Q249" s="1248"/>
      <c r="R249" s="1248"/>
      <c r="S249" s="1248"/>
      <c r="T249" s="1248"/>
      <c r="U249" s="171"/>
      <c r="V249" s="257"/>
      <c r="W249" s="84"/>
      <c r="X249" s="692" t="s">
        <v>231</v>
      </c>
      <c r="Y249" s="692"/>
      <c r="Z249" s="692"/>
      <c r="AA249" s="692"/>
      <c r="AB249" s="692"/>
      <c r="AD249" s="443" t="s">
        <v>9</v>
      </c>
      <c r="AE249" s="443"/>
      <c r="AF249" s="443"/>
      <c r="AG249" s="443"/>
      <c r="AH249" s="443"/>
      <c r="AI249" s="443"/>
      <c r="AJ249" s="443"/>
      <c r="AK249" s="443"/>
      <c r="AL249" s="694" t="s">
        <v>143</v>
      </c>
      <c r="AM249" s="171"/>
      <c r="AN249" s="257"/>
      <c r="AO249" s="85"/>
      <c r="AP249" s="85"/>
      <c r="AQ249" s="85"/>
    </row>
    <row r="250" spans="1:43" ht="11.25" customHeight="1" x14ac:dyDescent="0.25">
      <c r="A250" s="84"/>
      <c r="C250" s="171"/>
      <c r="D250" s="257"/>
      <c r="E250" s="1248"/>
      <c r="F250" s="1248"/>
      <c r="G250" s="1248"/>
      <c r="H250" s="1248"/>
      <c r="I250" s="1248"/>
      <c r="J250" s="1248"/>
      <c r="K250" s="1248"/>
      <c r="L250" s="1248"/>
      <c r="M250" s="1248"/>
      <c r="N250" s="1248"/>
      <c r="O250" s="1248"/>
      <c r="P250" s="1248"/>
      <c r="Q250" s="1248"/>
      <c r="R250" s="1248"/>
      <c r="S250" s="1248"/>
      <c r="T250" s="1248"/>
      <c r="U250" s="171"/>
      <c r="V250" s="257"/>
      <c r="W250" s="84"/>
      <c r="X250" s="84" t="s">
        <v>285</v>
      </c>
      <c r="Y250" s="84"/>
      <c r="Z250" s="84"/>
      <c r="AA250" s="84"/>
      <c r="AB250" s="84"/>
      <c r="AC250" s="150" t="s">
        <v>9</v>
      </c>
      <c r="AD250" s="150"/>
      <c r="AE250" s="150"/>
      <c r="AF250" s="150"/>
      <c r="AG250" s="150"/>
      <c r="AH250" s="150"/>
      <c r="AI250" s="150"/>
      <c r="AJ250" s="150"/>
      <c r="AK250" s="150"/>
      <c r="AL250" s="694" t="s">
        <v>200</v>
      </c>
      <c r="AM250" s="171"/>
      <c r="AN250" s="257"/>
      <c r="AO250" s="85"/>
      <c r="AP250" s="85"/>
      <c r="AQ250" s="85"/>
    </row>
    <row r="251" spans="1:43" ht="11.25" customHeight="1" x14ac:dyDescent="0.25">
      <c r="A251" s="84"/>
      <c r="C251" s="171"/>
      <c r="D251" s="257"/>
      <c r="E251" s="1248"/>
      <c r="F251" s="1248"/>
      <c r="G251" s="1248"/>
      <c r="H251" s="1248"/>
      <c r="I251" s="1248"/>
      <c r="J251" s="1248"/>
      <c r="K251" s="1248"/>
      <c r="L251" s="1248"/>
      <c r="M251" s="1248"/>
      <c r="N251" s="1248"/>
      <c r="O251" s="1248"/>
      <c r="P251" s="1248"/>
      <c r="Q251" s="1248"/>
      <c r="R251" s="1248"/>
      <c r="S251" s="1248"/>
      <c r="T251" s="1248"/>
      <c r="U251" s="171"/>
      <c r="V251" s="257"/>
      <c r="W251" s="84"/>
      <c r="X251" s="84" t="s">
        <v>286</v>
      </c>
      <c r="Y251" s="84"/>
      <c r="Z251" s="84"/>
      <c r="AA251" s="84"/>
      <c r="AB251" s="84"/>
      <c r="AC251" s="84"/>
      <c r="AD251" s="150" t="s">
        <v>9</v>
      </c>
      <c r="AE251" s="698"/>
      <c r="AF251" s="698"/>
      <c r="AG251" s="698"/>
      <c r="AH251" s="698"/>
      <c r="AI251" s="698"/>
      <c r="AJ251" s="698"/>
      <c r="AK251" s="698"/>
      <c r="AL251" s="496" t="s">
        <v>202</v>
      </c>
      <c r="AM251" s="171"/>
      <c r="AN251" s="257"/>
      <c r="AO251" s="85"/>
      <c r="AP251" s="85"/>
      <c r="AQ251" s="85"/>
    </row>
    <row r="252" spans="1:43" ht="11.25" customHeight="1" x14ac:dyDescent="0.25">
      <c r="A252" s="84"/>
      <c r="C252" s="171"/>
      <c r="D252" s="257"/>
      <c r="E252" s="1248"/>
      <c r="F252" s="1248"/>
      <c r="G252" s="1248"/>
      <c r="H252" s="1248"/>
      <c r="I252" s="1248"/>
      <c r="J252" s="1248"/>
      <c r="K252" s="1248"/>
      <c r="L252" s="1248"/>
      <c r="M252" s="1248"/>
      <c r="N252" s="1248"/>
      <c r="O252" s="1248"/>
      <c r="P252" s="1248"/>
      <c r="Q252" s="1248"/>
      <c r="R252" s="1248"/>
      <c r="S252" s="1248"/>
      <c r="T252" s="1248"/>
      <c r="U252" s="171"/>
      <c r="V252" s="257"/>
      <c r="W252" s="84"/>
      <c r="X252" s="84" t="s">
        <v>225</v>
      </c>
      <c r="Y252" s="84"/>
      <c r="Z252" s="84"/>
      <c r="AA252" s="84"/>
      <c r="AB252" s="84"/>
      <c r="AC252" s="150" t="s">
        <v>9</v>
      </c>
      <c r="AD252" s="150"/>
      <c r="AE252" s="698"/>
      <c r="AF252" s="698"/>
      <c r="AG252" s="698"/>
      <c r="AH252" s="698"/>
      <c r="AI252" s="698"/>
      <c r="AJ252" s="698"/>
      <c r="AK252" s="698"/>
      <c r="AL252" s="496" t="s">
        <v>204</v>
      </c>
      <c r="AM252" s="171"/>
      <c r="AN252" s="257"/>
      <c r="AO252" s="85"/>
      <c r="AP252" s="85"/>
      <c r="AQ252" s="85"/>
    </row>
    <row r="253" spans="1:43" ht="11.25" customHeight="1" x14ac:dyDescent="0.25">
      <c r="A253" s="84"/>
      <c r="C253" s="171"/>
      <c r="D253" s="257"/>
      <c r="E253" s="1248"/>
      <c r="F253" s="1248"/>
      <c r="G253" s="1248"/>
      <c r="H253" s="1248"/>
      <c r="I253" s="1248"/>
      <c r="J253" s="1248"/>
      <c r="K253" s="1248"/>
      <c r="L253" s="1248"/>
      <c r="M253" s="1248"/>
      <c r="N253" s="1248"/>
      <c r="O253" s="1248"/>
      <c r="P253" s="1248"/>
      <c r="Q253" s="1248"/>
      <c r="R253" s="1248"/>
      <c r="S253" s="1248"/>
      <c r="T253" s="1248"/>
      <c r="U253" s="171"/>
      <c r="V253" s="257"/>
      <c r="W253" s="84"/>
      <c r="X253" s="84" t="s">
        <v>1591</v>
      </c>
      <c r="Y253" s="84"/>
      <c r="Z253" s="84"/>
      <c r="AA253" s="84"/>
      <c r="AB253" s="84"/>
      <c r="AC253" s="150"/>
      <c r="AD253" s="150"/>
      <c r="AE253" s="698"/>
      <c r="AF253" s="150"/>
      <c r="AL253" s="475" t="s">
        <v>206</v>
      </c>
      <c r="AM253" s="171"/>
      <c r="AN253" s="257"/>
      <c r="AO253" s="85"/>
      <c r="AP253" s="85"/>
      <c r="AQ253" s="85"/>
    </row>
    <row r="254" spans="1:43" ht="11.25" customHeight="1" x14ac:dyDescent="0.25">
      <c r="A254" s="84"/>
      <c r="C254" s="171"/>
      <c r="D254" s="257"/>
      <c r="E254" s="1248"/>
      <c r="F254" s="1248"/>
      <c r="G254" s="1248"/>
      <c r="H254" s="1248"/>
      <c r="I254" s="1248"/>
      <c r="J254" s="1248"/>
      <c r="K254" s="1248"/>
      <c r="L254" s="1248"/>
      <c r="M254" s="1248"/>
      <c r="N254" s="1248"/>
      <c r="O254" s="1248"/>
      <c r="P254" s="1248"/>
      <c r="Q254" s="1248"/>
      <c r="R254" s="1248"/>
      <c r="S254" s="1248"/>
      <c r="T254" s="1248"/>
      <c r="U254" s="171"/>
      <c r="V254" s="257"/>
      <c r="W254" s="84"/>
      <c r="X254" s="85" t="s">
        <v>236</v>
      </c>
      <c r="Y254" s="85"/>
      <c r="Z254" s="85"/>
      <c r="AA254" s="85"/>
      <c r="AB254" s="85"/>
      <c r="AC254" s="85"/>
      <c r="AD254" s="85"/>
      <c r="AE254" s="85"/>
      <c r="AF254" s="85"/>
      <c r="AL254" s="475" t="s">
        <v>208</v>
      </c>
      <c r="AM254" s="171"/>
      <c r="AN254" s="257"/>
      <c r="AO254" s="85"/>
      <c r="AP254" s="85"/>
      <c r="AQ254" s="85"/>
    </row>
    <row r="255" spans="1:43" ht="11.25" customHeight="1" x14ac:dyDescent="0.25">
      <c r="A255" s="84"/>
      <c r="C255" s="171"/>
      <c r="D255" s="257"/>
      <c r="E255" s="1248"/>
      <c r="F255" s="1248"/>
      <c r="G255" s="1248"/>
      <c r="H255" s="1248"/>
      <c r="I255" s="1248"/>
      <c r="J255" s="1248"/>
      <c r="K255" s="1248"/>
      <c r="L255" s="1248"/>
      <c r="M255" s="1248"/>
      <c r="N255" s="1248"/>
      <c r="O255" s="1248"/>
      <c r="P255" s="1248"/>
      <c r="Q255" s="1248"/>
      <c r="R255" s="1248"/>
      <c r="S255" s="1248"/>
      <c r="T255" s="1248"/>
      <c r="U255" s="171"/>
      <c r="V255" s="257"/>
      <c r="W255" s="150"/>
      <c r="X255" s="85"/>
      <c r="Y255" s="85"/>
      <c r="Z255" s="84"/>
      <c r="AA255" s="84"/>
      <c r="AB255" s="122"/>
      <c r="AC255" s="122"/>
      <c r="AD255" s="122"/>
      <c r="AE255" s="122"/>
      <c r="AF255" s="122"/>
      <c r="AG255" s="122"/>
      <c r="AH255" s="122"/>
      <c r="AI255" s="373"/>
      <c r="AJ255" s="373"/>
      <c r="AK255" s="373"/>
      <c r="AL255" s="127"/>
      <c r="AM255" s="171"/>
      <c r="AN255" s="257"/>
      <c r="AO255" s="85"/>
      <c r="AP255" s="85"/>
      <c r="AQ255" s="85"/>
    </row>
    <row r="256" spans="1:43" ht="11.25" customHeight="1" x14ac:dyDescent="0.25">
      <c r="A256" s="84"/>
      <c r="C256" s="171"/>
      <c r="D256" s="257"/>
      <c r="E256" s="1248"/>
      <c r="F256" s="1248"/>
      <c r="G256" s="1248"/>
      <c r="H256" s="1248"/>
      <c r="I256" s="1248"/>
      <c r="J256" s="1248"/>
      <c r="K256" s="1248"/>
      <c r="L256" s="1248"/>
      <c r="M256" s="1248"/>
      <c r="N256" s="1248"/>
      <c r="O256" s="1248"/>
      <c r="P256" s="1248"/>
      <c r="Q256" s="1248"/>
      <c r="R256" s="1248"/>
      <c r="S256" s="1248"/>
      <c r="T256" s="1248"/>
      <c r="U256" s="171"/>
      <c r="V256" s="257"/>
      <c r="W256" s="150"/>
      <c r="X256" s="85"/>
      <c r="Y256" s="85"/>
      <c r="Z256" s="84"/>
      <c r="AA256" s="84"/>
      <c r="AB256" s="689" t="s">
        <v>146</v>
      </c>
      <c r="AC256" s="689"/>
      <c r="AD256" s="689"/>
      <c r="AE256" s="689"/>
      <c r="AF256" s="689"/>
      <c r="AG256" s="689"/>
      <c r="AH256" s="689"/>
      <c r="AI256" s="372"/>
      <c r="AJ256" s="372"/>
      <c r="AK256" s="372"/>
      <c r="AL256" s="276"/>
      <c r="AM256" s="171"/>
      <c r="AN256" s="257"/>
      <c r="AO256" s="85"/>
      <c r="AP256" s="85"/>
      <c r="AQ256" s="85"/>
    </row>
    <row r="257" spans="1:59" ht="11.25" customHeight="1" x14ac:dyDescent="0.25">
      <c r="A257" s="84"/>
      <c r="C257" s="171"/>
      <c r="D257" s="257"/>
      <c r="E257" s="1248"/>
      <c r="F257" s="1248"/>
      <c r="G257" s="1248"/>
      <c r="H257" s="1248"/>
      <c r="I257" s="1248"/>
      <c r="J257" s="1248"/>
      <c r="K257" s="1248"/>
      <c r="L257" s="1248"/>
      <c r="M257" s="1248"/>
      <c r="N257" s="1248"/>
      <c r="O257" s="1248"/>
      <c r="P257" s="1248"/>
      <c r="Q257" s="1248"/>
      <c r="R257" s="1248"/>
      <c r="S257" s="1248"/>
      <c r="T257" s="1248"/>
      <c r="U257" s="171"/>
      <c r="V257" s="257"/>
      <c r="W257" s="150"/>
      <c r="X257" s="85"/>
      <c r="Y257" s="85"/>
      <c r="AL257" s="276"/>
      <c r="AM257" s="171"/>
      <c r="AN257" s="257"/>
      <c r="AO257" s="85"/>
      <c r="AP257" s="85"/>
      <c r="AQ257" s="85"/>
    </row>
    <row r="258" spans="1:59" ht="11.25" customHeight="1" x14ac:dyDescent="0.25">
      <c r="A258" s="84"/>
      <c r="C258" s="171"/>
      <c r="D258" s="257"/>
      <c r="E258" s="1248"/>
      <c r="F258" s="1248"/>
      <c r="G258" s="1248"/>
      <c r="H258" s="1248"/>
      <c r="I258" s="1248"/>
      <c r="J258" s="1248"/>
      <c r="K258" s="1248"/>
      <c r="L258" s="1248"/>
      <c r="M258" s="1248"/>
      <c r="N258" s="1248"/>
      <c r="O258" s="1248"/>
      <c r="P258" s="1248"/>
      <c r="Q258" s="1248"/>
      <c r="R258" s="1248"/>
      <c r="S258" s="1248"/>
      <c r="T258" s="1248"/>
      <c r="U258" s="171"/>
      <c r="V258" s="257"/>
      <c r="W258" s="690" t="s">
        <v>238</v>
      </c>
      <c r="X258" s="85"/>
      <c r="Y258" s="85"/>
      <c r="Z258" s="85"/>
      <c r="AA258" s="85"/>
      <c r="AB258" s="85"/>
      <c r="AC258" s="85"/>
      <c r="AD258" s="85"/>
      <c r="AE258" s="85"/>
      <c r="AF258" s="85"/>
      <c r="AL258" s="276"/>
      <c r="AM258" s="171"/>
      <c r="AN258" s="257"/>
      <c r="AO258" s="85"/>
      <c r="AP258" s="85"/>
      <c r="AQ258" s="85"/>
    </row>
    <row r="259" spans="1:59" ht="11.25" customHeight="1" x14ac:dyDescent="0.25">
      <c r="A259" s="84"/>
      <c r="C259" s="171"/>
      <c r="D259" s="257"/>
      <c r="E259" s="1248"/>
      <c r="F259" s="1248"/>
      <c r="G259" s="1248"/>
      <c r="H259" s="1248"/>
      <c r="I259" s="1248"/>
      <c r="J259" s="1248"/>
      <c r="K259" s="1248"/>
      <c r="L259" s="1248"/>
      <c r="M259" s="1248"/>
      <c r="N259" s="1248"/>
      <c r="O259" s="1248"/>
      <c r="P259" s="1248"/>
      <c r="Q259" s="1248"/>
      <c r="R259" s="1248"/>
      <c r="S259" s="1248"/>
      <c r="T259" s="1248"/>
      <c r="U259" s="171"/>
      <c r="V259" s="257"/>
      <c r="W259" s="85"/>
      <c r="X259" s="85" t="s">
        <v>239</v>
      </c>
      <c r="Y259" s="85"/>
      <c r="Z259" s="85"/>
      <c r="AA259" s="85"/>
      <c r="AB259" s="85"/>
      <c r="AC259" s="150" t="s">
        <v>9</v>
      </c>
      <c r="AD259" s="150"/>
      <c r="AE259" s="150"/>
      <c r="AF259" s="150"/>
      <c r="AG259" s="150"/>
      <c r="AH259" s="150"/>
      <c r="AI259" s="150"/>
      <c r="AJ259" s="150"/>
      <c r="AK259" s="150"/>
      <c r="AL259" s="475" t="s">
        <v>364</v>
      </c>
      <c r="AM259" s="171"/>
      <c r="AN259" s="257"/>
      <c r="AO259" s="85"/>
      <c r="AP259" s="85"/>
      <c r="AQ259" s="85"/>
    </row>
    <row r="260" spans="1:59" ht="11.25" customHeight="1" x14ac:dyDescent="0.25">
      <c r="A260" s="84"/>
      <c r="C260" s="171"/>
      <c r="D260" s="257"/>
      <c r="E260" s="1248"/>
      <c r="F260" s="1248"/>
      <c r="G260" s="1248"/>
      <c r="H260" s="1248"/>
      <c r="I260" s="1248"/>
      <c r="J260" s="1248"/>
      <c r="K260" s="1248"/>
      <c r="L260" s="1248"/>
      <c r="M260" s="1248"/>
      <c r="N260" s="1248"/>
      <c r="O260" s="1248"/>
      <c r="P260" s="1248"/>
      <c r="Q260" s="1248"/>
      <c r="R260" s="1248"/>
      <c r="S260" s="1248"/>
      <c r="T260" s="1248"/>
      <c r="U260" s="171"/>
      <c r="V260" s="257"/>
      <c r="W260" s="84"/>
      <c r="X260" s="84" t="s">
        <v>241</v>
      </c>
      <c r="Y260" s="84"/>
      <c r="Z260" s="84"/>
      <c r="AA260" s="84"/>
      <c r="AB260" s="150" t="s">
        <v>9</v>
      </c>
      <c r="AC260" s="150"/>
      <c r="AD260" s="150"/>
      <c r="AE260" s="150"/>
      <c r="AF260" s="150"/>
      <c r="AG260" s="150"/>
      <c r="AH260" s="150"/>
      <c r="AI260" s="150"/>
      <c r="AJ260" s="150"/>
      <c r="AK260" s="150"/>
      <c r="AL260" s="475" t="s">
        <v>365</v>
      </c>
      <c r="AM260" s="171"/>
      <c r="AN260" s="257"/>
      <c r="AO260" s="85"/>
      <c r="AP260" s="85"/>
      <c r="AQ260" s="85"/>
    </row>
    <row r="261" spans="1:59" ht="11.25" customHeight="1" x14ac:dyDescent="0.25">
      <c r="A261" s="84"/>
      <c r="C261" s="171"/>
      <c r="D261" s="257"/>
      <c r="E261" s="1248"/>
      <c r="F261" s="1248"/>
      <c r="G261" s="1248"/>
      <c r="H261" s="1248"/>
      <c r="I261" s="1248"/>
      <c r="J261" s="1248"/>
      <c r="K261" s="1248"/>
      <c r="L261" s="1248"/>
      <c r="M261" s="1248"/>
      <c r="N261" s="1248"/>
      <c r="O261" s="1248"/>
      <c r="P261" s="1248"/>
      <c r="Q261" s="1248"/>
      <c r="R261" s="1248"/>
      <c r="S261" s="1248"/>
      <c r="T261" s="1248"/>
      <c r="U261" s="171"/>
      <c r="V261" s="257"/>
      <c r="W261" s="85"/>
      <c r="X261" s="85" t="s">
        <v>243</v>
      </c>
      <c r="Y261" s="85"/>
      <c r="Z261" s="85"/>
      <c r="AA261" s="85"/>
      <c r="AB261" s="85"/>
      <c r="AC261" s="85"/>
      <c r="AD261" s="85"/>
      <c r="AE261" s="85"/>
      <c r="AF261" s="85"/>
      <c r="AL261" s="496" t="s">
        <v>366</v>
      </c>
      <c r="AM261" s="171"/>
      <c r="AN261" s="257"/>
      <c r="AO261" s="85"/>
      <c r="AP261" s="85"/>
      <c r="AQ261" s="85"/>
    </row>
    <row r="262" spans="1:59" ht="11.25" customHeight="1" x14ac:dyDescent="0.25">
      <c r="A262" s="84"/>
      <c r="C262" s="171"/>
      <c r="D262" s="257"/>
      <c r="E262" s="1248"/>
      <c r="F262" s="1248"/>
      <c r="G262" s="1248"/>
      <c r="H262" s="1248"/>
      <c r="I262" s="1248"/>
      <c r="J262" s="1248"/>
      <c r="K262" s="1248"/>
      <c r="L262" s="1248"/>
      <c r="M262" s="1248"/>
      <c r="N262" s="1248"/>
      <c r="O262" s="1248"/>
      <c r="P262" s="1248"/>
      <c r="Q262" s="1248"/>
      <c r="R262" s="1248"/>
      <c r="S262" s="1248"/>
      <c r="T262" s="1248"/>
      <c r="U262" s="171"/>
      <c r="V262" s="257"/>
      <c r="W262" s="85"/>
      <c r="X262" s="85"/>
      <c r="Y262" s="85"/>
      <c r="Z262" s="84"/>
      <c r="AA262" s="84"/>
      <c r="AB262" s="122"/>
      <c r="AC262" s="122"/>
      <c r="AD262" s="122"/>
      <c r="AE262" s="122"/>
      <c r="AF262" s="122"/>
      <c r="AG262" s="122"/>
      <c r="AH262" s="122"/>
      <c r="AI262" s="373"/>
      <c r="AJ262" s="373"/>
      <c r="AK262" s="373"/>
      <c r="AL262" s="127"/>
      <c r="AM262" s="171"/>
      <c r="AN262" s="257"/>
      <c r="AO262" s="85"/>
      <c r="AP262" s="85"/>
      <c r="AQ262" s="85"/>
    </row>
    <row r="263" spans="1:59" ht="11.25" customHeight="1" x14ac:dyDescent="0.25">
      <c r="A263" s="84"/>
      <c r="C263" s="171"/>
      <c r="D263" s="257"/>
      <c r="E263" s="1248"/>
      <c r="F263" s="1248"/>
      <c r="G263" s="1248"/>
      <c r="H263" s="1248"/>
      <c r="I263" s="1248"/>
      <c r="J263" s="1248"/>
      <c r="K263" s="1248"/>
      <c r="L263" s="1248"/>
      <c r="M263" s="1248"/>
      <c r="N263" s="1248"/>
      <c r="O263" s="1248"/>
      <c r="P263" s="1248"/>
      <c r="Q263" s="1248"/>
      <c r="R263" s="1248"/>
      <c r="S263" s="1248"/>
      <c r="T263" s="1248"/>
      <c r="U263" s="171"/>
      <c r="V263" s="257"/>
      <c r="W263" s="85"/>
      <c r="X263" s="85"/>
      <c r="Y263" s="85"/>
      <c r="Z263" s="84"/>
      <c r="AA263" s="84"/>
      <c r="AB263" s="689" t="s">
        <v>146</v>
      </c>
      <c r="AC263" s="689"/>
      <c r="AD263" s="689"/>
      <c r="AE263" s="689"/>
      <c r="AF263" s="689"/>
      <c r="AG263" s="689"/>
      <c r="AH263" s="689"/>
      <c r="AI263" s="372"/>
      <c r="AJ263" s="372"/>
      <c r="AK263" s="372"/>
      <c r="AL263" s="276"/>
      <c r="AM263" s="171"/>
      <c r="AN263" s="257"/>
      <c r="AO263" s="85"/>
      <c r="AP263" s="85"/>
      <c r="AQ263" s="85"/>
    </row>
    <row r="264" spans="1:59" ht="11.25" customHeight="1" x14ac:dyDescent="0.25">
      <c r="A264" s="84"/>
      <c r="C264" s="171"/>
      <c r="D264" s="257"/>
      <c r="E264" s="1248"/>
      <c r="F264" s="1248"/>
      <c r="G264" s="1248"/>
      <c r="H264" s="1248"/>
      <c r="I264" s="1248"/>
      <c r="J264" s="1248"/>
      <c r="K264" s="1248"/>
      <c r="L264" s="1248"/>
      <c r="M264" s="1248"/>
      <c r="N264" s="1248"/>
      <c r="O264" s="1248"/>
      <c r="P264" s="1248"/>
      <c r="Q264" s="1248"/>
      <c r="R264" s="1248"/>
      <c r="S264" s="1248"/>
      <c r="T264" s="1248"/>
      <c r="U264" s="171"/>
      <c r="V264" s="257"/>
      <c r="AL264" s="276"/>
      <c r="AM264" s="171"/>
      <c r="AN264" s="257"/>
      <c r="AO264" s="85"/>
      <c r="AP264" s="85"/>
      <c r="AQ264" s="85"/>
    </row>
    <row r="265" spans="1:59" ht="11.25" customHeight="1" x14ac:dyDescent="0.25">
      <c r="A265" s="84"/>
      <c r="C265" s="171"/>
      <c r="D265" s="257"/>
      <c r="E265" s="1248"/>
      <c r="F265" s="1248"/>
      <c r="G265" s="1248"/>
      <c r="H265" s="1248"/>
      <c r="I265" s="1248"/>
      <c r="J265" s="1248"/>
      <c r="K265" s="1248"/>
      <c r="L265" s="1248"/>
      <c r="M265" s="1248"/>
      <c r="N265" s="1248"/>
      <c r="O265" s="1248"/>
      <c r="P265" s="1248"/>
      <c r="Q265" s="1248"/>
      <c r="R265" s="1248"/>
      <c r="S265" s="1248"/>
      <c r="T265" s="1248"/>
      <c r="U265" s="171"/>
      <c r="V265" s="257"/>
      <c r="W265" s="688" t="s">
        <v>289</v>
      </c>
      <c r="X265" s="84"/>
      <c r="Y265" s="84"/>
      <c r="Z265" s="84"/>
      <c r="AA265" s="84"/>
      <c r="AB265" s="84"/>
      <c r="AC265" s="84"/>
      <c r="AD265" s="84"/>
      <c r="AE265" s="84"/>
      <c r="AF265" s="84"/>
      <c r="AL265" s="276"/>
      <c r="AM265" s="171"/>
      <c r="AN265" s="257"/>
      <c r="AO265" s="85"/>
      <c r="AP265" s="85"/>
      <c r="AQ265" s="85"/>
    </row>
    <row r="266" spans="1:59" ht="11.25" customHeight="1" x14ac:dyDescent="0.25">
      <c r="A266" s="84"/>
      <c r="C266" s="171"/>
      <c r="D266" s="257"/>
      <c r="E266" s="1248"/>
      <c r="F266" s="1248"/>
      <c r="G266" s="1248"/>
      <c r="H266" s="1248"/>
      <c r="I266" s="1248"/>
      <c r="J266" s="1248"/>
      <c r="K266" s="1248"/>
      <c r="L266" s="1248"/>
      <c r="M266" s="1248"/>
      <c r="N266" s="1248"/>
      <c r="O266" s="1248"/>
      <c r="P266" s="1248"/>
      <c r="Q266" s="1248"/>
      <c r="R266" s="1248"/>
      <c r="S266" s="1248"/>
      <c r="T266" s="1248"/>
      <c r="U266" s="171"/>
      <c r="V266" s="257"/>
      <c r="W266" s="84"/>
      <c r="X266" s="84" t="s">
        <v>290</v>
      </c>
      <c r="Y266" s="84"/>
      <c r="Z266" s="84"/>
      <c r="AA266" s="150" t="s">
        <v>9</v>
      </c>
      <c r="AB266" s="150"/>
      <c r="AC266" s="150"/>
      <c r="AD266" s="150"/>
      <c r="AE266" s="150"/>
      <c r="AF266" s="150"/>
      <c r="AG266" s="150"/>
      <c r="AH266" s="150"/>
      <c r="AI266" s="150"/>
      <c r="AJ266" s="150"/>
      <c r="AK266" s="150"/>
      <c r="AL266" s="276" t="s">
        <v>367</v>
      </c>
      <c r="AM266" s="171"/>
      <c r="AN266" s="257"/>
      <c r="AO266" s="85"/>
      <c r="AP266" s="85"/>
      <c r="AQ266" s="85"/>
    </row>
    <row r="267" spans="1:59" ht="11.25" customHeight="1" x14ac:dyDescent="0.25">
      <c r="A267" s="84"/>
      <c r="C267" s="171"/>
      <c r="D267" s="257"/>
      <c r="E267" s="1248"/>
      <c r="F267" s="1248"/>
      <c r="G267" s="1248"/>
      <c r="H267" s="1248"/>
      <c r="I267" s="1248"/>
      <c r="J267" s="1248"/>
      <c r="K267" s="1248"/>
      <c r="L267" s="1248"/>
      <c r="M267" s="1248"/>
      <c r="N267" s="1248"/>
      <c r="O267" s="1248"/>
      <c r="P267" s="1248"/>
      <c r="Q267" s="1248"/>
      <c r="R267" s="1248"/>
      <c r="S267" s="1248"/>
      <c r="T267" s="1248"/>
      <c r="U267" s="171"/>
      <c r="V267" s="257"/>
      <c r="W267" s="84"/>
      <c r="X267" s="84" t="s">
        <v>368</v>
      </c>
      <c r="Y267" s="84"/>
      <c r="Z267" s="84"/>
      <c r="AA267" s="150" t="s">
        <v>9</v>
      </c>
      <c r="AB267" s="150"/>
      <c r="AC267" s="150"/>
      <c r="AD267" s="150"/>
      <c r="AE267" s="150"/>
      <c r="AF267" s="150"/>
      <c r="AG267" s="150"/>
      <c r="AH267" s="150"/>
      <c r="AI267" s="150"/>
      <c r="AJ267" s="150"/>
      <c r="AK267" s="150"/>
      <c r="AL267" s="475" t="s">
        <v>369</v>
      </c>
      <c r="AM267" s="171"/>
      <c r="AN267" s="257"/>
      <c r="AO267" s="85"/>
      <c r="AP267" s="85"/>
      <c r="AQ267" s="85"/>
    </row>
    <row r="268" spans="1:59" ht="11.25" customHeight="1" x14ac:dyDescent="0.25">
      <c r="A268" s="84"/>
      <c r="C268" s="171"/>
      <c r="D268" s="257"/>
      <c r="E268" s="1248"/>
      <c r="F268" s="1248"/>
      <c r="G268" s="1248"/>
      <c r="H268" s="1248"/>
      <c r="I268" s="1248"/>
      <c r="J268" s="1248"/>
      <c r="K268" s="1248"/>
      <c r="L268" s="1248"/>
      <c r="M268" s="1248"/>
      <c r="N268" s="1248"/>
      <c r="O268" s="1248"/>
      <c r="P268" s="1248"/>
      <c r="Q268" s="1248"/>
      <c r="R268" s="1248"/>
      <c r="S268" s="1248"/>
      <c r="T268" s="1248"/>
      <c r="U268" s="171"/>
      <c r="V268" s="257"/>
      <c r="W268" s="84"/>
      <c r="X268" s="699" t="s">
        <v>370</v>
      </c>
      <c r="Y268" s="84"/>
      <c r="Z268" s="84"/>
      <c r="AA268" s="84"/>
      <c r="AB268" s="84"/>
      <c r="AC268" s="84"/>
      <c r="AD268" s="150"/>
      <c r="AE268" s="150"/>
      <c r="AF268" s="698"/>
      <c r="AI268" s="150"/>
      <c r="AJ268" s="150" t="s">
        <v>9</v>
      </c>
      <c r="AK268" s="150"/>
      <c r="AL268" s="496" t="s">
        <v>371</v>
      </c>
      <c r="AM268" s="171"/>
      <c r="AN268" s="257"/>
      <c r="AO268" s="85"/>
      <c r="AP268" s="85"/>
      <c r="AQ268" s="85"/>
    </row>
    <row r="269" spans="1:59" ht="11.25" customHeight="1" x14ac:dyDescent="0.25">
      <c r="A269" s="84"/>
      <c r="C269" s="171"/>
      <c r="D269" s="257"/>
      <c r="E269" s="1248"/>
      <c r="F269" s="1248"/>
      <c r="G269" s="1248"/>
      <c r="H269" s="1248"/>
      <c r="I269" s="1248"/>
      <c r="J269" s="1248"/>
      <c r="K269" s="1248"/>
      <c r="L269" s="1248"/>
      <c r="M269" s="1248"/>
      <c r="N269" s="1248"/>
      <c r="O269" s="1248"/>
      <c r="P269" s="1248"/>
      <c r="Q269" s="1248"/>
      <c r="R269" s="1248"/>
      <c r="S269" s="1248"/>
      <c r="T269" s="1248"/>
      <c r="U269" s="171"/>
      <c r="V269" s="257"/>
      <c r="W269" s="700"/>
      <c r="X269" s="700"/>
      <c r="Y269" s="700"/>
      <c r="Z269" s="700"/>
      <c r="AA269" s="700"/>
      <c r="AB269" s="700"/>
      <c r="AC269" s="700"/>
      <c r="AD269" s="700"/>
      <c r="AE269" s="700"/>
      <c r="AF269" s="700"/>
      <c r="AL269" s="276"/>
      <c r="AM269" s="171"/>
      <c r="AN269" s="257"/>
      <c r="AO269" s="85"/>
      <c r="AP269" s="85"/>
      <c r="AQ269" s="85"/>
    </row>
    <row r="270" spans="1:59" ht="11.25" customHeight="1" x14ac:dyDescent="0.25">
      <c r="A270" s="84"/>
      <c r="C270" s="171"/>
      <c r="D270" s="257"/>
      <c r="E270" s="1248"/>
      <c r="F270" s="1248"/>
      <c r="G270" s="1248"/>
      <c r="H270" s="1248"/>
      <c r="I270" s="1248"/>
      <c r="J270" s="1248"/>
      <c r="K270" s="1248"/>
      <c r="L270" s="1248"/>
      <c r="M270" s="1248"/>
      <c r="N270" s="1248"/>
      <c r="O270" s="1248"/>
      <c r="P270" s="1248"/>
      <c r="Q270" s="1248"/>
      <c r="R270" s="1248"/>
      <c r="S270" s="1248"/>
      <c r="T270" s="1248"/>
      <c r="U270" s="171"/>
      <c r="V270" s="257"/>
      <c r="W270" s="85" t="s">
        <v>144</v>
      </c>
      <c r="X270" s="85"/>
      <c r="Y270" s="85"/>
      <c r="Z270" s="85"/>
      <c r="AA270" s="85"/>
      <c r="AB270" s="85"/>
      <c r="AC270" s="85"/>
      <c r="AD270" s="85"/>
      <c r="AE270" s="85"/>
      <c r="AF270" s="85"/>
      <c r="AG270" s="373"/>
      <c r="AH270" s="373"/>
      <c r="AI270" s="373"/>
      <c r="AJ270" s="373"/>
      <c r="AK270" s="373"/>
      <c r="AL270" s="305" t="s">
        <v>145</v>
      </c>
      <c r="AM270" s="171"/>
      <c r="AN270" s="257"/>
      <c r="AO270" s="85"/>
      <c r="AP270" s="85"/>
      <c r="AQ270" s="85"/>
    </row>
    <row r="271" spans="1:59" ht="11.25" customHeight="1" x14ac:dyDescent="0.25">
      <c r="A271" s="84"/>
      <c r="C271" s="171"/>
      <c r="D271" s="257"/>
      <c r="E271" s="1248"/>
      <c r="F271" s="1248"/>
      <c r="G271" s="1248"/>
      <c r="H271" s="1248"/>
      <c r="I271" s="1248"/>
      <c r="J271" s="1248"/>
      <c r="K271" s="1248"/>
      <c r="L271" s="1248"/>
      <c r="M271" s="1248"/>
      <c r="N271" s="1248"/>
      <c r="O271" s="1248"/>
      <c r="P271" s="1248"/>
      <c r="Q271" s="1248"/>
      <c r="R271" s="1248"/>
      <c r="S271" s="1248"/>
      <c r="T271" s="1248"/>
      <c r="U271" s="171"/>
      <c r="V271" s="257"/>
      <c r="W271" s="85"/>
      <c r="X271" s="85"/>
      <c r="Y271" s="85"/>
      <c r="Z271" s="689" t="s">
        <v>146</v>
      </c>
      <c r="AA271" s="689"/>
      <c r="AB271" s="689"/>
      <c r="AC271" s="689"/>
      <c r="AD271" s="689"/>
      <c r="AE271" s="689"/>
      <c r="AF271" s="689"/>
      <c r="AG271" s="374"/>
      <c r="AH271" s="372"/>
      <c r="AI271" s="372"/>
      <c r="AJ271" s="372"/>
      <c r="AK271" s="372"/>
      <c r="AL271" s="276"/>
      <c r="AM271" s="171"/>
      <c r="AN271" s="257"/>
      <c r="AO271" s="85"/>
      <c r="AP271" s="85"/>
      <c r="AQ271" s="85"/>
    </row>
    <row r="272" spans="1:59" ht="6" customHeight="1" x14ac:dyDescent="0.25">
      <c r="A272" s="122"/>
      <c r="B272" s="306"/>
      <c r="C272" s="172"/>
      <c r="D272" s="307"/>
      <c r="E272" s="122"/>
      <c r="F272" s="122"/>
      <c r="G272" s="122"/>
      <c r="H272" s="122"/>
      <c r="I272" s="122"/>
      <c r="J272" s="122"/>
      <c r="K272" s="122"/>
      <c r="L272" s="122"/>
      <c r="M272" s="122"/>
      <c r="N272" s="122"/>
      <c r="O272" s="122"/>
      <c r="P272" s="122"/>
      <c r="Q272" s="122"/>
      <c r="R272" s="122"/>
      <c r="S272" s="122"/>
      <c r="T272" s="122"/>
      <c r="U272" s="172"/>
      <c r="V272" s="307"/>
      <c r="W272" s="122"/>
      <c r="X272" s="122"/>
      <c r="Y272" s="122"/>
      <c r="Z272" s="122"/>
      <c r="AA272" s="122"/>
      <c r="AB272" s="122"/>
      <c r="AC272" s="122"/>
      <c r="AD272" s="122"/>
      <c r="AE272" s="122"/>
      <c r="AF272" s="122"/>
      <c r="AG272" s="122"/>
      <c r="AH272" s="122"/>
      <c r="AI272" s="122"/>
      <c r="AJ272" s="122"/>
      <c r="AK272" s="122"/>
      <c r="AL272" s="591"/>
      <c r="AM272" s="172"/>
      <c r="AN272" s="307"/>
      <c r="AO272" s="122"/>
      <c r="AP272" s="122"/>
      <c r="AQ272" s="122"/>
      <c r="AR272" s="199"/>
      <c r="AS272" s="85"/>
      <c r="AT272" s="85"/>
      <c r="BG272" s="701"/>
    </row>
    <row r="273" spans="1:59" ht="6" customHeight="1" x14ac:dyDescent="0.25">
      <c r="A273" s="500"/>
      <c r="B273" s="583"/>
      <c r="C273" s="584"/>
      <c r="D273" s="499"/>
      <c r="E273" s="500"/>
      <c r="F273" s="500"/>
      <c r="G273" s="500"/>
      <c r="H273" s="500"/>
      <c r="I273" s="500"/>
      <c r="J273" s="500"/>
      <c r="K273" s="500"/>
      <c r="L273" s="500"/>
      <c r="M273" s="500"/>
      <c r="N273" s="500"/>
      <c r="O273" s="500"/>
      <c r="P273" s="500"/>
      <c r="Q273" s="500"/>
      <c r="R273" s="500"/>
      <c r="S273" s="500"/>
      <c r="T273" s="500"/>
      <c r="U273" s="584"/>
      <c r="V273" s="499"/>
      <c r="W273" s="500"/>
      <c r="X273" s="500"/>
      <c r="Y273" s="500"/>
      <c r="Z273" s="500"/>
      <c r="AA273" s="500"/>
      <c r="AB273" s="500"/>
      <c r="AC273" s="500"/>
      <c r="AD273" s="500"/>
      <c r="AE273" s="500"/>
      <c r="AF273" s="500"/>
      <c r="AG273" s="500"/>
      <c r="AH273" s="500"/>
      <c r="AI273" s="500"/>
      <c r="AJ273" s="500"/>
      <c r="AK273" s="500"/>
      <c r="AL273" s="593"/>
      <c r="AM273" s="584"/>
      <c r="AN273" s="257"/>
      <c r="AO273" s="85"/>
      <c r="AP273" s="85"/>
      <c r="AQ273" s="85"/>
      <c r="AS273" s="84"/>
      <c r="AT273" s="699"/>
      <c r="AU273" s="699"/>
      <c r="AV273" s="699"/>
      <c r="AW273" s="699"/>
      <c r="AX273" s="699"/>
      <c r="AY273" s="699"/>
      <c r="AZ273" s="699"/>
      <c r="BA273" s="699"/>
      <c r="BG273" s="276"/>
    </row>
    <row r="274" spans="1:59" ht="11.25" customHeight="1" x14ac:dyDescent="0.25">
      <c r="A274" s="85"/>
      <c r="B274" s="429">
        <v>428</v>
      </c>
      <c r="C274" s="171"/>
      <c r="D274" s="257"/>
      <c r="E274" s="1248" t="str">
        <f ca="1">VLOOKUP(INDIRECT(ADDRESS(ROW(),COLUMN()-3)),INDIRECT("translations[[Question Num]:["&amp; Language_Selected &amp;"]]"),MATCH(Language_Selected,Language_Options,0)+1,FALSE)</f>
        <v>During the whole pregnancy, for how many days did you take the iron tablets or syrup?
IF ANSWER IS NOT NUMERIC, PROBE FOR APPROXIMATE NUMBER OF DAYS.</v>
      </c>
      <c r="F274" s="1248"/>
      <c r="G274" s="1248"/>
      <c r="H274" s="1248"/>
      <c r="I274" s="1248"/>
      <c r="J274" s="1248"/>
      <c r="K274" s="1248"/>
      <c r="L274" s="1248"/>
      <c r="M274" s="1248"/>
      <c r="N274" s="1248"/>
      <c r="O274" s="1248"/>
      <c r="P274" s="1248"/>
      <c r="Q274" s="1248"/>
      <c r="R274" s="1248"/>
      <c r="S274" s="1248"/>
      <c r="T274" s="1248"/>
      <c r="U274" s="171"/>
      <c r="V274" s="257"/>
      <c r="W274" s="84"/>
      <c r="X274" s="84"/>
      <c r="Y274" s="84"/>
      <c r="Z274" s="84"/>
      <c r="AA274" s="84"/>
      <c r="AB274" s="84"/>
      <c r="AC274" s="84"/>
      <c r="AD274" s="84"/>
      <c r="AE274" s="84"/>
      <c r="AF274" s="171"/>
      <c r="AG274" s="499"/>
      <c r="AH274" s="500"/>
      <c r="AI274" s="499"/>
      <c r="AJ274" s="500"/>
      <c r="AK274" s="499"/>
      <c r="AL274" s="675"/>
      <c r="AM274" s="171"/>
      <c r="AN274" s="257"/>
      <c r="AO274" s="85"/>
      <c r="AP274" s="85"/>
      <c r="AQ274" s="85"/>
    </row>
    <row r="275" spans="1:59" x14ac:dyDescent="0.25">
      <c r="A275" s="85"/>
      <c r="B275" s="496" t="s">
        <v>166</v>
      </c>
      <c r="C275" s="171"/>
      <c r="D275" s="257"/>
      <c r="E275" s="1248"/>
      <c r="F275" s="1248"/>
      <c r="G275" s="1248"/>
      <c r="H275" s="1248"/>
      <c r="I275" s="1248"/>
      <c r="J275" s="1248"/>
      <c r="K275" s="1248"/>
      <c r="L275" s="1248"/>
      <c r="M275" s="1248"/>
      <c r="N275" s="1248"/>
      <c r="O275" s="1248"/>
      <c r="P275" s="1248"/>
      <c r="Q275" s="1248"/>
      <c r="R275" s="1248"/>
      <c r="S275" s="1248"/>
      <c r="T275" s="1248"/>
      <c r="U275" s="171"/>
      <c r="V275" s="257"/>
      <c r="W275" s="84" t="s">
        <v>80</v>
      </c>
      <c r="X275" s="84"/>
      <c r="Y275" s="150" t="s">
        <v>9</v>
      </c>
      <c r="Z275" s="636"/>
      <c r="AA275" s="636"/>
      <c r="AB275" s="636"/>
      <c r="AC275" s="636"/>
      <c r="AD275" s="636"/>
      <c r="AE275" s="636"/>
      <c r="AF275" s="636"/>
      <c r="AG275" s="307"/>
      <c r="AH275" s="122"/>
      <c r="AI275" s="307"/>
      <c r="AJ275" s="122"/>
      <c r="AK275" s="307"/>
      <c r="AL275" s="672"/>
      <c r="AM275" s="171"/>
      <c r="AN275" s="257"/>
      <c r="AO275" s="85"/>
      <c r="AP275" s="85"/>
      <c r="AQ275" s="85"/>
    </row>
    <row r="276" spans="1:59" x14ac:dyDescent="0.25">
      <c r="A276" s="85"/>
      <c r="B276" s="496" t="s">
        <v>177</v>
      </c>
      <c r="C276" s="171"/>
      <c r="D276" s="257"/>
      <c r="E276" s="1248"/>
      <c r="F276" s="1248"/>
      <c r="G276" s="1248"/>
      <c r="H276" s="1248"/>
      <c r="I276" s="1248"/>
      <c r="J276" s="1248"/>
      <c r="K276" s="1248"/>
      <c r="L276" s="1248"/>
      <c r="M276" s="1248"/>
      <c r="N276" s="1248"/>
      <c r="O276" s="1248"/>
      <c r="P276" s="1248"/>
      <c r="Q276" s="1248"/>
      <c r="R276" s="1248"/>
      <c r="S276" s="1248"/>
      <c r="T276" s="1248"/>
      <c r="U276" s="171"/>
      <c r="V276" s="257"/>
      <c r="W276" s="84"/>
      <c r="X276" s="84"/>
      <c r="Y276" s="84"/>
      <c r="Z276" s="84"/>
      <c r="AA276" s="84"/>
      <c r="AB276" s="84"/>
      <c r="AC276" s="84"/>
      <c r="AD276" s="84"/>
      <c r="AE276" s="84"/>
      <c r="AF276" s="84"/>
      <c r="AG276" s="84"/>
      <c r="AH276" s="84"/>
      <c r="AI276" s="84"/>
      <c r="AJ276" s="84"/>
      <c r="AK276" s="84"/>
      <c r="AM276" s="171"/>
      <c r="AN276" s="257"/>
      <c r="AO276" s="85"/>
      <c r="AP276" s="85"/>
      <c r="AQ276" s="85"/>
    </row>
    <row r="277" spans="1:59" x14ac:dyDescent="0.25">
      <c r="A277" s="85"/>
      <c r="B277" s="496"/>
      <c r="C277" s="171"/>
      <c r="D277" s="257"/>
      <c r="E277" s="1248"/>
      <c r="F277" s="1248"/>
      <c r="G277" s="1248"/>
      <c r="H277" s="1248"/>
      <c r="I277" s="1248"/>
      <c r="J277" s="1248"/>
      <c r="K277" s="1248"/>
      <c r="L277" s="1248"/>
      <c r="M277" s="1248"/>
      <c r="N277" s="1248"/>
      <c r="O277" s="1248"/>
      <c r="P277" s="1248"/>
      <c r="Q277" s="1248"/>
      <c r="R277" s="1248"/>
      <c r="S277" s="1248"/>
      <c r="T277" s="1248"/>
      <c r="U277" s="171"/>
      <c r="V277" s="257"/>
      <c r="W277" s="84" t="s">
        <v>150</v>
      </c>
      <c r="X277" s="84"/>
      <c r="Y277" s="84"/>
      <c r="Z277" s="84"/>
      <c r="AA277" s="84"/>
      <c r="AB277" s="150" t="s">
        <v>9</v>
      </c>
      <c r="AC277" s="636"/>
      <c r="AD277" s="636"/>
      <c r="AE277" s="636"/>
      <c r="AF277" s="636"/>
      <c r="AG277" s="636"/>
      <c r="AH277" s="636"/>
      <c r="AI277" s="636"/>
      <c r="AJ277" s="150"/>
      <c r="AK277" s="150"/>
      <c r="AL277" s="247" t="s">
        <v>328</v>
      </c>
      <c r="AM277" s="171"/>
      <c r="AN277" s="257"/>
      <c r="AO277" s="85"/>
      <c r="AP277" s="85"/>
      <c r="AQ277" s="85"/>
    </row>
    <row r="278" spans="1:59" ht="11.25" customHeight="1" x14ac:dyDescent="0.25">
      <c r="A278" s="85"/>
      <c r="C278" s="171"/>
      <c r="D278" s="257"/>
      <c r="E278" s="1248"/>
      <c r="F278" s="1248"/>
      <c r="G278" s="1248"/>
      <c r="H278" s="1248"/>
      <c r="I278" s="1248"/>
      <c r="J278" s="1248"/>
      <c r="K278" s="1248"/>
      <c r="L278" s="1248"/>
      <c r="M278" s="1248"/>
      <c r="N278" s="1248"/>
      <c r="O278" s="1248"/>
      <c r="P278" s="1248"/>
      <c r="Q278" s="1248"/>
      <c r="R278" s="1248"/>
      <c r="S278" s="1248"/>
      <c r="T278" s="1248"/>
      <c r="U278" s="171"/>
      <c r="V278" s="257"/>
      <c r="AL278" s="127"/>
      <c r="AM278" s="171"/>
      <c r="AN278" s="257"/>
      <c r="AO278" s="85"/>
      <c r="AP278" s="85"/>
      <c r="AQ278" s="85"/>
    </row>
    <row r="279" spans="1:59" ht="6" customHeight="1" x14ac:dyDescent="0.25">
      <c r="A279" s="122"/>
      <c r="B279" s="306"/>
      <c r="C279" s="172"/>
      <c r="D279" s="307"/>
      <c r="E279" s="122"/>
      <c r="F279" s="122"/>
      <c r="G279" s="122"/>
      <c r="H279" s="122"/>
      <c r="I279" s="122"/>
      <c r="J279" s="122"/>
      <c r="K279" s="122"/>
      <c r="L279" s="122"/>
      <c r="M279" s="122"/>
      <c r="N279" s="122"/>
      <c r="O279" s="122"/>
      <c r="P279" s="122"/>
      <c r="Q279" s="122"/>
      <c r="R279" s="122"/>
      <c r="S279" s="122"/>
      <c r="T279" s="122"/>
      <c r="U279" s="172"/>
      <c r="V279" s="307"/>
      <c r="W279" s="122"/>
      <c r="X279" s="122"/>
      <c r="Y279" s="122"/>
      <c r="Z279" s="122"/>
      <c r="AA279" s="122"/>
      <c r="AB279" s="122"/>
      <c r="AC279" s="122"/>
      <c r="AD279" s="122"/>
      <c r="AE279" s="122"/>
      <c r="AF279" s="122"/>
      <c r="AG279" s="122"/>
      <c r="AH279" s="122"/>
      <c r="AI279" s="122"/>
      <c r="AJ279" s="122"/>
      <c r="AK279" s="122"/>
      <c r="AL279" s="591"/>
      <c r="AM279" s="172"/>
      <c r="AN279" s="307"/>
      <c r="AO279" s="122"/>
      <c r="AP279" s="122"/>
      <c r="AQ279" s="122"/>
    </row>
    <row r="280" spans="1:59" ht="6" customHeight="1" x14ac:dyDescent="0.25">
      <c r="A280" s="322"/>
      <c r="B280" s="323"/>
      <c r="C280" s="324"/>
      <c r="D280" s="499"/>
      <c r="E280" s="500"/>
      <c r="F280" s="500"/>
      <c r="G280" s="500"/>
      <c r="H280" s="500"/>
      <c r="I280" s="500"/>
      <c r="J280" s="500"/>
      <c r="K280" s="500"/>
      <c r="L280" s="500"/>
      <c r="M280" s="500"/>
      <c r="N280" s="500"/>
      <c r="O280" s="500"/>
      <c r="P280" s="500"/>
      <c r="Q280" s="500"/>
      <c r="R280" s="500"/>
      <c r="S280" s="500"/>
      <c r="T280" s="500"/>
      <c r="U280" s="584"/>
      <c r="V280" s="499"/>
      <c r="W280" s="500"/>
      <c r="X280" s="500"/>
      <c r="Y280" s="500"/>
      <c r="Z280" s="500"/>
      <c r="AA280" s="500"/>
      <c r="AB280" s="500"/>
      <c r="AC280" s="500"/>
      <c r="AD280" s="500"/>
      <c r="AE280" s="500"/>
      <c r="AF280" s="500"/>
      <c r="AG280" s="500"/>
      <c r="AH280" s="500"/>
      <c r="AI280" s="500"/>
      <c r="AJ280" s="500"/>
      <c r="AK280" s="500"/>
      <c r="AL280" s="593"/>
      <c r="AM280" s="584"/>
      <c r="AN280" s="257"/>
      <c r="AO280" s="85"/>
      <c r="AP280" s="85"/>
      <c r="AQ280" s="85"/>
    </row>
    <row r="281" spans="1:59" ht="11.25" customHeight="1" x14ac:dyDescent="0.25">
      <c r="A281" s="386"/>
      <c r="B281" s="490">
        <v>429</v>
      </c>
      <c r="C281" s="326"/>
      <c r="D281" s="257"/>
      <c r="E281" s="1241" t="str">
        <f ca="1">VLOOKUP(INDIRECT(ADDRESS(ROW(),COLUMN()-3)),INDIRECT("translations[[Question Num]:["&amp; Language_Selected &amp;"]]"),MATCH(Language_Selected,Language_Options,0)+1,FALSE)</f>
        <v>During this pregnancy, did you take any medicine for intestinal worms?</v>
      </c>
      <c r="F281" s="1241"/>
      <c r="G281" s="1241"/>
      <c r="H281" s="1241"/>
      <c r="I281" s="1241"/>
      <c r="J281" s="1241"/>
      <c r="K281" s="1241"/>
      <c r="L281" s="1241"/>
      <c r="M281" s="1241"/>
      <c r="N281" s="1241"/>
      <c r="O281" s="1241"/>
      <c r="P281" s="1241"/>
      <c r="Q281" s="1241"/>
      <c r="R281" s="1241"/>
      <c r="S281" s="1241"/>
      <c r="T281" s="1241"/>
      <c r="U281" s="171"/>
      <c r="V281" s="257"/>
      <c r="W281" s="84" t="s">
        <v>52</v>
      </c>
      <c r="X281" s="84"/>
      <c r="Y281" s="150" t="s">
        <v>9</v>
      </c>
      <c r="Z281" s="150"/>
      <c r="AA281" s="150"/>
      <c r="AB281" s="150"/>
      <c r="AC281" s="150"/>
      <c r="AD281" s="150"/>
      <c r="AE281" s="150"/>
      <c r="AF281" s="150"/>
      <c r="AG281" s="150"/>
      <c r="AH281" s="150"/>
      <c r="AI281" s="150"/>
      <c r="AJ281" s="150"/>
      <c r="AK281" s="150"/>
      <c r="AL281" s="247" t="s">
        <v>53</v>
      </c>
      <c r="AM281" s="171"/>
      <c r="AN281" s="257"/>
      <c r="AO281" s="85"/>
      <c r="AP281" s="85"/>
      <c r="AQ281" s="85"/>
    </row>
    <row r="282" spans="1:59" x14ac:dyDescent="0.25">
      <c r="A282" s="386"/>
      <c r="B282" s="702" t="s">
        <v>191</v>
      </c>
      <c r="C282" s="326"/>
      <c r="D282" s="257"/>
      <c r="E282" s="1241"/>
      <c r="F282" s="1241"/>
      <c r="G282" s="1241"/>
      <c r="H282" s="1241"/>
      <c r="I282" s="1241"/>
      <c r="J282" s="1241"/>
      <c r="K282" s="1241"/>
      <c r="L282" s="1241"/>
      <c r="M282" s="1241"/>
      <c r="N282" s="1241"/>
      <c r="O282" s="1241"/>
      <c r="P282" s="1241"/>
      <c r="Q282" s="1241"/>
      <c r="R282" s="1241"/>
      <c r="S282" s="1241"/>
      <c r="T282" s="1241"/>
      <c r="U282" s="171"/>
      <c r="V282" s="257"/>
      <c r="W282" s="84" t="s">
        <v>54</v>
      </c>
      <c r="X282" s="84"/>
      <c r="Y282" s="150" t="s">
        <v>9</v>
      </c>
      <c r="Z282" s="150"/>
      <c r="AA282" s="150"/>
      <c r="AB282" s="150"/>
      <c r="AC282" s="150"/>
      <c r="AD282" s="150"/>
      <c r="AE282" s="150"/>
      <c r="AF282" s="150"/>
      <c r="AG282" s="150"/>
      <c r="AH282" s="150"/>
      <c r="AI282" s="150"/>
      <c r="AJ282" s="150"/>
      <c r="AK282" s="150"/>
      <c r="AL282" s="697" t="s">
        <v>55</v>
      </c>
      <c r="AM282" s="171"/>
      <c r="AN282" s="257"/>
      <c r="AO282" s="85"/>
      <c r="AP282" s="85"/>
      <c r="AQ282" s="85"/>
    </row>
    <row r="283" spans="1:59" x14ac:dyDescent="0.25">
      <c r="A283" s="386"/>
      <c r="B283" s="703"/>
      <c r="C283" s="326"/>
      <c r="D283" s="257"/>
      <c r="E283" s="1241"/>
      <c r="F283" s="1241"/>
      <c r="G283" s="1241"/>
      <c r="H283" s="1241"/>
      <c r="I283" s="1241"/>
      <c r="J283" s="1241"/>
      <c r="K283" s="1241"/>
      <c r="L283" s="1241"/>
      <c r="M283" s="1241"/>
      <c r="N283" s="1241"/>
      <c r="O283" s="1241"/>
      <c r="P283" s="1241"/>
      <c r="Q283" s="1241"/>
      <c r="R283" s="1241"/>
      <c r="S283" s="1241"/>
      <c r="T283" s="1241"/>
      <c r="U283" s="171"/>
      <c r="V283" s="257"/>
      <c r="W283" s="84" t="s">
        <v>150</v>
      </c>
      <c r="X283" s="84"/>
      <c r="Y283" s="84"/>
      <c r="Z283" s="84"/>
      <c r="AA283" s="84"/>
      <c r="AB283" s="150" t="s">
        <v>9</v>
      </c>
      <c r="AC283" s="150"/>
      <c r="AD283" s="150"/>
      <c r="AE283" s="150"/>
      <c r="AF283" s="150"/>
      <c r="AG283" s="150"/>
      <c r="AH283" s="150"/>
      <c r="AI283" s="150"/>
      <c r="AJ283" s="150"/>
      <c r="AK283" s="150"/>
      <c r="AL283" s="697" t="s">
        <v>103</v>
      </c>
      <c r="AM283" s="171"/>
      <c r="AN283" s="257"/>
      <c r="AO283" s="85"/>
      <c r="AP283" s="85"/>
      <c r="AQ283" s="85"/>
    </row>
    <row r="284" spans="1:59" ht="6" customHeight="1" x14ac:dyDescent="0.25">
      <c r="A284" s="327"/>
      <c r="B284" s="328"/>
      <c r="C284" s="329"/>
      <c r="D284" s="307"/>
      <c r="E284" s="122"/>
      <c r="F284" s="122"/>
      <c r="G284" s="122"/>
      <c r="H284" s="122"/>
      <c r="I284" s="122"/>
      <c r="J284" s="122"/>
      <c r="K284" s="122"/>
      <c r="L284" s="122"/>
      <c r="M284" s="122"/>
      <c r="N284" s="122"/>
      <c r="O284" s="122"/>
      <c r="P284" s="122"/>
      <c r="Q284" s="122"/>
      <c r="R284" s="122"/>
      <c r="S284" s="122"/>
      <c r="T284" s="122"/>
      <c r="U284" s="172"/>
      <c r="V284" s="307"/>
      <c r="W284" s="122"/>
      <c r="X284" s="122"/>
      <c r="Y284" s="122"/>
      <c r="Z284" s="122"/>
      <c r="AA284" s="122"/>
      <c r="AB284" s="122"/>
      <c r="AC284" s="122"/>
      <c r="AD284" s="122"/>
      <c r="AE284" s="122"/>
      <c r="AF284" s="122"/>
      <c r="AG284" s="122"/>
      <c r="AH284" s="122"/>
      <c r="AI284" s="122"/>
      <c r="AJ284" s="122"/>
      <c r="AK284" s="122"/>
      <c r="AL284" s="591"/>
      <c r="AM284" s="172"/>
      <c r="AN284" s="307"/>
      <c r="AO284" s="122"/>
      <c r="AP284" s="122"/>
      <c r="AQ284" s="122"/>
    </row>
    <row r="285" spans="1:59" ht="6" customHeight="1" x14ac:dyDescent="0.25">
      <c r="A285" s="322"/>
      <c r="B285" s="323"/>
      <c r="C285" s="324"/>
      <c r="D285" s="499"/>
      <c r="E285" s="500"/>
      <c r="F285" s="500"/>
      <c r="G285" s="500"/>
      <c r="H285" s="500"/>
      <c r="I285" s="500"/>
      <c r="J285" s="500"/>
      <c r="K285" s="500"/>
      <c r="L285" s="500"/>
      <c r="M285" s="500"/>
      <c r="N285" s="500"/>
      <c r="O285" s="500"/>
      <c r="P285" s="500"/>
      <c r="Q285" s="500"/>
      <c r="R285" s="500"/>
      <c r="S285" s="500"/>
      <c r="T285" s="500"/>
      <c r="U285" s="584"/>
      <c r="V285" s="499"/>
      <c r="W285" s="500"/>
      <c r="X285" s="500"/>
      <c r="Y285" s="500"/>
      <c r="Z285" s="500"/>
      <c r="AA285" s="500"/>
      <c r="AB285" s="500"/>
      <c r="AC285" s="500"/>
      <c r="AD285" s="500"/>
      <c r="AE285" s="500"/>
      <c r="AF285" s="500"/>
      <c r="AG285" s="500"/>
      <c r="AH285" s="500"/>
      <c r="AI285" s="500"/>
      <c r="AJ285" s="500"/>
      <c r="AK285" s="500"/>
      <c r="AL285" s="593"/>
      <c r="AM285" s="584"/>
      <c r="AN285" s="257"/>
      <c r="AO285" s="85"/>
      <c r="AP285" s="85"/>
      <c r="AQ285" s="85"/>
    </row>
    <row r="286" spans="1:59" ht="11.25" customHeight="1" x14ac:dyDescent="0.25">
      <c r="A286" s="386"/>
      <c r="B286" s="490">
        <v>430</v>
      </c>
      <c r="C286" s="326"/>
      <c r="D286" s="257"/>
      <c r="E286" s="1242" t="str">
        <f ca="1">VLOOKUP(INDIRECT(ADDRESS(ROW(),COLUMN()-3)),INDIRECT("translations[[Question Num]:["&amp; Language_Selected &amp;"]]"),MATCH(Language_Selected,Language_Options,0)+1,FALSE)</f>
        <v>During this pregnancy, did you receive food or cash assistance through the [INSERT NAME OF  PROGRAM FOR CASH OR FOOD ASSISTANCE FOR PREGNANT WOMEN] program?</v>
      </c>
      <c r="F286" s="1242"/>
      <c r="G286" s="1242"/>
      <c r="H286" s="1242"/>
      <c r="I286" s="1242"/>
      <c r="J286" s="1242"/>
      <c r="K286" s="1242"/>
      <c r="L286" s="1242"/>
      <c r="M286" s="1242"/>
      <c r="N286" s="1242"/>
      <c r="O286" s="1242"/>
      <c r="P286" s="1242"/>
      <c r="Q286" s="1242"/>
      <c r="R286" s="1242"/>
      <c r="S286" s="1242"/>
      <c r="T286" s="1242"/>
      <c r="U286" s="171"/>
      <c r="V286" s="257"/>
      <c r="W286" s="84" t="s">
        <v>52</v>
      </c>
      <c r="X286" s="84"/>
      <c r="Y286" s="150" t="s">
        <v>9</v>
      </c>
      <c r="Z286" s="150"/>
      <c r="AA286" s="150"/>
      <c r="AB286" s="150"/>
      <c r="AC286" s="150"/>
      <c r="AD286" s="150"/>
      <c r="AE286" s="150"/>
      <c r="AF286" s="150"/>
      <c r="AG286" s="150"/>
      <c r="AH286" s="150"/>
      <c r="AI286" s="150"/>
      <c r="AJ286" s="150"/>
      <c r="AK286" s="150"/>
      <c r="AL286" s="247" t="s">
        <v>53</v>
      </c>
      <c r="AM286" s="171"/>
      <c r="AN286" s="257"/>
      <c r="AO286" s="85"/>
      <c r="AP286" s="85"/>
      <c r="AQ286" s="85"/>
    </row>
    <row r="287" spans="1:59" ht="11.25" customHeight="1" x14ac:dyDescent="0.25">
      <c r="A287" s="386"/>
      <c r="B287" s="702" t="s">
        <v>212</v>
      </c>
      <c r="C287" s="326"/>
      <c r="D287" s="257"/>
      <c r="E287" s="1242"/>
      <c r="F287" s="1242"/>
      <c r="G287" s="1242"/>
      <c r="H287" s="1242"/>
      <c r="I287" s="1242"/>
      <c r="J287" s="1242"/>
      <c r="K287" s="1242"/>
      <c r="L287" s="1242"/>
      <c r="M287" s="1242"/>
      <c r="N287" s="1242"/>
      <c r="O287" s="1242"/>
      <c r="P287" s="1242"/>
      <c r="Q287" s="1242"/>
      <c r="R287" s="1242"/>
      <c r="S287" s="1242"/>
      <c r="T287" s="1242"/>
      <c r="U287" s="171"/>
      <c r="V287" s="257"/>
      <c r="W287" s="84" t="s">
        <v>54</v>
      </c>
      <c r="X287" s="84"/>
      <c r="Y287" s="150" t="s">
        <v>9</v>
      </c>
      <c r="Z287" s="150"/>
      <c r="AA287" s="150"/>
      <c r="AB287" s="150"/>
      <c r="AC287" s="150"/>
      <c r="AD287" s="150"/>
      <c r="AE287" s="150"/>
      <c r="AF287" s="150"/>
      <c r="AG287" s="150"/>
      <c r="AH287" s="150"/>
      <c r="AI287" s="150"/>
      <c r="AJ287" s="150"/>
      <c r="AK287" s="150"/>
      <c r="AL287" s="697" t="s">
        <v>55</v>
      </c>
      <c r="AM287" s="171"/>
      <c r="AN287" s="257"/>
      <c r="AO287" s="85"/>
      <c r="AP287" s="85"/>
      <c r="AQ287" s="85"/>
    </row>
    <row r="288" spans="1:59" x14ac:dyDescent="0.25">
      <c r="A288" s="386"/>
      <c r="B288" s="703"/>
      <c r="C288" s="326"/>
      <c r="D288" s="257"/>
      <c r="E288" s="1242"/>
      <c r="F288" s="1242"/>
      <c r="G288" s="1242"/>
      <c r="H288" s="1242"/>
      <c r="I288" s="1242"/>
      <c r="J288" s="1242"/>
      <c r="K288" s="1242"/>
      <c r="L288" s="1242"/>
      <c r="M288" s="1242"/>
      <c r="N288" s="1242"/>
      <c r="O288" s="1242"/>
      <c r="P288" s="1242"/>
      <c r="Q288" s="1242"/>
      <c r="R288" s="1242"/>
      <c r="S288" s="1242"/>
      <c r="T288" s="1242"/>
      <c r="U288" s="171"/>
      <c r="V288" s="257"/>
      <c r="W288" s="84" t="s">
        <v>150</v>
      </c>
      <c r="X288" s="84"/>
      <c r="Y288" s="84"/>
      <c r="Z288" s="84"/>
      <c r="AA288" s="84"/>
      <c r="AB288" s="150" t="s">
        <v>9</v>
      </c>
      <c r="AC288" s="150"/>
      <c r="AD288" s="150"/>
      <c r="AE288" s="150"/>
      <c r="AF288" s="150"/>
      <c r="AG288" s="150"/>
      <c r="AH288" s="150"/>
      <c r="AI288" s="150"/>
      <c r="AJ288" s="150"/>
      <c r="AK288" s="150"/>
      <c r="AL288" s="697" t="s">
        <v>103</v>
      </c>
      <c r="AM288" s="171"/>
      <c r="AN288" s="257"/>
      <c r="AO288" s="85"/>
      <c r="AP288" s="85"/>
      <c r="AQ288" s="85"/>
    </row>
    <row r="289" spans="1:43" x14ac:dyDescent="0.25">
      <c r="A289" s="386"/>
      <c r="B289" s="704"/>
      <c r="C289" s="326"/>
      <c r="D289" s="257"/>
      <c r="E289" s="1242"/>
      <c r="F289" s="1242"/>
      <c r="G289" s="1242"/>
      <c r="H289" s="1242"/>
      <c r="I289" s="1242"/>
      <c r="J289" s="1242"/>
      <c r="K289" s="1242"/>
      <c r="L289" s="1242"/>
      <c r="M289" s="1242"/>
      <c r="N289" s="1242"/>
      <c r="O289" s="1242"/>
      <c r="P289" s="1242"/>
      <c r="Q289" s="1242"/>
      <c r="R289" s="1242"/>
      <c r="S289" s="1242"/>
      <c r="T289" s="1242"/>
      <c r="U289" s="171"/>
      <c r="V289" s="257"/>
      <c r="AL289" s="127"/>
      <c r="AM289" s="171"/>
      <c r="AN289" s="257"/>
      <c r="AO289" s="85"/>
      <c r="AP289" s="85"/>
      <c r="AQ289" s="85"/>
    </row>
    <row r="290" spans="1:43" ht="6" customHeight="1" x14ac:dyDescent="0.25">
      <c r="A290" s="327"/>
      <c r="B290" s="328"/>
      <c r="C290" s="329"/>
      <c r="D290" s="307"/>
      <c r="E290" s="122"/>
      <c r="F290" s="122"/>
      <c r="G290" s="122"/>
      <c r="H290" s="122"/>
      <c r="I290" s="122"/>
      <c r="J290" s="122"/>
      <c r="K290" s="122"/>
      <c r="L290" s="122"/>
      <c r="M290" s="122"/>
      <c r="N290" s="122"/>
      <c r="O290" s="122"/>
      <c r="P290" s="122"/>
      <c r="Q290" s="122"/>
      <c r="R290" s="122"/>
      <c r="S290" s="122"/>
      <c r="T290" s="122"/>
      <c r="U290" s="172"/>
      <c r="V290" s="307"/>
      <c r="W290" s="122"/>
      <c r="X290" s="122"/>
      <c r="Y290" s="122"/>
      <c r="Z290" s="122"/>
      <c r="AA290" s="122"/>
      <c r="AB290" s="122"/>
      <c r="AC290" s="122"/>
      <c r="AD290" s="122"/>
      <c r="AE290" s="122"/>
      <c r="AF290" s="122"/>
      <c r="AG290" s="122"/>
      <c r="AH290" s="122"/>
      <c r="AI290" s="122"/>
      <c r="AJ290" s="122"/>
      <c r="AK290" s="122"/>
      <c r="AL290" s="591"/>
      <c r="AM290" s="172"/>
      <c r="AN290" s="307"/>
      <c r="AO290" s="122"/>
      <c r="AP290" s="122"/>
      <c r="AQ290" s="122"/>
    </row>
    <row r="291" spans="1:43" ht="6" customHeight="1" x14ac:dyDescent="0.25">
      <c r="A291" s="322"/>
      <c r="B291" s="323"/>
      <c r="C291" s="324"/>
      <c r="D291" s="499"/>
      <c r="E291" s="500"/>
      <c r="F291" s="500"/>
      <c r="G291" s="500"/>
      <c r="H291" s="500"/>
      <c r="I291" s="500"/>
      <c r="J291" s="500"/>
      <c r="K291" s="500"/>
      <c r="L291" s="500"/>
      <c r="M291" s="500"/>
      <c r="N291" s="500"/>
      <c r="O291" s="500"/>
      <c r="P291" s="500"/>
      <c r="Q291" s="500"/>
      <c r="R291" s="500"/>
      <c r="S291" s="500"/>
      <c r="T291" s="500"/>
      <c r="U291" s="584"/>
      <c r="V291" s="499"/>
      <c r="W291" s="500"/>
      <c r="X291" s="500"/>
      <c r="Y291" s="500"/>
      <c r="Z291" s="500"/>
      <c r="AA291" s="500"/>
      <c r="AB291" s="500"/>
      <c r="AC291" s="500"/>
      <c r="AD291" s="500"/>
      <c r="AE291" s="500"/>
      <c r="AF291" s="500"/>
      <c r="AG291" s="500"/>
      <c r="AH291" s="500"/>
      <c r="AI291" s="500"/>
      <c r="AJ291" s="500"/>
      <c r="AK291" s="500"/>
      <c r="AL291" s="593"/>
      <c r="AM291" s="584"/>
      <c r="AN291" s="257"/>
      <c r="AO291" s="85"/>
      <c r="AP291" s="85"/>
      <c r="AQ291" s="85"/>
    </row>
    <row r="292" spans="1:43" ht="11.25" customHeight="1" x14ac:dyDescent="0.25">
      <c r="A292" s="386"/>
      <c r="B292" s="490">
        <v>431</v>
      </c>
      <c r="C292" s="326"/>
      <c r="D292" s="257"/>
      <c r="E292" s="1241" t="str">
        <f ca="1">VLOOKUP(INDIRECT(ADDRESS(ROW(),COLUMN()-3)),INDIRECT("translations[[Question Num]:["&amp; Language_Selected &amp;"]]"),MATCH(Language_Selected,Language_Options,0)+1,FALSE)</f>
        <v>During this pregnancy, did you take SP/Fansidar to keep you from getting malaria?</v>
      </c>
      <c r="F292" s="1241"/>
      <c r="G292" s="1241"/>
      <c r="H292" s="1241"/>
      <c r="I292" s="1241"/>
      <c r="J292" s="1241"/>
      <c r="K292" s="1241"/>
      <c r="L292" s="1241"/>
      <c r="M292" s="1241"/>
      <c r="N292" s="1241"/>
      <c r="O292" s="1241"/>
      <c r="P292" s="1241"/>
      <c r="Q292" s="1241"/>
      <c r="R292" s="1241"/>
      <c r="S292" s="1241"/>
      <c r="T292" s="1241"/>
      <c r="U292" s="171"/>
      <c r="V292" s="257"/>
      <c r="W292" s="84" t="s">
        <v>52</v>
      </c>
      <c r="X292" s="84"/>
      <c r="Y292" s="150" t="s">
        <v>9</v>
      </c>
      <c r="Z292" s="150"/>
      <c r="AA292" s="150"/>
      <c r="AB292" s="150"/>
      <c r="AC292" s="150"/>
      <c r="AD292" s="150"/>
      <c r="AE292" s="150"/>
      <c r="AF292" s="150"/>
      <c r="AG292" s="150"/>
      <c r="AH292" s="150"/>
      <c r="AI292" s="150"/>
      <c r="AJ292" s="150"/>
      <c r="AK292" s="150"/>
      <c r="AL292" s="247" t="s">
        <v>53</v>
      </c>
      <c r="AM292" s="171"/>
      <c r="AN292" s="257"/>
      <c r="AO292" s="85"/>
      <c r="AP292" s="85"/>
      <c r="AQ292" s="85"/>
    </row>
    <row r="293" spans="1:43" x14ac:dyDescent="0.25">
      <c r="A293" s="386"/>
      <c r="B293" s="703" t="s">
        <v>221</v>
      </c>
      <c r="C293" s="326"/>
      <c r="D293" s="257"/>
      <c r="E293" s="1241"/>
      <c r="F293" s="1241"/>
      <c r="G293" s="1241"/>
      <c r="H293" s="1241"/>
      <c r="I293" s="1241"/>
      <c r="J293" s="1241"/>
      <c r="K293" s="1241"/>
      <c r="L293" s="1241"/>
      <c r="M293" s="1241"/>
      <c r="N293" s="1241"/>
      <c r="O293" s="1241"/>
      <c r="P293" s="1241"/>
      <c r="Q293" s="1241"/>
      <c r="R293" s="1241"/>
      <c r="S293" s="1241"/>
      <c r="T293" s="1241"/>
      <c r="U293" s="171"/>
      <c r="V293" s="257"/>
      <c r="W293" s="85" t="s">
        <v>54</v>
      </c>
      <c r="X293" s="85"/>
      <c r="Y293" s="150" t="s">
        <v>9</v>
      </c>
      <c r="Z293" s="150"/>
      <c r="AA293" s="150"/>
      <c r="AB293" s="150"/>
      <c r="AC293" s="150"/>
      <c r="AD293" s="150"/>
      <c r="AE293" s="150"/>
      <c r="AF293" s="150"/>
      <c r="AG293" s="443"/>
      <c r="AH293" s="443"/>
      <c r="AI293" s="443"/>
      <c r="AJ293" s="443"/>
      <c r="AK293" s="443"/>
      <c r="AL293" s="697" t="s">
        <v>55</v>
      </c>
      <c r="AM293" s="171"/>
      <c r="AN293" s="257"/>
      <c r="AO293" s="85"/>
      <c r="AP293" s="1256">
        <v>434</v>
      </c>
      <c r="AQ293" s="85"/>
    </row>
    <row r="294" spans="1:43" x14ac:dyDescent="0.25">
      <c r="A294" s="386"/>
      <c r="B294" s="702" t="s">
        <v>460</v>
      </c>
      <c r="C294" s="326"/>
      <c r="D294" s="257"/>
      <c r="E294" s="1241"/>
      <c r="F294" s="1241"/>
      <c r="G294" s="1241"/>
      <c r="H294" s="1241"/>
      <c r="I294" s="1241"/>
      <c r="J294" s="1241"/>
      <c r="K294" s="1241"/>
      <c r="L294" s="1241"/>
      <c r="M294" s="1241"/>
      <c r="N294" s="1241"/>
      <c r="O294" s="1241"/>
      <c r="P294" s="1241"/>
      <c r="Q294" s="1241"/>
      <c r="R294" s="1241"/>
      <c r="S294" s="1241"/>
      <c r="T294" s="1241"/>
      <c r="U294" s="171"/>
      <c r="V294" s="257"/>
      <c r="W294" s="85" t="s">
        <v>150</v>
      </c>
      <c r="X294" s="85"/>
      <c r="Y294" s="85"/>
      <c r="Z294" s="85"/>
      <c r="AA294" s="85"/>
      <c r="AB294" s="150" t="s">
        <v>9</v>
      </c>
      <c r="AC294" s="150"/>
      <c r="AD294" s="150"/>
      <c r="AE294" s="150"/>
      <c r="AF294" s="150"/>
      <c r="AG294" s="150"/>
      <c r="AH294" s="150"/>
      <c r="AI294" s="150"/>
      <c r="AJ294" s="443"/>
      <c r="AK294" s="443"/>
      <c r="AL294" s="697" t="s">
        <v>103</v>
      </c>
      <c r="AM294" s="171"/>
      <c r="AN294" s="257"/>
      <c r="AO294" s="85"/>
      <c r="AP294" s="1256"/>
      <c r="AQ294" s="85"/>
    </row>
    <row r="295" spans="1:43" ht="6" customHeight="1" x14ac:dyDescent="0.25">
      <c r="A295" s="327"/>
      <c r="B295" s="328"/>
      <c r="C295" s="329"/>
      <c r="D295" s="307"/>
      <c r="E295" s="122"/>
      <c r="F295" s="122"/>
      <c r="G295" s="122"/>
      <c r="H295" s="122"/>
      <c r="I295" s="122"/>
      <c r="J295" s="122"/>
      <c r="K295" s="122"/>
      <c r="L295" s="122"/>
      <c r="M295" s="122"/>
      <c r="N295" s="122"/>
      <c r="O295" s="122"/>
      <c r="P295" s="122"/>
      <c r="Q295" s="122"/>
      <c r="R295" s="122"/>
      <c r="S295" s="122"/>
      <c r="T295" s="122"/>
      <c r="U295" s="172"/>
      <c r="V295" s="307"/>
      <c r="W295" s="122"/>
      <c r="X295" s="122"/>
      <c r="Y295" s="122"/>
      <c r="Z295" s="122"/>
      <c r="AA295" s="122"/>
      <c r="AB295" s="122"/>
      <c r="AC295" s="122"/>
      <c r="AD295" s="122"/>
      <c r="AE295" s="122"/>
      <c r="AF295" s="122"/>
      <c r="AG295" s="122"/>
      <c r="AH295" s="122"/>
      <c r="AI295" s="122"/>
      <c r="AJ295" s="122"/>
      <c r="AK295" s="122"/>
      <c r="AL295" s="591"/>
      <c r="AM295" s="172"/>
      <c r="AN295" s="307"/>
      <c r="AO295" s="122"/>
      <c r="AP295" s="122"/>
      <c r="AQ295" s="122"/>
    </row>
    <row r="296" spans="1:43" ht="6" customHeight="1" x14ac:dyDescent="0.25">
      <c r="A296" s="322"/>
      <c r="B296" s="323"/>
      <c r="C296" s="324"/>
      <c r="D296" s="499"/>
      <c r="E296" s="500"/>
      <c r="F296" s="500"/>
      <c r="G296" s="500"/>
      <c r="H296" s="500"/>
      <c r="I296" s="500"/>
      <c r="J296" s="500"/>
      <c r="K296" s="500"/>
      <c r="L296" s="500"/>
      <c r="M296" s="500"/>
      <c r="N296" s="500"/>
      <c r="O296" s="500"/>
      <c r="P296" s="500"/>
      <c r="Q296" s="500"/>
      <c r="R296" s="500"/>
      <c r="S296" s="500"/>
      <c r="T296" s="500"/>
      <c r="U296" s="584"/>
      <c r="V296" s="499"/>
      <c r="W296" s="500"/>
      <c r="X296" s="500"/>
      <c r="Y296" s="500"/>
      <c r="Z296" s="500"/>
      <c r="AA296" s="500"/>
      <c r="AB296" s="500"/>
      <c r="AC296" s="500"/>
      <c r="AD296" s="500"/>
      <c r="AE296" s="500"/>
      <c r="AF296" s="500"/>
      <c r="AG296" s="500"/>
      <c r="AH296" s="500"/>
      <c r="AI296" s="500"/>
      <c r="AJ296" s="500"/>
      <c r="AK296" s="500"/>
      <c r="AL296" s="593"/>
      <c r="AM296" s="584"/>
      <c r="AN296" s="257"/>
      <c r="AO296" s="85"/>
      <c r="AP296" s="85"/>
      <c r="AQ296" s="85"/>
    </row>
    <row r="297" spans="1:43" ht="11.25" customHeight="1" x14ac:dyDescent="0.25">
      <c r="A297" s="386"/>
      <c r="B297" s="490">
        <v>432</v>
      </c>
      <c r="C297" s="326"/>
      <c r="D297" s="257"/>
      <c r="E297" s="1241" t="str">
        <f ca="1">VLOOKUP(INDIRECT(ADDRESS(ROW(),COLUMN()-3)),INDIRECT("translations[[Question Num]:["&amp; Language_Selected &amp;"]]"),MATCH(Language_Selected,Language_Options,0)+1,FALSE)</f>
        <v xml:space="preserve">How many times did you take SP/Fansidar during this pregnancy? </v>
      </c>
      <c r="F297" s="1241"/>
      <c r="G297" s="1241"/>
      <c r="H297" s="1241"/>
      <c r="I297" s="1241"/>
      <c r="J297" s="1241"/>
      <c r="K297" s="1241"/>
      <c r="L297" s="1241"/>
      <c r="M297" s="1241"/>
      <c r="N297" s="1241"/>
      <c r="O297" s="1241"/>
      <c r="P297" s="1241"/>
      <c r="Q297" s="1241"/>
      <c r="R297" s="1241"/>
      <c r="S297" s="1241"/>
      <c r="T297" s="1241"/>
      <c r="U297" s="171"/>
      <c r="V297" s="257"/>
      <c r="W297" s="84"/>
      <c r="X297" s="84"/>
      <c r="Y297" s="84"/>
      <c r="Z297" s="84"/>
      <c r="AA297" s="84"/>
      <c r="AB297" s="84"/>
      <c r="AC297" s="84"/>
      <c r="AD297" s="84"/>
      <c r="AE297" s="84"/>
      <c r="AF297" s="84"/>
      <c r="AG297" s="84"/>
      <c r="AH297" s="84"/>
      <c r="AI297" s="499"/>
      <c r="AJ297" s="584"/>
      <c r="AK297" s="500"/>
      <c r="AL297" s="675"/>
      <c r="AM297" s="171"/>
      <c r="AN297" s="257"/>
      <c r="AO297" s="85"/>
      <c r="AP297" s="85"/>
      <c r="AQ297" s="85"/>
    </row>
    <row r="298" spans="1:43" x14ac:dyDescent="0.25">
      <c r="A298" s="386"/>
      <c r="B298" s="703" t="s">
        <v>1399</v>
      </c>
      <c r="C298" s="705"/>
      <c r="D298" s="257"/>
      <c r="E298" s="1241"/>
      <c r="F298" s="1241"/>
      <c r="G298" s="1241"/>
      <c r="H298" s="1241"/>
      <c r="I298" s="1241"/>
      <c r="J298" s="1241"/>
      <c r="K298" s="1241"/>
      <c r="L298" s="1241"/>
      <c r="M298" s="1241"/>
      <c r="N298" s="1241"/>
      <c r="O298" s="1241"/>
      <c r="P298" s="1241"/>
      <c r="Q298" s="1241"/>
      <c r="R298" s="1241"/>
      <c r="S298" s="1241"/>
      <c r="T298" s="1241"/>
      <c r="U298" s="171"/>
      <c r="V298" s="257"/>
      <c r="W298" s="85" t="s">
        <v>356</v>
      </c>
      <c r="X298" s="85"/>
      <c r="Y298" s="85"/>
      <c r="Z298" s="443" t="s">
        <v>9</v>
      </c>
      <c r="AA298" s="443"/>
      <c r="AB298" s="443"/>
      <c r="AC298" s="443"/>
      <c r="AD298" s="443"/>
      <c r="AE298" s="443"/>
      <c r="AF298" s="443"/>
      <c r="AG298" s="443"/>
      <c r="AH298" s="443"/>
      <c r="AI298" s="307"/>
      <c r="AJ298" s="172"/>
      <c r="AK298" s="307"/>
      <c r="AL298" s="672"/>
      <c r="AM298" s="171"/>
      <c r="AN298" s="257"/>
      <c r="AO298" s="85"/>
      <c r="AP298" s="85"/>
      <c r="AQ298" s="85"/>
    </row>
    <row r="299" spans="1:43" ht="6" customHeight="1" x14ac:dyDescent="0.25">
      <c r="A299" s="327"/>
      <c r="B299" s="328"/>
      <c r="C299" s="329"/>
      <c r="D299" s="307"/>
      <c r="E299" s="122"/>
      <c r="F299" s="122"/>
      <c r="G299" s="122"/>
      <c r="H299" s="122"/>
      <c r="I299" s="122"/>
      <c r="J299" s="122"/>
      <c r="K299" s="122"/>
      <c r="L299" s="122"/>
      <c r="M299" s="122"/>
      <c r="N299" s="122"/>
      <c r="O299" s="122"/>
      <c r="P299" s="122"/>
      <c r="Q299" s="122"/>
      <c r="R299" s="122"/>
      <c r="S299" s="122"/>
      <c r="T299" s="122"/>
      <c r="U299" s="172"/>
      <c r="V299" s="307"/>
      <c r="W299" s="122"/>
      <c r="X299" s="122"/>
      <c r="Y299" s="122"/>
      <c r="Z299" s="122"/>
      <c r="AA299" s="122"/>
      <c r="AB299" s="122"/>
      <c r="AC299" s="122"/>
      <c r="AD299" s="122"/>
      <c r="AE299" s="122"/>
      <c r="AF299" s="122"/>
      <c r="AG299" s="122"/>
      <c r="AH299" s="122"/>
      <c r="AI299" s="122"/>
      <c r="AJ299" s="122"/>
      <c r="AK299" s="122"/>
      <c r="AL299" s="591"/>
      <c r="AM299" s="172"/>
      <c r="AN299" s="307"/>
      <c r="AO299" s="122"/>
      <c r="AP299" s="122"/>
      <c r="AQ299" s="122"/>
    </row>
    <row r="300" spans="1:43" ht="6" customHeight="1" x14ac:dyDescent="0.25">
      <c r="A300" s="322"/>
      <c r="B300" s="323"/>
      <c r="C300" s="324"/>
      <c r="D300" s="499"/>
      <c r="E300" s="500"/>
      <c r="F300" s="500"/>
      <c r="G300" s="500"/>
      <c r="H300" s="500"/>
      <c r="I300" s="500"/>
      <c r="J300" s="500"/>
      <c r="K300" s="500"/>
      <c r="L300" s="500"/>
      <c r="M300" s="500"/>
      <c r="N300" s="500"/>
      <c r="O300" s="500"/>
      <c r="P300" s="500"/>
      <c r="Q300" s="500"/>
      <c r="R300" s="500"/>
      <c r="S300" s="500"/>
      <c r="T300" s="500"/>
      <c r="U300" s="584"/>
      <c r="V300" s="499"/>
      <c r="W300" s="500"/>
      <c r="X300" s="500"/>
      <c r="Y300" s="500"/>
      <c r="Z300" s="500"/>
      <c r="AA300" s="500"/>
      <c r="AB300" s="500"/>
      <c r="AC300" s="500"/>
      <c r="AD300" s="500"/>
      <c r="AE300" s="500"/>
      <c r="AF300" s="500"/>
      <c r="AG300" s="500"/>
      <c r="AH300" s="500"/>
      <c r="AI300" s="500"/>
      <c r="AJ300" s="500"/>
      <c r="AK300" s="500"/>
      <c r="AL300" s="593"/>
      <c r="AM300" s="584"/>
      <c r="AN300" s="257"/>
      <c r="AO300" s="85"/>
      <c r="AP300" s="85"/>
      <c r="AQ300" s="85"/>
    </row>
    <row r="301" spans="1:43" ht="11.25" customHeight="1" x14ac:dyDescent="0.25">
      <c r="A301" s="386"/>
      <c r="B301" s="490">
        <v>433</v>
      </c>
      <c r="C301" s="326"/>
      <c r="D301" s="257"/>
      <c r="E301" s="1248" t="str">
        <f ca="1">VLOOKUP(INDIRECT(ADDRESS(ROW(),COLUMN()-3)),INDIRECT("translations[[Question Num]:["&amp; Language_Selected &amp;"]]"),MATCH(Language_Selected,Language_Options,0)+1,FALSE)</f>
        <v>Did you get the SP/Fansidar during any antenatal care visit, during another visit to a health facility or from another source?
IF MORE THAN ONE SOURCE, RECORD THE HIGHEST SOURCE ON THE LIST.</v>
      </c>
      <c r="F301" s="1248"/>
      <c r="G301" s="1248"/>
      <c r="H301" s="1248"/>
      <c r="I301" s="1248"/>
      <c r="J301" s="1248"/>
      <c r="K301" s="1248"/>
      <c r="L301" s="1248"/>
      <c r="M301" s="1248"/>
      <c r="N301" s="1248"/>
      <c r="O301" s="1248"/>
      <c r="P301" s="1248"/>
      <c r="Q301" s="1248"/>
      <c r="R301" s="1248"/>
      <c r="S301" s="1248"/>
      <c r="T301" s="1248"/>
      <c r="U301" s="171"/>
      <c r="V301" s="257"/>
      <c r="AL301" s="127"/>
      <c r="AM301" s="171"/>
      <c r="AN301" s="257"/>
      <c r="AO301" s="85"/>
      <c r="AP301" s="85"/>
      <c r="AQ301" s="85"/>
    </row>
    <row r="302" spans="1:43" x14ac:dyDescent="0.25">
      <c r="A302" s="386"/>
      <c r="B302" s="703" t="s">
        <v>221</v>
      </c>
      <c r="C302" s="326"/>
      <c r="D302" s="257"/>
      <c r="E302" s="1248"/>
      <c r="F302" s="1248"/>
      <c r="G302" s="1248"/>
      <c r="H302" s="1248"/>
      <c r="I302" s="1248"/>
      <c r="J302" s="1248"/>
      <c r="K302" s="1248"/>
      <c r="L302" s="1248"/>
      <c r="M302" s="1248"/>
      <c r="N302" s="1248"/>
      <c r="O302" s="1248"/>
      <c r="P302" s="1248"/>
      <c r="Q302" s="1248"/>
      <c r="R302" s="1248"/>
      <c r="S302" s="1248"/>
      <c r="T302" s="1248"/>
      <c r="U302" s="171"/>
      <c r="V302" s="257"/>
      <c r="W302" s="84" t="s">
        <v>372</v>
      </c>
      <c r="X302" s="84"/>
      <c r="Y302" s="84"/>
      <c r="Z302" s="84"/>
      <c r="AA302" s="84"/>
      <c r="AB302" s="84"/>
      <c r="AC302" s="443" t="s">
        <v>9</v>
      </c>
      <c r="AD302" s="443"/>
      <c r="AE302" s="443"/>
      <c r="AF302" s="443"/>
      <c r="AG302" s="443"/>
      <c r="AH302" s="443"/>
      <c r="AI302" s="443"/>
      <c r="AJ302" s="443"/>
      <c r="AK302" s="150"/>
      <c r="AL302" s="247" t="s">
        <v>53</v>
      </c>
      <c r="AM302" s="171"/>
      <c r="AN302" s="257"/>
      <c r="AO302" s="85"/>
      <c r="AP302" s="85"/>
      <c r="AQ302" s="85"/>
    </row>
    <row r="303" spans="1:43" x14ac:dyDescent="0.25">
      <c r="A303" s="386"/>
      <c r="B303" s="702" t="s">
        <v>460</v>
      </c>
      <c r="C303" s="326"/>
      <c r="D303" s="257"/>
      <c r="E303" s="1248"/>
      <c r="F303" s="1248"/>
      <c r="G303" s="1248"/>
      <c r="H303" s="1248"/>
      <c r="I303" s="1248"/>
      <c r="J303" s="1248"/>
      <c r="K303" s="1248"/>
      <c r="L303" s="1248"/>
      <c r="M303" s="1248"/>
      <c r="N303" s="1248"/>
      <c r="O303" s="1248"/>
      <c r="P303" s="1248"/>
      <c r="Q303" s="1248"/>
      <c r="R303" s="1248"/>
      <c r="S303" s="1248"/>
      <c r="T303" s="1248"/>
      <c r="U303" s="171"/>
      <c r="V303" s="257"/>
      <c r="W303" s="84" t="s">
        <v>373</v>
      </c>
      <c r="X303" s="84"/>
      <c r="Y303" s="84"/>
      <c r="Z303" s="84"/>
      <c r="AA303" s="84"/>
      <c r="AB303" s="84"/>
      <c r="AC303" s="84"/>
      <c r="AF303" s="443" t="s">
        <v>9</v>
      </c>
      <c r="AG303" s="443"/>
      <c r="AH303" s="443"/>
      <c r="AI303" s="443"/>
      <c r="AJ303" s="443"/>
      <c r="AK303" s="443"/>
      <c r="AL303" s="697" t="s">
        <v>55</v>
      </c>
      <c r="AM303" s="171"/>
      <c r="AN303" s="257"/>
      <c r="AO303" s="85"/>
      <c r="AP303" s="85"/>
      <c r="AQ303" s="85"/>
    </row>
    <row r="304" spans="1:43" x14ac:dyDescent="0.25">
      <c r="A304" s="386"/>
      <c r="B304" s="325"/>
      <c r="C304" s="326"/>
      <c r="D304" s="257"/>
      <c r="E304" s="1248"/>
      <c r="F304" s="1248"/>
      <c r="G304" s="1248"/>
      <c r="H304" s="1248"/>
      <c r="I304" s="1248"/>
      <c r="J304" s="1248"/>
      <c r="K304" s="1248"/>
      <c r="L304" s="1248"/>
      <c r="M304" s="1248"/>
      <c r="N304" s="1248"/>
      <c r="O304" s="1248"/>
      <c r="P304" s="1248"/>
      <c r="Q304" s="1248"/>
      <c r="R304" s="1248"/>
      <c r="S304" s="1248"/>
      <c r="T304" s="1248"/>
      <c r="U304" s="171"/>
      <c r="V304" s="257"/>
      <c r="W304" s="85" t="s">
        <v>289</v>
      </c>
      <c r="X304" s="85"/>
      <c r="Y304" s="85"/>
      <c r="Z304" s="85"/>
      <c r="AA304" s="85"/>
      <c r="AB304" s="85"/>
      <c r="AC304" s="443" t="s">
        <v>9</v>
      </c>
      <c r="AD304" s="443"/>
      <c r="AE304" s="443"/>
      <c r="AF304" s="443"/>
      <c r="AG304" s="443"/>
      <c r="AH304" s="443"/>
      <c r="AI304" s="443"/>
      <c r="AJ304" s="150"/>
      <c r="AK304" s="150"/>
      <c r="AL304" s="247" t="s">
        <v>155</v>
      </c>
      <c r="AM304" s="171"/>
      <c r="AN304" s="257"/>
      <c r="AO304" s="85"/>
      <c r="AP304" s="85"/>
      <c r="AQ304" s="85"/>
    </row>
    <row r="305" spans="1:76" ht="11.25" customHeight="1" x14ac:dyDescent="0.25">
      <c r="A305" s="386"/>
      <c r="B305" s="325"/>
      <c r="C305" s="326"/>
      <c r="D305" s="257"/>
      <c r="E305" s="1248"/>
      <c r="F305" s="1248"/>
      <c r="G305" s="1248"/>
      <c r="H305" s="1248"/>
      <c r="I305" s="1248"/>
      <c r="J305" s="1248"/>
      <c r="K305" s="1248"/>
      <c r="L305" s="1248"/>
      <c r="M305" s="1248"/>
      <c r="N305" s="1248"/>
      <c r="O305" s="1248"/>
      <c r="P305" s="1248"/>
      <c r="Q305" s="1248"/>
      <c r="R305" s="1248"/>
      <c r="S305" s="1248"/>
      <c r="T305" s="1248"/>
      <c r="U305" s="171"/>
      <c r="V305" s="257"/>
      <c r="AL305" s="127"/>
      <c r="AM305" s="171"/>
      <c r="AN305" s="257"/>
      <c r="AO305" s="85"/>
      <c r="AP305" s="85"/>
      <c r="AQ305" s="85"/>
    </row>
    <row r="306" spans="1:76" x14ac:dyDescent="0.25">
      <c r="A306" s="386"/>
      <c r="B306" s="325"/>
      <c r="C306" s="326"/>
      <c r="D306" s="257"/>
      <c r="E306" s="1248"/>
      <c r="F306" s="1248"/>
      <c r="G306" s="1248"/>
      <c r="H306" s="1248"/>
      <c r="I306" s="1248"/>
      <c r="J306" s="1248"/>
      <c r="K306" s="1248"/>
      <c r="L306" s="1248"/>
      <c r="M306" s="1248"/>
      <c r="N306" s="1248"/>
      <c r="O306" s="1248"/>
      <c r="P306" s="1248"/>
      <c r="Q306" s="1248"/>
      <c r="R306" s="1248"/>
      <c r="S306" s="1248"/>
      <c r="T306" s="1248"/>
      <c r="U306" s="171"/>
      <c r="V306" s="257"/>
      <c r="W306" s="85"/>
      <c r="X306" s="85"/>
      <c r="Y306" s="85"/>
      <c r="Z306" s="85"/>
      <c r="AA306" s="85"/>
      <c r="AB306" s="85"/>
      <c r="AC306" s="85"/>
      <c r="AD306" s="85"/>
      <c r="AE306" s="85"/>
      <c r="AF306" s="85"/>
      <c r="AH306" s="443"/>
      <c r="AI306" s="443"/>
      <c r="AJ306" s="150"/>
      <c r="AK306" s="150"/>
      <c r="AL306" s="247"/>
      <c r="AM306" s="171"/>
      <c r="AN306" s="257"/>
      <c r="AO306" s="85"/>
      <c r="AP306" s="85"/>
      <c r="AQ306" s="85"/>
    </row>
    <row r="307" spans="1:76" ht="6" customHeight="1" x14ac:dyDescent="0.25">
      <c r="A307" s="327"/>
      <c r="B307" s="328"/>
      <c r="C307" s="329"/>
      <c r="D307" s="307"/>
      <c r="E307" s="122"/>
      <c r="F307" s="122"/>
      <c r="G307" s="122"/>
      <c r="H307" s="122"/>
      <c r="I307" s="122"/>
      <c r="J307" s="122"/>
      <c r="K307" s="122"/>
      <c r="L307" s="122"/>
      <c r="M307" s="122"/>
      <c r="N307" s="122"/>
      <c r="O307" s="122"/>
      <c r="P307" s="122"/>
      <c r="Q307" s="122"/>
      <c r="R307" s="122"/>
      <c r="S307" s="122"/>
      <c r="T307" s="122"/>
      <c r="U307" s="172"/>
      <c r="V307" s="307"/>
      <c r="W307" s="122"/>
      <c r="X307" s="122"/>
      <c r="Y307" s="122"/>
      <c r="Z307" s="122"/>
      <c r="AA307" s="122"/>
      <c r="AB307" s="122"/>
      <c r="AC307" s="122"/>
      <c r="AD307" s="122"/>
      <c r="AE307" s="122"/>
      <c r="AF307" s="122"/>
      <c r="AG307" s="122"/>
      <c r="AH307" s="122"/>
      <c r="AI307" s="122"/>
      <c r="AJ307" s="122"/>
      <c r="AK307" s="122"/>
      <c r="AL307" s="591"/>
      <c r="AM307" s="172"/>
      <c r="AN307" s="307"/>
      <c r="AO307" s="122"/>
      <c r="AP307" s="122"/>
      <c r="AQ307" s="122"/>
    </row>
    <row r="308" spans="1:76" ht="6" customHeight="1" x14ac:dyDescent="0.25">
      <c r="A308" s="85"/>
      <c r="B308" s="475"/>
      <c r="C308" s="171"/>
      <c r="D308" s="257"/>
      <c r="E308" s="85"/>
      <c r="F308" s="85"/>
      <c r="G308" s="85"/>
      <c r="H308" s="85"/>
      <c r="I308" s="85"/>
      <c r="J308" s="85"/>
      <c r="K308" s="85"/>
      <c r="L308" s="85"/>
      <c r="M308" s="85"/>
      <c r="N308" s="85"/>
      <c r="O308" s="85"/>
      <c r="P308" s="85"/>
      <c r="Q308" s="85"/>
      <c r="R308" s="85"/>
      <c r="S308" s="85"/>
      <c r="T308" s="85"/>
      <c r="U308" s="171"/>
      <c r="V308" s="257"/>
      <c r="W308" s="85"/>
      <c r="X308" s="85"/>
      <c r="Y308" s="85"/>
      <c r="Z308" s="85"/>
      <c r="AA308" s="85"/>
      <c r="AB308" s="85"/>
      <c r="AC308" s="85"/>
      <c r="AD308" s="85"/>
      <c r="AE308" s="85"/>
      <c r="AF308" s="85"/>
      <c r="AG308" s="85"/>
      <c r="AH308" s="85"/>
      <c r="AI308" s="85"/>
      <c r="AJ308" s="85"/>
      <c r="AK308" s="85"/>
      <c r="AL308" s="200"/>
      <c r="AM308" s="171"/>
      <c r="AN308" s="257"/>
      <c r="AO308" s="85"/>
      <c r="AP308" s="85"/>
      <c r="AQ308" s="85"/>
    </row>
    <row r="309" spans="1:76" ht="11.25" customHeight="1" x14ac:dyDescent="0.25">
      <c r="A309" s="84"/>
      <c r="B309" s="429">
        <v>434</v>
      </c>
      <c r="C309" s="171"/>
      <c r="D309" s="257"/>
      <c r="E309" s="1241" t="s">
        <v>322</v>
      </c>
      <c r="F309" s="1241"/>
      <c r="G309" s="1241"/>
      <c r="H309" s="1241"/>
      <c r="I309" s="1241"/>
      <c r="J309" s="1241"/>
      <c r="K309" s="1241"/>
      <c r="L309" s="1241"/>
      <c r="M309" s="1241"/>
      <c r="N309" s="1241"/>
      <c r="O309" s="1241"/>
      <c r="P309" s="1241"/>
      <c r="Q309" s="1241"/>
      <c r="R309" s="1241"/>
      <c r="S309" s="1241"/>
      <c r="T309" s="1241"/>
      <c r="U309" s="171"/>
      <c r="V309" s="257"/>
      <c r="AM309" s="171"/>
      <c r="AN309" s="257"/>
      <c r="AO309" s="85"/>
      <c r="AP309" s="85"/>
      <c r="AQ309" s="85"/>
    </row>
    <row r="310" spans="1:76" ht="6" customHeight="1" x14ac:dyDescent="0.25">
      <c r="A310" s="84"/>
      <c r="B310" s="127"/>
      <c r="C310" s="171"/>
      <c r="D310" s="257"/>
      <c r="E310" s="641"/>
      <c r="F310" s="641"/>
      <c r="G310" s="641"/>
      <c r="H310" s="641"/>
      <c r="I310" s="641"/>
      <c r="J310" s="641"/>
      <c r="K310" s="641"/>
      <c r="L310" s="641"/>
      <c r="M310" s="641"/>
      <c r="N310" s="641"/>
      <c r="O310" s="641"/>
      <c r="P310" s="641"/>
      <c r="Q310" s="641"/>
      <c r="R310" s="641"/>
      <c r="S310" s="641"/>
      <c r="T310" s="641"/>
      <c r="U310" s="171"/>
      <c r="V310" s="257"/>
      <c r="AM310" s="171"/>
      <c r="AN310" s="257"/>
      <c r="AO310" s="85"/>
      <c r="AP310" s="85"/>
      <c r="AQ310" s="85"/>
    </row>
    <row r="311" spans="1:76" x14ac:dyDescent="0.25">
      <c r="A311" s="84"/>
      <c r="B311" s="496" t="s">
        <v>130</v>
      </c>
      <c r="C311" s="171"/>
      <c r="D311" s="257"/>
      <c r="E311" s="644"/>
      <c r="F311" s="713"/>
      <c r="G311" s="713"/>
      <c r="H311" s="713"/>
      <c r="I311" s="713"/>
      <c r="J311" s="714" t="s">
        <v>323</v>
      </c>
      <c r="K311" s="713"/>
      <c r="L311" s="1091"/>
      <c r="M311" s="713"/>
      <c r="N311" s="679"/>
      <c r="O311" s="679"/>
      <c r="P311" s="679"/>
      <c r="Q311" s="679"/>
      <c r="R311" s="680" t="s">
        <v>323</v>
      </c>
      <c r="S311" s="644"/>
      <c r="T311" s="644"/>
      <c r="U311" s="171"/>
      <c r="V311" s="257"/>
      <c r="W311" s="688" t="s">
        <v>334</v>
      </c>
      <c r="X311" s="84"/>
      <c r="Y311" s="84"/>
      <c r="Z311" s="84"/>
      <c r="AA311" s="84"/>
      <c r="AB311" s="84"/>
      <c r="AC311" s="84"/>
      <c r="AD311" s="84"/>
      <c r="AE311" s="84"/>
      <c r="AF311" s="84"/>
      <c r="AG311" s="84"/>
      <c r="AH311" s="84"/>
      <c r="AI311" s="84"/>
      <c r="AJ311" s="84"/>
      <c r="AK311" s="84"/>
      <c r="AL311" s="276"/>
      <c r="AM311" s="171"/>
      <c r="AN311" s="257"/>
      <c r="AO311" s="85"/>
      <c r="AP311" s="85"/>
      <c r="AQ311" s="85"/>
      <c r="BD311" s="150"/>
      <c r="BE311" s="150"/>
      <c r="BF311" s="199"/>
      <c r="BG311" s="199"/>
      <c r="BH311" s="199"/>
      <c r="BI311" s="199"/>
      <c r="BJ311" s="199"/>
      <c r="BK311" s="199"/>
      <c r="BL311" s="199"/>
      <c r="BM311" s="199"/>
      <c r="BN311" s="199"/>
      <c r="BO311" s="199"/>
      <c r="BP311" s="199"/>
      <c r="BQ311" s="199"/>
      <c r="BR311" s="199"/>
      <c r="BS311" s="199"/>
      <c r="BT311" s="199"/>
      <c r="BU311" s="199"/>
      <c r="BV311" s="443"/>
      <c r="BW311" s="199"/>
      <c r="BX311" s="199"/>
    </row>
    <row r="312" spans="1:76" x14ac:dyDescent="0.25">
      <c r="A312" s="84"/>
      <c r="B312" s="496"/>
      <c r="C312" s="171"/>
      <c r="D312" s="257"/>
      <c r="E312" s="644"/>
      <c r="F312" s="713"/>
      <c r="G312" s="713"/>
      <c r="H312" s="713"/>
      <c r="I312" s="713"/>
      <c r="J312" s="714" t="s">
        <v>324</v>
      </c>
      <c r="K312" s="713"/>
      <c r="L312" s="1091"/>
      <c r="M312" s="713"/>
      <c r="N312" s="679"/>
      <c r="O312" s="679"/>
      <c r="P312" s="679"/>
      <c r="Q312" s="679"/>
      <c r="R312" s="680" t="s">
        <v>1354</v>
      </c>
      <c r="S312" s="644"/>
      <c r="T312" s="644"/>
      <c r="U312" s="171"/>
      <c r="V312" s="257"/>
      <c r="W312" s="84"/>
      <c r="X312" s="84" t="s">
        <v>335</v>
      </c>
      <c r="Y312" s="84"/>
      <c r="Z312" s="84"/>
      <c r="AA312" s="150" t="s">
        <v>9</v>
      </c>
      <c r="AB312" s="150"/>
      <c r="AC312" s="150"/>
      <c r="AD312" s="150"/>
      <c r="AE312" s="150"/>
      <c r="AF312" s="150"/>
      <c r="AG312" s="150"/>
      <c r="AH312" s="150"/>
      <c r="AI312" s="150"/>
      <c r="AJ312" s="150"/>
      <c r="AK312" s="150"/>
      <c r="AL312" s="276" t="s">
        <v>129</v>
      </c>
      <c r="AM312" s="171"/>
      <c r="AN312" s="257"/>
      <c r="AO312" s="85"/>
      <c r="AP312" s="85"/>
      <c r="AQ312" s="85"/>
      <c r="BD312" s="150"/>
      <c r="BE312" s="150"/>
      <c r="BF312" s="199"/>
      <c r="BG312" s="199"/>
      <c r="BH312" s="199"/>
      <c r="BI312" s="199"/>
      <c r="BJ312" s="199"/>
      <c r="BK312" s="199"/>
      <c r="BL312" s="199"/>
      <c r="BM312" s="199"/>
      <c r="BN312" s="199"/>
      <c r="BO312" s="199"/>
      <c r="BP312" s="199"/>
      <c r="BQ312" s="199"/>
      <c r="BR312" s="199"/>
      <c r="BS312" s="199"/>
      <c r="BT312" s="199"/>
      <c r="BU312" s="199"/>
      <c r="BV312" s="443"/>
      <c r="BW312" s="199"/>
      <c r="BX312" s="199"/>
    </row>
    <row r="313" spans="1:76" x14ac:dyDescent="0.25">
      <c r="A313" s="84"/>
      <c r="C313" s="171"/>
      <c r="D313" s="257"/>
      <c r="E313" s="644"/>
      <c r="F313" s="598"/>
      <c r="G313" s="598"/>
      <c r="H313" s="598"/>
      <c r="I313" s="598"/>
      <c r="J313" s="598"/>
      <c r="K313" s="598"/>
      <c r="L313" s="1090"/>
      <c r="M313" s="598"/>
      <c r="N313" s="644"/>
      <c r="O313" s="644"/>
      <c r="P313" s="644"/>
      <c r="Q313" s="644"/>
      <c r="R313" s="644"/>
      <c r="S313" s="644"/>
      <c r="T313" s="644"/>
      <c r="U313" s="171"/>
      <c r="V313" s="257"/>
      <c r="W313" s="84"/>
      <c r="X313" s="84" t="s">
        <v>336</v>
      </c>
      <c r="Y313" s="84"/>
      <c r="Z313" s="84"/>
      <c r="AA313" s="84"/>
      <c r="AB313" s="84"/>
      <c r="AC313" s="84"/>
      <c r="AD313" s="150" t="s">
        <v>9</v>
      </c>
      <c r="AE313" s="150"/>
      <c r="AF313" s="150"/>
      <c r="AG313" s="150"/>
      <c r="AH313" s="150"/>
      <c r="AI313" s="150"/>
      <c r="AJ313" s="150"/>
      <c r="AK313" s="150"/>
      <c r="AL313" s="276" t="s">
        <v>132</v>
      </c>
      <c r="AM313" s="171"/>
      <c r="AN313" s="257"/>
      <c r="AO313" s="85"/>
      <c r="AP313" s="85"/>
      <c r="AQ313" s="85"/>
      <c r="BD313" s="150"/>
      <c r="BE313" s="150"/>
      <c r="BF313" s="199"/>
      <c r="BG313" s="199"/>
      <c r="BH313" s="199"/>
      <c r="BI313" s="199"/>
      <c r="BJ313" s="199"/>
      <c r="BK313" s="199"/>
      <c r="BL313" s="199"/>
      <c r="BM313" s="199"/>
      <c r="BN313" s="199"/>
      <c r="BO313" s="199"/>
      <c r="BP313" s="199"/>
      <c r="BQ313" s="199"/>
      <c r="BR313" s="199"/>
      <c r="BS313" s="199"/>
      <c r="BT313" s="199"/>
      <c r="BU313" s="199"/>
      <c r="BV313" s="443"/>
      <c r="BW313" s="199"/>
      <c r="BX313" s="199"/>
    </row>
    <row r="314" spans="1:76" ht="10.3" customHeight="1" x14ac:dyDescent="0.25">
      <c r="A314" s="84"/>
      <c r="C314" s="171"/>
      <c r="D314" s="257"/>
      <c r="E314" s="84" t="s">
        <v>56</v>
      </c>
      <c r="F314" s="1246" t="str">
        <f ca="1">VLOOKUP(CONCATENATE($B$309&amp;INDIRECT(ADDRESS(ROW(),COLUMN()-1))),INDIRECT("translations[[Question Num]:["&amp; Language_Selected &amp;"]]"),MATCH(Language_Selected,Language_Options,0)+1,FALSE)</f>
        <v>Who assisted with the delivery of (NAME IN 407)?
Anyone else?
PROBE FOR THE TYPE(S) OF PERSON(S) AND RECORD ALL MENTIONED.
IF RESPONDENT SAYS NO ONE ASSISTED, PROBE TO DETERMINE WHETHER ANY ADULTS WERE PRESENT AT THE DELIVERY.</v>
      </c>
      <c r="G314" s="1246"/>
      <c r="H314" s="1246"/>
      <c r="I314" s="1246"/>
      <c r="J314" s="1246"/>
      <c r="K314" s="1246"/>
      <c r="L314" s="1261"/>
      <c r="M314" s="85" t="s">
        <v>58</v>
      </c>
      <c r="N314" s="1246" t="str">
        <f ca="1">VLOOKUP(CONCATENATE($B$309&amp;INDIRECT(ADDRESS(ROW(),COLUMN()-1))),INDIRECT("translations[[Question Num]:["&amp; Language_Selected &amp;"]]"),MATCH(Language_Selected,Language_Options,0)+1,FALSE)</f>
        <v>Who assisted with the delivery of the stillbirth you had in (DATE FROM 406)?
Anyone else?
PROBE FOR THE TYPE(S) OF PERSON(S) AND RECORD ALL MENTIONED.
IF RESPONDENT SAYS NO ONE ASSISTED, PROBE TO DETERMINE WHETHER ANY ADULTS WERE PRESENT AT THE DELIVERY.</v>
      </c>
      <c r="O314" s="1246"/>
      <c r="P314" s="1246"/>
      <c r="Q314" s="1246"/>
      <c r="R314" s="1246"/>
      <c r="S314" s="1246"/>
      <c r="T314" s="1246"/>
      <c r="U314" s="171"/>
      <c r="V314" s="257"/>
      <c r="W314" s="84"/>
      <c r="X314" s="84" t="s">
        <v>337</v>
      </c>
      <c r="Y314" s="84"/>
      <c r="Z314" s="84"/>
      <c r="AA314" s="84"/>
      <c r="AB314" s="84"/>
      <c r="AC314" s="84"/>
      <c r="AE314" s="150" t="s">
        <v>9</v>
      </c>
      <c r="AF314" s="150"/>
      <c r="AG314" s="150"/>
      <c r="AH314" s="150"/>
      <c r="AI314" s="150"/>
      <c r="AJ314" s="150"/>
      <c r="AK314" s="150"/>
      <c r="AL314" s="276" t="s">
        <v>101</v>
      </c>
      <c r="AM314" s="171"/>
      <c r="AN314" s="257"/>
      <c r="AO314" s="85"/>
      <c r="AP314" s="683"/>
      <c r="AQ314" s="85"/>
      <c r="BD314" s="150"/>
      <c r="BE314" s="150"/>
      <c r="BF314" s="199"/>
      <c r="BG314" s="199"/>
      <c r="BH314" s="199"/>
      <c r="BI314" s="199"/>
      <c r="BJ314" s="199"/>
      <c r="BK314" s="199"/>
      <c r="BL314" s="199"/>
      <c r="BM314" s="199"/>
      <c r="BN314" s="199"/>
      <c r="BO314" s="199"/>
      <c r="BP314" s="199"/>
      <c r="BQ314" s="199"/>
      <c r="BR314" s="199"/>
      <c r="BS314" s="199"/>
      <c r="BT314" s="199"/>
      <c r="BU314" s="199"/>
      <c r="BV314" s="443"/>
      <c r="BW314" s="199"/>
      <c r="BX314" s="199"/>
    </row>
    <row r="315" spans="1:76" x14ac:dyDescent="0.25">
      <c r="A315" s="84"/>
      <c r="C315" s="171"/>
      <c r="D315" s="257"/>
      <c r="E315" s="85"/>
      <c r="F315" s="1246"/>
      <c r="G315" s="1246"/>
      <c r="H315" s="1246"/>
      <c r="I315" s="1246"/>
      <c r="J315" s="1246"/>
      <c r="K315" s="1246"/>
      <c r="L315" s="1261"/>
      <c r="M315" s="85"/>
      <c r="N315" s="1246"/>
      <c r="O315" s="1246"/>
      <c r="P315" s="1246"/>
      <c r="Q315" s="1246"/>
      <c r="R315" s="1246"/>
      <c r="S315" s="1246"/>
      <c r="T315" s="1246"/>
      <c r="U315" s="171"/>
      <c r="V315" s="257"/>
      <c r="W315" s="688" t="s">
        <v>338</v>
      </c>
      <c r="X315" s="84"/>
      <c r="Y315" s="84"/>
      <c r="Z315" s="84"/>
      <c r="AA315" s="84"/>
      <c r="AB315" s="84"/>
      <c r="AC315" s="84"/>
      <c r="AD315" s="84"/>
      <c r="AE315" s="84"/>
      <c r="AF315" s="84"/>
      <c r="AG315" s="84"/>
      <c r="AH315" s="84"/>
      <c r="AI315" s="84"/>
      <c r="AJ315" s="84"/>
      <c r="AK315" s="84"/>
      <c r="AL315" s="127"/>
      <c r="AM315" s="171"/>
      <c r="AN315" s="257"/>
      <c r="AO315" s="85"/>
      <c r="AP315" s="85"/>
      <c r="AQ315" s="85"/>
      <c r="BD315" s="150"/>
      <c r="BE315" s="150"/>
      <c r="BF315" s="199"/>
      <c r="BG315" s="199"/>
      <c r="BH315" s="199"/>
      <c r="BI315" s="199"/>
      <c r="BJ315" s="199"/>
      <c r="BK315" s="199"/>
      <c r="BL315" s="199"/>
      <c r="BM315" s="199"/>
      <c r="BN315" s="199"/>
      <c r="BO315" s="199"/>
      <c r="BP315" s="199"/>
      <c r="BQ315" s="199"/>
      <c r="BR315" s="199"/>
      <c r="BS315" s="199"/>
      <c r="BT315" s="199"/>
      <c r="BU315" s="199"/>
      <c r="BV315" s="443"/>
      <c r="BW315" s="199"/>
      <c r="BX315" s="199"/>
    </row>
    <row r="316" spans="1:76" x14ac:dyDescent="0.25">
      <c r="A316" s="84"/>
      <c r="C316" s="171"/>
      <c r="D316" s="257"/>
      <c r="E316" s="149"/>
      <c r="F316" s="1246"/>
      <c r="G316" s="1246"/>
      <c r="H316" s="1246"/>
      <c r="I316" s="1246"/>
      <c r="J316" s="1246"/>
      <c r="K316" s="1246"/>
      <c r="L316" s="1261"/>
      <c r="M316" s="159"/>
      <c r="N316" s="1246"/>
      <c r="O316" s="1246"/>
      <c r="P316" s="1246"/>
      <c r="Q316" s="1246"/>
      <c r="R316" s="1246"/>
      <c r="S316" s="1246"/>
      <c r="T316" s="1246"/>
      <c r="U316" s="171"/>
      <c r="V316" s="257"/>
      <c r="W316" s="84"/>
      <c r="X316" s="84" t="s">
        <v>339</v>
      </c>
      <c r="Y316" s="84"/>
      <c r="Z316" s="84"/>
      <c r="AA316" s="84"/>
      <c r="AB316" s="84"/>
      <c r="AC316" s="84"/>
      <c r="AD316" s="84"/>
      <c r="AE316" s="84"/>
      <c r="AF316" s="84"/>
      <c r="AG316" s="84"/>
      <c r="AI316" s="150" t="s">
        <v>9</v>
      </c>
      <c r="AJ316" s="150"/>
      <c r="AK316" s="150"/>
      <c r="AL316" s="276" t="s">
        <v>135</v>
      </c>
      <c r="AM316" s="171"/>
      <c r="AN316" s="257"/>
      <c r="AO316" s="85"/>
      <c r="AP316" s="85"/>
      <c r="AQ316" s="85"/>
      <c r="BD316" s="150"/>
      <c r="BE316" s="150"/>
      <c r="BF316" s="199"/>
      <c r="BG316" s="199"/>
      <c r="BH316" s="199"/>
      <c r="BI316" s="199"/>
      <c r="BJ316" s="199"/>
      <c r="BK316" s="199"/>
      <c r="BL316" s="199"/>
      <c r="BM316" s="199"/>
      <c r="BN316" s="199"/>
      <c r="BO316" s="199"/>
      <c r="BP316" s="199"/>
      <c r="BQ316" s="199"/>
      <c r="BR316" s="199"/>
      <c r="BS316" s="199"/>
      <c r="BT316" s="199"/>
      <c r="BU316" s="199"/>
      <c r="BV316" s="443"/>
      <c r="BW316" s="199"/>
      <c r="BX316" s="199"/>
    </row>
    <row r="317" spans="1:76" x14ac:dyDescent="0.25">
      <c r="A317" s="84"/>
      <c r="C317" s="171"/>
      <c r="D317" s="257"/>
      <c r="E317" s="645"/>
      <c r="F317" s="1246"/>
      <c r="G317" s="1246"/>
      <c r="H317" s="1246"/>
      <c r="I317" s="1246"/>
      <c r="J317" s="1246"/>
      <c r="K317" s="1246"/>
      <c r="L317" s="1261"/>
      <c r="M317" s="645"/>
      <c r="N317" s="1246"/>
      <c r="O317" s="1246"/>
      <c r="P317" s="1246"/>
      <c r="Q317" s="1246"/>
      <c r="R317" s="1246"/>
      <c r="S317" s="1246"/>
      <c r="T317" s="1246"/>
      <c r="U317" s="171"/>
      <c r="V317" s="257"/>
      <c r="W317" s="84"/>
      <c r="X317" s="84" t="s">
        <v>374</v>
      </c>
      <c r="Y317" s="84"/>
      <c r="Z317" s="84"/>
      <c r="AA317" s="84"/>
      <c r="AB317" s="84"/>
      <c r="AC317" s="84"/>
      <c r="AD317" s="150" t="s">
        <v>9</v>
      </c>
      <c r="AE317" s="150"/>
      <c r="AF317" s="150"/>
      <c r="AG317" s="150"/>
      <c r="AH317" s="150"/>
      <c r="AI317" s="150"/>
      <c r="AJ317" s="150"/>
      <c r="AK317" s="150"/>
      <c r="AL317" s="276" t="s">
        <v>137</v>
      </c>
      <c r="AM317" s="171"/>
      <c r="AN317" s="257"/>
      <c r="AO317" s="85"/>
      <c r="AP317" s="85"/>
      <c r="AQ317" s="85"/>
      <c r="BD317" s="150"/>
      <c r="BE317" s="150"/>
      <c r="BF317" s="199"/>
      <c r="BG317" s="199"/>
      <c r="BH317" s="199"/>
      <c r="BI317" s="199"/>
      <c r="BJ317" s="199"/>
      <c r="BK317" s="199"/>
      <c r="BL317" s="199"/>
      <c r="BM317" s="199"/>
      <c r="BN317" s="199"/>
      <c r="BO317" s="199"/>
      <c r="BP317" s="199"/>
      <c r="BQ317" s="199"/>
      <c r="BR317" s="199"/>
      <c r="BS317" s="199"/>
      <c r="BT317" s="199"/>
      <c r="BU317" s="199"/>
      <c r="BV317" s="443"/>
      <c r="BW317" s="199"/>
      <c r="BX317" s="199"/>
    </row>
    <row r="318" spans="1:76" x14ac:dyDescent="0.25">
      <c r="A318" s="84"/>
      <c r="C318" s="171"/>
      <c r="D318" s="257"/>
      <c r="E318" s="645"/>
      <c r="F318" s="1246"/>
      <c r="G318" s="1246"/>
      <c r="H318" s="1246"/>
      <c r="I318" s="1246"/>
      <c r="J318" s="1246"/>
      <c r="K318" s="1246"/>
      <c r="L318" s="1261"/>
      <c r="M318" s="645"/>
      <c r="N318" s="1246"/>
      <c r="O318" s="1246"/>
      <c r="P318" s="1246"/>
      <c r="Q318" s="1246"/>
      <c r="R318" s="1246"/>
      <c r="S318" s="1246"/>
      <c r="T318" s="1246"/>
      <c r="U318" s="171"/>
      <c r="V318" s="257"/>
      <c r="W318" s="84"/>
      <c r="X318" s="84"/>
      <c r="Y318" s="84"/>
      <c r="Z318" s="84"/>
      <c r="AA318" s="84"/>
      <c r="AB318" s="84"/>
      <c r="AC318" s="84"/>
      <c r="AD318" s="150"/>
      <c r="AE318" s="150"/>
      <c r="AF318" s="150"/>
      <c r="AG318" s="150"/>
      <c r="AH318" s="150"/>
      <c r="AI318" s="150"/>
      <c r="AJ318" s="150"/>
      <c r="AK318" s="150"/>
      <c r="AL318" s="276"/>
      <c r="AM318" s="171"/>
      <c r="AN318" s="257"/>
      <c r="AO318" s="85"/>
      <c r="AP318" s="85"/>
      <c r="AQ318" s="85"/>
      <c r="BD318" s="150"/>
      <c r="BE318" s="150"/>
      <c r="BF318" s="199"/>
      <c r="BG318" s="199"/>
      <c r="BH318" s="199"/>
      <c r="BI318" s="199"/>
      <c r="BJ318" s="199"/>
      <c r="BK318" s="199"/>
      <c r="BL318" s="199"/>
      <c r="BM318" s="199"/>
      <c r="BN318" s="199"/>
      <c r="BO318" s="199"/>
      <c r="BP318" s="199"/>
      <c r="BQ318" s="199"/>
      <c r="BR318" s="199"/>
      <c r="BS318" s="199"/>
      <c r="BT318" s="199"/>
      <c r="BU318" s="199"/>
      <c r="BV318" s="443"/>
      <c r="BW318" s="199"/>
      <c r="BX318" s="199"/>
    </row>
    <row r="319" spans="1:76" x14ac:dyDescent="0.25">
      <c r="A319" s="84"/>
      <c r="C319" s="171"/>
      <c r="D319" s="257"/>
      <c r="E319" s="645"/>
      <c r="F319" s="1246"/>
      <c r="G319" s="1246"/>
      <c r="H319" s="1246"/>
      <c r="I319" s="1246"/>
      <c r="J319" s="1246"/>
      <c r="K319" s="1246"/>
      <c r="L319" s="1261"/>
      <c r="M319" s="645"/>
      <c r="N319" s="1246"/>
      <c r="O319" s="1246"/>
      <c r="P319" s="1246"/>
      <c r="Q319" s="1246"/>
      <c r="R319" s="1246"/>
      <c r="S319" s="1246"/>
      <c r="T319" s="1246"/>
      <c r="U319" s="171"/>
      <c r="V319" s="257"/>
      <c r="W319" s="84" t="s">
        <v>144</v>
      </c>
      <c r="Y319" s="199"/>
      <c r="Z319" s="373"/>
      <c r="AA319" s="373"/>
      <c r="AB319" s="373"/>
      <c r="AC319" s="373"/>
      <c r="AD319" s="122"/>
      <c r="AE319" s="122"/>
      <c r="AF319" s="85"/>
      <c r="AG319" s="85"/>
      <c r="AH319" s="85"/>
      <c r="AI319" s="85"/>
      <c r="AJ319" s="85"/>
      <c r="AK319" s="85"/>
      <c r="AL319" s="276" t="s">
        <v>145</v>
      </c>
      <c r="AM319" s="171"/>
      <c r="AN319" s="257"/>
      <c r="AO319" s="85"/>
      <c r="AP319" s="85"/>
      <c r="AQ319" s="85"/>
      <c r="BD319" s="150"/>
      <c r="BE319" s="150"/>
      <c r="BF319" s="199"/>
      <c r="BG319" s="199"/>
      <c r="BH319" s="199"/>
      <c r="BI319" s="199"/>
      <c r="BJ319" s="199"/>
      <c r="BK319" s="199"/>
      <c r="BL319" s="199"/>
      <c r="BM319" s="199"/>
      <c r="BN319" s="199"/>
      <c r="BO319" s="199"/>
      <c r="BP319" s="199"/>
      <c r="BQ319" s="199"/>
      <c r="BR319" s="199"/>
      <c r="BS319" s="199"/>
      <c r="BT319" s="199"/>
      <c r="BU319" s="199"/>
      <c r="BV319" s="443"/>
      <c r="BW319" s="199"/>
      <c r="BX319" s="199"/>
    </row>
    <row r="320" spans="1:76" ht="10.3" customHeight="1" x14ac:dyDescent="0.25">
      <c r="A320" s="84"/>
      <c r="C320" s="171"/>
      <c r="D320" s="257"/>
      <c r="E320" s="886"/>
      <c r="F320" s="1246"/>
      <c r="G320" s="1246"/>
      <c r="H320" s="1246"/>
      <c r="I320" s="1246"/>
      <c r="J320" s="1246"/>
      <c r="K320" s="1246"/>
      <c r="L320" s="1261"/>
      <c r="M320" s="981"/>
      <c r="N320" s="1246"/>
      <c r="O320" s="1246"/>
      <c r="P320" s="1246"/>
      <c r="Q320" s="1246"/>
      <c r="R320" s="1246"/>
      <c r="S320" s="1246"/>
      <c r="T320" s="1246"/>
      <c r="U320" s="171"/>
      <c r="V320" s="257"/>
      <c r="W320" s="85"/>
      <c r="X320" s="85"/>
      <c r="Y320" s="85"/>
      <c r="Z320" s="689" t="s">
        <v>146</v>
      </c>
      <c r="AA320" s="689"/>
      <c r="AB320" s="689"/>
      <c r="AC320" s="689"/>
      <c r="AD320" s="689"/>
      <c r="AE320" s="689"/>
      <c r="AF320" s="689"/>
      <c r="AG320" s="689"/>
      <c r="AH320" s="689"/>
      <c r="AI320" s="689"/>
      <c r="AJ320" s="689"/>
      <c r="AK320" s="689"/>
      <c r="AL320" s="127"/>
      <c r="AM320" s="171"/>
      <c r="AN320" s="257"/>
      <c r="AO320" s="85"/>
      <c r="AP320" s="85"/>
      <c r="AQ320" s="85"/>
    </row>
    <row r="321" spans="1:76" ht="11.25" customHeight="1" x14ac:dyDescent="0.25">
      <c r="A321" s="84"/>
      <c r="C321" s="171"/>
      <c r="D321" s="257"/>
      <c r="E321" s="886"/>
      <c r="F321" s="1246"/>
      <c r="G321" s="1246"/>
      <c r="H321" s="1246"/>
      <c r="I321" s="1246"/>
      <c r="J321" s="1246"/>
      <c r="K321" s="1246"/>
      <c r="L321" s="1261"/>
      <c r="M321" s="981"/>
      <c r="N321" s="1246"/>
      <c r="O321" s="1246"/>
      <c r="P321" s="1246"/>
      <c r="Q321" s="1246"/>
      <c r="R321" s="1246"/>
      <c r="S321" s="1246"/>
      <c r="T321" s="1246"/>
      <c r="U321" s="171"/>
      <c r="V321" s="257"/>
      <c r="W321" s="85"/>
      <c r="X321" s="85"/>
      <c r="Y321" s="85"/>
      <c r="Z321" s="374"/>
      <c r="AA321" s="374"/>
      <c r="AB321" s="374"/>
      <c r="AC321" s="374"/>
      <c r="AD321" s="374"/>
      <c r="AE321" s="374"/>
      <c r="AF321" s="374"/>
      <c r="AG321" s="374"/>
      <c r="AH321" s="374"/>
      <c r="AI321" s="374"/>
      <c r="AJ321" s="374"/>
      <c r="AK321" s="374"/>
      <c r="AL321" s="127"/>
      <c r="AM321" s="171"/>
      <c r="AN321" s="257"/>
      <c r="AO321" s="85"/>
      <c r="AP321" s="85"/>
      <c r="AQ321" s="85"/>
    </row>
    <row r="322" spans="1:76" x14ac:dyDescent="0.25">
      <c r="A322" s="84"/>
      <c r="C322" s="171"/>
      <c r="D322" s="257"/>
      <c r="E322" s="886"/>
      <c r="F322" s="1246"/>
      <c r="G322" s="1246"/>
      <c r="H322" s="1246"/>
      <c r="I322" s="1246"/>
      <c r="J322" s="1246"/>
      <c r="K322" s="1246"/>
      <c r="L322" s="1261"/>
      <c r="M322" s="981"/>
      <c r="N322" s="1246"/>
      <c r="O322" s="1246"/>
      <c r="P322" s="1246"/>
      <c r="Q322" s="1246"/>
      <c r="R322" s="1246"/>
      <c r="S322" s="1246"/>
      <c r="T322" s="1246"/>
      <c r="U322" s="171"/>
      <c r="V322" s="257"/>
      <c r="W322" s="84" t="s">
        <v>375</v>
      </c>
      <c r="X322" s="84"/>
      <c r="Y322" s="84"/>
      <c r="Z322" s="84"/>
      <c r="AA322" s="84"/>
      <c r="AB322" s="84"/>
      <c r="AD322" s="150" t="s">
        <v>9</v>
      </c>
      <c r="AE322" s="150"/>
      <c r="AF322" s="150"/>
      <c r="AG322" s="150"/>
      <c r="AH322" s="150"/>
      <c r="AI322" s="150"/>
      <c r="AJ322" s="150"/>
      <c r="AK322" s="150"/>
      <c r="AL322" s="276" t="s">
        <v>148</v>
      </c>
      <c r="AM322" s="171"/>
      <c r="AN322" s="257"/>
      <c r="AO322" s="85"/>
      <c r="AP322" s="85"/>
      <c r="AQ322" s="85"/>
    </row>
    <row r="323" spans="1:76" x14ac:dyDescent="0.25">
      <c r="A323" s="84"/>
      <c r="C323" s="171"/>
      <c r="D323" s="257"/>
      <c r="E323" s="886"/>
      <c r="F323" s="1246"/>
      <c r="G323" s="1246"/>
      <c r="H323" s="1246"/>
      <c r="I323" s="1246"/>
      <c r="J323" s="1246"/>
      <c r="K323" s="1246"/>
      <c r="L323" s="1261"/>
      <c r="M323" s="981"/>
      <c r="N323" s="1246"/>
      <c r="O323" s="1246"/>
      <c r="P323" s="1246"/>
      <c r="Q323" s="1246"/>
      <c r="R323" s="1246"/>
      <c r="S323" s="1246"/>
      <c r="T323" s="1246"/>
      <c r="U323" s="171"/>
      <c r="V323" s="257"/>
      <c r="AL323" s="127"/>
      <c r="AM323" s="171"/>
      <c r="AN323" s="257"/>
      <c r="AO323" s="85"/>
      <c r="AP323" s="85"/>
      <c r="AQ323" s="85"/>
    </row>
    <row r="324" spans="1:76" x14ac:dyDescent="0.25">
      <c r="A324" s="84"/>
      <c r="C324" s="171"/>
      <c r="D324" s="257"/>
      <c r="E324" s="886"/>
      <c r="F324" s="1246"/>
      <c r="G324" s="1246"/>
      <c r="H324" s="1246"/>
      <c r="I324" s="1246"/>
      <c r="J324" s="1246"/>
      <c r="K324" s="1246"/>
      <c r="L324" s="1261"/>
      <c r="M324" s="981"/>
      <c r="N324" s="1246"/>
      <c r="O324" s="1246"/>
      <c r="P324" s="1246"/>
      <c r="Q324" s="1246"/>
      <c r="R324" s="1246"/>
      <c r="S324" s="1246"/>
      <c r="T324" s="1246"/>
      <c r="U324" s="171"/>
      <c r="V324" s="257"/>
      <c r="AL324" s="127"/>
      <c r="AM324" s="171"/>
      <c r="AN324" s="257"/>
      <c r="AO324" s="85"/>
      <c r="AP324" s="85"/>
      <c r="AQ324" s="85"/>
    </row>
    <row r="325" spans="1:76" x14ac:dyDescent="0.25">
      <c r="A325" s="84"/>
      <c r="C325" s="171"/>
      <c r="D325" s="257"/>
      <c r="E325" s="886"/>
      <c r="F325" s="1246"/>
      <c r="G325" s="1246"/>
      <c r="H325" s="1246"/>
      <c r="I325" s="1246"/>
      <c r="J325" s="1246"/>
      <c r="K325" s="1246"/>
      <c r="L325" s="1261"/>
      <c r="M325" s="981"/>
      <c r="N325" s="1246"/>
      <c r="O325" s="1246"/>
      <c r="P325" s="1246"/>
      <c r="Q325" s="1246"/>
      <c r="R325" s="1246"/>
      <c r="S325" s="1246"/>
      <c r="T325" s="1246"/>
      <c r="U325" s="171"/>
      <c r="V325" s="257"/>
      <c r="AL325" s="127"/>
      <c r="AM325" s="171"/>
      <c r="AN325" s="257"/>
      <c r="AO325" s="85"/>
      <c r="AP325" s="85"/>
      <c r="AQ325" s="85"/>
    </row>
    <row r="326" spans="1:76" x14ac:dyDescent="0.25">
      <c r="A326" s="84"/>
      <c r="C326" s="171"/>
      <c r="D326" s="257"/>
      <c r="E326" s="886"/>
      <c r="F326" s="1246"/>
      <c r="G326" s="1246"/>
      <c r="H326" s="1246"/>
      <c r="I326" s="1246"/>
      <c r="J326" s="1246"/>
      <c r="K326" s="1246"/>
      <c r="L326" s="1261"/>
      <c r="M326" s="981"/>
      <c r="N326" s="1246"/>
      <c r="O326" s="1246"/>
      <c r="P326" s="1246"/>
      <c r="Q326" s="1246"/>
      <c r="R326" s="1246"/>
      <c r="S326" s="1246"/>
      <c r="T326" s="1246"/>
      <c r="U326" s="171"/>
      <c r="V326" s="257"/>
      <c r="AL326" s="127"/>
      <c r="AM326" s="171"/>
      <c r="AN326" s="257"/>
      <c r="AO326" s="85"/>
      <c r="AP326" s="85"/>
      <c r="AQ326" s="85"/>
    </row>
    <row r="327" spans="1:76" x14ac:dyDescent="0.25">
      <c r="A327" s="84"/>
      <c r="C327" s="171"/>
      <c r="D327" s="257"/>
      <c r="E327" s="886"/>
      <c r="F327" s="1246"/>
      <c r="G327" s="1246"/>
      <c r="H327" s="1246"/>
      <c r="I327" s="1246"/>
      <c r="J327" s="1246"/>
      <c r="K327" s="1246"/>
      <c r="L327" s="1261"/>
      <c r="M327" s="981"/>
      <c r="N327" s="1246"/>
      <c r="O327" s="1246"/>
      <c r="P327" s="1246"/>
      <c r="Q327" s="1246"/>
      <c r="R327" s="1246"/>
      <c r="S327" s="1246"/>
      <c r="T327" s="1246"/>
      <c r="U327" s="171"/>
      <c r="V327" s="257"/>
      <c r="AL327" s="127"/>
      <c r="AM327" s="171"/>
      <c r="AN327" s="257"/>
      <c r="AO327" s="85"/>
      <c r="AP327" s="85"/>
      <c r="AQ327" s="85"/>
    </row>
    <row r="328" spans="1:76" x14ac:dyDescent="0.25">
      <c r="A328" s="84"/>
      <c r="C328" s="171"/>
      <c r="D328" s="257"/>
      <c r="E328" s="886"/>
      <c r="F328" s="1246"/>
      <c r="G328" s="1246"/>
      <c r="H328" s="1246"/>
      <c r="I328" s="1246"/>
      <c r="J328" s="1246"/>
      <c r="K328" s="1246"/>
      <c r="L328" s="1261"/>
      <c r="M328" s="981"/>
      <c r="N328" s="1246"/>
      <c r="O328" s="1246"/>
      <c r="P328" s="1246"/>
      <c r="Q328" s="1246"/>
      <c r="R328" s="1246"/>
      <c r="S328" s="1246"/>
      <c r="T328" s="1246"/>
      <c r="U328" s="171"/>
      <c r="V328" s="257"/>
      <c r="AL328" s="127"/>
      <c r="AM328" s="171"/>
      <c r="AN328" s="257"/>
      <c r="AO328" s="85"/>
      <c r="AP328" s="85"/>
      <c r="AQ328" s="85"/>
    </row>
    <row r="329" spans="1:76" x14ac:dyDescent="0.25">
      <c r="A329" s="84"/>
      <c r="C329" s="171"/>
      <c r="D329" s="257"/>
      <c r="E329" s="886"/>
      <c r="F329" s="1246"/>
      <c r="G329" s="1246"/>
      <c r="H329" s="1246"/>
      <c r="I329" s="1246"/>
      <c r="J329" s="1246"/>
      <c r="K329" s="1246"/>
      <c r="L329" s="1261"/>
      <c r="M329" s="981"/>
      <c r="N329" s="1246"/>
      <c r="O329" s="1246"/>
      <c r="P329" s="1246"/>
      <c r="Q329" s="1246"/>
      <c r="R329" s="1246"/>
      <c r="S329" s="1246"/>
      <c r="T329" s="1246"/>
      <c r="U329" s="171"/>
      <c r="V329" s="257"/>
      <c r="AL329" s="127"/>
      <c r="AM329" s="171"/>
      <c r="AN329" s="257"/>
      <c r="AO329" s="85"/>
      <c r="AP329" s="85"/>
      <c r="AQ329" s="85"/>
    </row>
    <row r="330" spans="1:76" x14ac:dyDescent="0.25">
      <c r="A330" s="84"/>
      <c r="C330" s="171"/>
      <c r="D330" s="257"/>
      <c r="E330" s="886"/>
      <c r="F330" s="1246"/>
      <c r="G330" s="1246"/>
      <c r="H330" s="1246"/>
      <c r="I330" s="1246"/>
      <c r="J330" s="1246"/>
      <c r="K330" s="1246"/>
      <c r="L330" s="1261"/>
      <c r="M330" s="981"/>
      <c r="N330" s="1246"/>
      <c r="O330" s="1246"/>
      <c r="P330" s="1246"/>
      <c r="Q330" s="1246"/>
      <c r="R330" s="1246"/>
      <c r="S330" s="1246"/>
      <c r="T330" s="1246"/>
      <c r="U330" s="171"/>
      <c r="V330" s="257"/>
      <c r="AL330" s="127"/>
      <c r="AM330" s="171"/>
      <c r="AN330" s="257"/>
      <c r="AO330" s="85"/>
      <c r="AP330" s="85"/>
      <c r="AQ330" s="85"/>
    </row>
    <row r="331" spans="1:76" ht="11.25" customHeight="1" x14ac:dyDescent="0.25">
      <c r="A331" s="84"/>
      <c r="C331" s="171"/>
      <c r="D331" s="257"/>
      <c r="E331" s="886"/>
      <c r="F331" s="1246"/>
      <c r="G331" s="1246"/>
      <c r="H331" s="1246"/>
      <c r="I331" s="1246"/>
      <c r="J331" s="1246"/>
      <c r="K331" s="1246"/>
      <c r="L331" s="1261"/>
      <c r="M331" s="981"/>
      <c r="N331" s="1246"/>
      <c r="O331" s="1246"/>
      <c r="P331" s="1246"/>
      <c r="Q331" s="1246"/>
      <c r="R331" s="1246"/>
      <c r="S331" s="1246"/>
      <c r="T331" s="1246"/>
      <c r="U331" s="171"/>
      <c r="V331" s="257"/>
      <c r="AL331" s="127"/>
      <c r="AM331" s="171"/>
      <c r="AN331" s="257"/>
      <c r="AO331" s="85"/>
      <c r="AP331" s="85"/>
      <c r="AQ331" s="85"/>
    </row>
    <row r="332" spans="1:76" x14ac:dyDescent="0.25">
      <c r="A332" s="84"/>
      <c r="C332" s="171"/>
      <c r="D332" s="257"/>
      <c r="E332" s="886"/>
      <c r="F332" s="1246"/>
      <c r="G332" s="1246"/>
      <c r="H332" s="1246"/>
      <c r="I332" s="1246"/>
      <c r="J332" s="1246"/>
      <c r="K332" s="1246"/>
      <c r="L332" s="1261"/>
      <c r="M332" s="981"/>
      <c r="N332" s="1246"/>
      <c r="O332" s="1246"/>
      <c r="P332" s="1246"/>
      <c r="Q332" s="1246"/>
      <c r="R332" s="1246"/>
      <c r="S332" s="1246"/>
      <c r="T332" s="1246"/>
      <c r="U332" s="171"/>
      <c r="V332" s="257"/>
      <c r="AL332" s="127"/>
      <c r="AM332" s="171"/>
      <c r="AN332" s="257"/>
      <c r="AO332" s="85"/>
      <c r="AP332" s="85"/>
      <c r="AQ332" s="85"/>
    </row>
    <row r="333" spans="1:76" ht="6" customHeight="1" x14ac:dyDescent="0.25">
      <c r="A333" s="122"/>
      <c r="B333" s="306"/>
      <c r="C333" s="172"/>
      <c r="D333" s="307"/>
      <c r="E333" s="122"/>
      <c r="F333" s="122"/>
      <c r="G333" s="122"/>
      <c r="H333" s="122"/>
      <c r="I333" s="122"/>
      <c r="J333" s="122"/>
      <c r="K333" s="122"/>
      <c r="L333" s="122"/>
      <c r="M333" s="122"/>
      <c r="N333" s="122"/>
      <c r="O333" s="122"/>
      <c r="P333" s="122"/>
      <c r="Q333" s="122"/>
      <c r="R333" s="122"/>
      <c r="S333" s="122"/>
      <c r="T333" s="122"/>
      <c r="U333" s="172"/>
      <c r="V333" s="307"/>
      <c r="W333" s="122"/>
      <c r="X333" s="122"/>
      <c r="Y333" s="122"/>
      <c r="Z333" s="122"/>
      <c r="AA333" s="122"/>
      <c r="AB333" s="122"/>
      <c r="AC333" s="122"/>
      <c r="AD333" s="122"/>
      <c r="AE333" s="122"/>
      <c r="AF333" s="122"/>
      <c r="AG333" s="122"/>
      <c r="AH333" s="122"/>
      <c r="AI333" s="122"/>
      <c r="AJ333" s="122"/>
      <c r="AK333" s="122"/>
      <c r="AL333" s="591"/>
      <c r="AM333" s="172"/>
      <c r="AN333" s="307"/>
      <c r="AO333" s="122"/>
      <c r="AP333" s="122"/>
      <c r="AQ333" s="122"/>
      <c r="BE333" s="199"/>
      <c r="BF333" s="199"/>
      <c r="BG333" s="199"/>
      <c r="BH333" s="199"/>
      <c r="BI333" s="199"/>
      <c r="BJ333" s="199"/>
      <c r="BK333" s="199"/>
      <c r="BL333" s="475"/>
      <c r="BM333" s="199"/>
      <c r="BN333" s="199"/>
      <c r="BO333" s="199"/>
      <c r="BP333" s="199"/>
      <c r="BQ333" s="199"/>
      <c r="BR333" s="199"/>
      <c r="BS333" s="199"/>
      <c r="BT333" s="199"/>
      <c r="BU333" s="443"/>
      <c r="BV333" s="443"/>
      <c r="BW333" s="199"/>
      <c r="BX333" s="199"/>
    </row>
    <row r="334" spans="1:76" ht="6" customHeight="1" x14ac:dyDescent="0.25">
      <c r="A334" s="500"/>
      <c r="B334" s="583"/>
      <c r="C334" s="584"/>
      <c r="D334" s="499"/>
      <c r="E334" s="500"/>
      <c r="F334" s="500"/>
      <c r="G334" s="500"/>
      <c r="H334" s="500"/>
      <c r="I334" s="500"/>
      <c r="J334" s="500"/>
      <c r="K334" s="500"/>
      <c r="L334" s="500"/>
      <c r="M334" s="500"/>
      <c r="N334" s="500"/>
      <c r="O334" s="500"/>
      <c r="P334" s="500"/>
      <c r="Q334" s="500"/>
      <c r="R334" s="500"/>
      <c r="S334" s="500"/>
      <c r="T334" s="500"/>
      <c r="U334" s="584"/>
      <c r="V334" s="499"/>
      <c r="W334" s="500"/>
      <c r="X334" s="500"/>
      <c r="Y334" s="500"/>
      <c r="Z334" s="500"/>
      <c r="AA334" s="500"/>
      <c r="AB334" s="500"/>
      <c r="AC334" s="500"/>
      <c r="AD334" s="500"/>
      <c r="AE334" s="500"/>
      <c r="AF334" s="500"/>
      <c r="AG334" s="500"/>
      <c r="AH334" s="500"/>
      <c r="AI334" s="500"/>
      <c r="AJ334" s="500"/>
      <c r="AK334" s="500"/>
      <c r="AL334" s="593"/>
      <c r="AM334" s="584"/>
      <c r="AN334" s="499"/>
      <c r="AO334" s="500"/>
      <c r="AP334" s="500"/>
      <c r="AQ334" s="500"/>
    </row>
    <row r="335" spans="1:76" ht="11.25" customHeight="1" x14ac:dyDescent="0.25">
      <c r="A335" s="85"/>
      <c r="B335" s="429">
        <v>435</v>
      </c>
      <c r="C335" s="171"/>
      <c r="D335" s="257"/>
      <c r="E335" s="1241" t="s">
        <v>322</v>
      </c>
      <c r="F335" s="1241"/>
      <c r="G335" s="1241"/>
      <c r="H335" s="1241"/>
      <c r="I335" s="1241"/>
      <c r="J335" s="1241"/>
      <c r="K335" s="1241"/>
      <c r="L335" s="1241"/>
      <c r="M335" s="1241"/>
      <c r="N335" s="1241"/>
      <c r="O335" s="1241"/>
      <c r="P335" s="1241"/>
      <c r="Q335" s="1241"/>
      <c r="R335" s="1241"/>
      <c r="S335" s="1241"/>
      <c r="T335" s="1241"/>
      <c r="U335" s="171"/>
      <c r="V335" s="257"/>
      <c r="W335" s="690" t="s">
        <v>340</v>
      </c>
      <c r="X335" s="85"/>
      <c r="Y335" s="85"/>
      <c r="Z335" s="85"/>
      <c r="AA335" s="85"/>
      <c r="AB335" s="85"/>
      <c r="AC335" s="85"/>
      <c r="AD335" s="85"/>
      <c r="AE335" s="85"/>
      <c r="AF335" s="85"/>
      <c r="AG335" s="85"/>
      <c r="AH335" s="85"/>
      <c r="AI335" s="85"/>
      <c r="AJ335" s="85"/>
      <c r="AK335" s="85"/>
      <c r="AL335" s="200"/>
      <c r="AM335" s="171"/>
      <c r="AN335" s="257"/>
      <c r="AO335" s="85"/>
      <c r="AP335" s="85"/>
      <c r="AQ335" s="85"/>
    </row>
    <row r="336" spans="1:76" x14ac:dyDescent="0.25">
      <c r="A336" s="85"/>
      <c r="B336" s="496" t="s">
        <v>130</v>
      </c>
      <c r="C336" s="171"/>
      <c r="D336" s="257"/>
      <c r="E336" s="641"/>
      <c r="F336" s="641"/>
      <c r="G336" s="641"/>
      <c r="H336" s="641"/>
      <c r="I336" s="641"/>
      <c r="J336" s="641"/>
      <c r="K336" s="641"/>
      <c r="L336" s="641"/>
      <c r="M336" s="641"/>
      <c r="N336" s="641"/>
      <c r="O336" s="641"/>
      <c r="P336" s="641"/>
      <c r="Q336" s="641"/>
      <c r="R336" s="641"/>
      <c r="S336" s="641"/>
      <c r="T336" s="641"/>
      <c r="U336" s="171"/>
      <c r="V336" s="257"/>
      <c r="W336" s="85"/>
      <c r="X336" s="85" t="s">
        <v>341</v>
      </c>
      <c r="Y336" s="85"/>
      <c r="Z336" s="85"/>
      <c r="AA336" s="85"/>
      <c r="AB336" s="443" t="s">
        <v>9</v>
      </c>
      <c r="AC336" s="150"/>
      <c r="AD336" s="443"/>
      <c r="AE336" s="150"/>
      <c r="AF336" s="150"/>
      <c r="AG336" s="150"/>
      <c r="AH336" s="150"/>
      <c r="AI336" s="150"/>
      <c r="AJ336" s="150"/>
      <c r="AK336" s="443"/>
      <c r="AL336" s="200" t="s">
        <v>165</v>
      </c>
      <c r="AM336" s="171"/>
      <c r="AN336" s="257"/>
      <c r="AO336" s="85"/>
      <c r="AP336" s="1256">
        <v>437</v>
      </c>
      <c r="AQ336" s="85"/>
    </row>
    <row r="337" spans="1:43" x14ac:dyDescent="0.25">
      <c r="A337" s="85"/>
      <c r="B337" s="496"/>
      <c r="C337" s="171"/>
      <c r="D337" s="257"/>
      <c r="E337" s="644"/>
      <c r="F337" s="713"/>
      <c r="G337" s="713"/>
      <c r="H337" s="713"/>
      <c r="I337" s="713"/>
      <c r="J337" s="714" t="s">
        <v>323</v>
      </c>
      <c r="K337" s="713"/>
      <c r="L337" s="1091"/>
      <c r="M337" s="713"/>
      <c r="N337" s="679"/>
      <c r="O337" s="679"/>
      <c r="P337" s="679"/>
      <c r="Q337" s="679"/>
      <c r="R337" s="680" t="s">
        <v>323</v>
      </c>
      <c r="S337" s="644"/>
      <c r="T337" s="644"/>
      <c r="U337" s="171"/>
      <c r="V337" s="257"/>
      <c r="W337" s="85"/>
      <c r="X337" s="85" t="s">
        <v>342</v>
      </c>
      <c r="Y337" s="85"/>
      <c r="Z337" s="85"/>
      <c r="AA337" s="85"/>
      <c r="AB337" s="85"/>
      <c r="AC337" s="443" t="s">
        <v>9</v>
      </c>
      <c r="AD337" s="150"/>
      <c r="AE337" s="443"/>
      <c r="AF337" s="150"/>
      <c r="AG337" s="150"/>
      <c r="AH337" s="150"/>
      <c r="AI337" s="150"/>
      <c r="AJ337" s="150"/>
      <c r="AK337" s="150"/>
      <c r="AL337" s="200" t="s">
        <v>167</v>
      </c>
      <c r="AM337" s="171"/>
      <c r="AN337" s="257"/>
      <c r="AO337" s="85"/>
      <c r="AP337" s="1256"/>
      <c r="AQ337" s="85"/>
    </row>
    <row r="338" spans="1:43" x14ac:dyDescent="0.25">
      <c r="A338" s="84"/>
      <c r="C338" s="171"/>
      <c r="D338" s="257"/>
      <c r="E338" s="644"/>
      <c r="F338" s="713"/>
      <c r="G338" s="713"/>
      <c r="H338" s="713"/>
      <c r="I338" s="713"/>
      <c r="J338" s="714" t="s">
        <v>324</v>
      </c>
      <c r="K338" s="713"/>
      <c r="L338" s="1091"/>
      <c r="M338" s="713"/>
      <c r="N338" s="679"/>
      <c r="O338" s="679"/>
      <c r="P338" s="679"/>
      <c r="Q338" s="679"/>
      <c r="R338" s="680" t="s">
        <v>1354</v>
      </c>
      <c r="S338" s="644"/>
      <c r="T338" s="644"/>
      <c r="U338" s="171"/>
      <c r="V338" s="257"/>
      <c r="W338" s="85"/>
      <c r="AL338" s="127"/>
      <c r="AM338" s="171"/>
      <c r="AN338" s="257"/>
      <c r="AO338" s="85"/>
      <c r="AP338" s="85"/>
      <c r="AQ338" s="85"/>
    </row>
    <row r="339" spans="1:43" ht="11.25" customHeight="1" x14ac:dyDescent="0.25">
      <c r="A339" s="84"/>
      <c r="C339" s="171"/>
      <c r="D339" s="257"/>
      <c r="E339" s="644"/>
      <c r="F339" s="598"/>
      <c r="G339" s="598"/>
      <c r="H339" s="598"/>
      <c r="I339" s="598"/>
      <c r="J339" s="598"/>
      <c r="K339" s="598"/>
      <c r="L339" s="1090"/>
      <c r="M339" s="598"/>
      <c r="N339" s="644"/>
      <c r="O339" s="644"/>
      <c r="P339" s="644"/>
      <c r="Q339" s="644"/>
      <c r="R339" s="644"/>
      <c r="S339" s="644"/>
      <c r="T339" s="644"/>
      <c r="U339" s="171"/>
      <c r="V339" s="257"/>
      <c r="W339" s="690" t="s">
        <v>220</v>
      </c>
      <c r="X339" s="85"/>
      <c r="Y339" s="85"/>
      <c r="Z339" s="85"/>
      <c r="AA339" s="85"/>
      <c r="AB339" s="85"/>
      <c r="AC339" s="85"/>
      <c r="AD339" s="85"/>
      <c r="AE339" s="85"/>
      <c r="AF339" s="85"/>
      <c r="AG339" s="475"/>
      <c r="AL339" s="200"/>
      <c r="AM339" s="171"/>
      <c r="AN339" s="257"/>
      <c r="AO339" s="85"/>
      <c r="AP339" s="85"/>
      <c r="AQ339" s="85"/>
    </row>
    <row r="340" spans="1:43" x14ac:dyDescent="0.25">
      <c r="A340" s="84"/>
      <c r="C340" s="171"/>
      <c r="D340" s="257"/>
      <c r="E340" s="84" t="s">
        <v>56</v>
      </c>
      <c r="F340" s="1246" t="str">
        <f ca="1">VLOOKUP(CONCATENATE($B$335&amp;INDIRECT(ADDRESS(ROW(),COLUMN()-1))),INDIRECT("translations[[Question Num]:["&amp; Language_Selected &amp;"]]"),MATCH(Language_Selected,Language_Options,0)+1,FALSE)</f>
        <v>Where did you give birth to (NAME IN 407)?
PROBE TO IDENTIFY THE TYPE OF SOURCE.
IF UNABLE TO DETERMINE IF PUBLIC, PRIVATE, OR NGO SECTOR, RECORD '96' AND WRITE THE NAME OF THE PLACE.</v>
      </c>
      <c r="G340" s="1246"/>
      <c r="H340" s="1246"/>
      <c r="I340" s="1246"/>
      <c r="J340" s="1246"/>
      <c r="K340" s="1246"/>
      <c r="L340" s="1261"/>
      <c r="M340" s="85" t="s">
        <v>58</v>
      </c>
      <c r="N340" s="1246" t="str">
        <f ca="1">VLOOKUP(CONCATENATE($B$335&amp;INDIRECT(ADDRESS(ROW(),COLUMN()-1))),INDIRECT("translations[[Question Num]:["&amp; Language_Selected &amp;"]]"),MATCH(Language_Selected,Language_Options,0)+1,FALSE)</f>
        <v>Where did you deliver this stillbirth?
PROBE TO IDENTIFY THE TYPE OF SOURCE.
IF UNABLE TO DETERMINE IF PUBLIC, PRIVATE, OR NGO SECTOR, RECORD '96' AND WRITE THE NAME OF THE PLACE.</v>
      </c>
      <c r="O340" s="1246"/>
      <c r="P340" s="1246"/>
      <c r="Q340" s="1246"/>
      <c r="R340" s="1246"/>
      <c r="S340" s="1246"/>
      <c r="T340" s="1246"/>
      <c r="U340" s="171"/>
      <c r="V340" s="257"/>
      <c r="W340" s="85"/>
      <c r="X340" s="85" t="s">
        <v>222</v>
      </c>
      <c r="Y340" s="85"/>
      <c r="Z340" s="85"/>
      <c r="AA340" s="85"/>
      <c r="AB340" s="85"/>
      <c r="AC340" s="85"/>
      <c r="AD340" s="85"/>
      <c r="AE340" s="85"/>
      <c r="AG340" s="443" t="s">
        <v>9</v>
      </c>
      <c r="AH340" s="150"/>
      <c r="AI340" s="150"/>
      <c r="AJ340" s="150"/>
      <c r="AK340" s="150"/>
      <c r="AL340" s="200" t="s">
        <v>230</v>
      </c>
      <c r="AM340" s="171"/>
      <c r="AN340" s="257"/>
      <c r="AO340" s="85"/>
      <c r="AP340" s="85"/>
      <c r="AQ340" s="85"/>
    </row>
    <row r="341" spans="1:43" x14ac:dyDescent="0.25">
      <c r="A341" s="84"/>
      <c r="C341" s="171"/>
      <c r="D341" s="257"/>
      <c r="E341" s="85"/>
      <c r="F341" s="1246"/>
      <c r="G341" s="1246"/>
      <c r="H341" s="1246"/>
      <c r="I341" s="1246"/>
      <c r="J341" s="1246"/>
      <c r="K341" s="1246"/>
      <c r="L341" s="1261"/>
      <c r="M341" s="85"/>
      <c r="N341" s="1246"/>
      <c r="O341" s="1246"/>
      <c r="P341" s="1246"/>
      <c r="Q341" s="1246"/>
      <c r="R341" s="1246"/>
      <c r="S341" s="1246"/>
      <c r="T341" s="1246"/>
      <c r="U341" s="171"/>
      <c r="V341" s="257"/>
      <c r="W341" s="85"/>
      <c r="X341" s="85" t="s">
        <v>223</v>
      </c>
      <c r="Y341" s="85"/>
      <c r="Z341" s="85"/>
      <c r="AA341" s="85"/>
      <c r="AB341" s="85"/>
      <c r="AC341" s="85"/>
      <c r="AD341" s="85"/>
      <c r="AE341" s="85"/>
      <c r="AF341" s="85"/>
      <c r="AG341" s="475"/>
      <c r="AI341" s="150" t="s">
        <v>9</v>
      </c>
      <c r="AJ341" s="150"/>
      <c r="AK341" s="150"/>
      <c r="AL341" s="246" t="s">
        <v>232</v>
      </c>
      <c r="AM341" s="171"/>
      <c r="AN341" s="257"/>
      <c r="AO341" s="85"/>
      <c r="AP341" s="85"/>
      <c r="AQ341" s="85"/>
    </row>
    <row r="342" spans="1:43" ht="11.25" customHeight="1" x14ac:dyDescent="0.25">
      <c r="A342" s="84"/>
      <c r="C342" s="171"/>
      <c r="D342" s="257"/>
      <c r="E342" s="149"/>
      <c r="F342" s="1246"/>
      <c r="G342" s="1246"/>
      <c r="H342" s="1246"/>
      <c r="I342" s="1246"/>
      <c r="J342" s="1246"/>
      <c r="K342" s="1246"/>
      <c r="L342" s="1261"/>
      <c r="M342" s="85"/>
      <c r="N342" s="1246"/>
      <c r="O342" s="1246"/>
      <c r="P342" s="1246"/>
      <c r="Q342" s="1246"/>
      <c r="R342" s="1246"/>
      <c r="S342" s="1246"/>
      <c r="T342" s="1246"/>
      <c r="U342" s="171"/>
      <c r="V342" s="257"/>
      <c r="W342" s="84"/>
      <c r="X342" s="85" t="s">
        <v>343</v>
      </c>
      <c r="Y342" s="85"/>
      <c r="Z342" s="85"/>
      <c r="AA342" s="85"/>
      <c r="AB342" s="85"/>
      <c r="AC342" s="85"/>
      <c r="AD342" s="85"/>
      <c r="AE342" s="85"/>
      <c r="AF342" s="85"/>
      <c r="AH342" s="150" t="s">
        <v>9</v>
      </c>
      <c r="AI342" s="150"/>
      <c r="AJ342" s="150"/>
      <c r="AK342" s="150"/>
      <c r="AL342" s="246" t="s">
        <v>234</v>
      </c>
      <c r="AM342" s="171"/>
      <c r="AN342" s="257"/>
      <c r="AO342" s="85"/>
      <c r="AP342" s="85"/>
      <c r="AQ342" s="85"/>
    </row>
    <row r="343" spans="1:43" ht="11.25" customHeight="1" x14ac:dyDescent="0.25">
      <c r="A343" s="84"/>
      <c r="C343" s="171"/>
      <c r="D343" s="257"/>
      <c r="F343" s="1246"/>
      <c r="G343" s="1246"/>
      <c r="H343" s="1246"/>
      <c r="I343" s="1246"/>
      <c r="J343" s="1246"/>
      <c r="K343" s="1246"/>
      <c r="L343" s="1261"/>
      <c r="M343" s="85"/>
      <c r="N343" s="1246"/>
      <c r="O343" s="1246"/>
      <c r="P343" s="1246"/>
      <c r="Q343" s="1246"/>
      <c r="R343" s="1246"/>
      <c r="S343" s="1246"/>
      <c r="T343" s="1246"/>
      <c r="U343" s="171"/>
      <c r="V343" s="257"/>
      <c r="W343" s="85"/>
      <c r="X343" s="85" t="s">
        <v>226</v>
      </c>
      <c r="Y343" s="85"/>
      <c r="Z343" s="85"/>
      <c r="AA343" s="85"/>
      <c r="AB343" s="85"/>
      <c r="AC343" s="85"/>
      <c r="AD343" s="85"/>
      <c r="AE343" s="85"/>
      <c r="AF343" s="85"/>
      <c r="AG343" s="85"/>
      <c r="AH343" s="85"/>
      <c r="AI343" s="85"/>
      <c r="AJ343" s="85"/>
      <c r="AK343" s="85"/>
      <c r="AL343" s="247" t="s">
        <v>237</v>
      </c>
      <c r="AM343" s="171"/>
      <c r="AN343" s="257"/>
      <c r="AO343" s="85"/>
      <c r="AP343" s="85"/>
      <c r="AQ343" s="85"/>
    </row>
    <row r="344" spans="1:43" ht="10.3" customHeight="1" x14ac:dyDescent="0.25">
      <c r="A344" s="84"/>
      <c r="C344" s="171"/>
      <c r="D344" s="257"/>
      <c r="E344" s="376"/>
      <c r="F344" s="1246"/>
      <c r="G344" s="1246"/>
      <c r="H344" s="1246"/>
      <c r="I344" s="1246"/>
      <c r="J344" s="1246"/>
      <c r="K344" s="1246"/>
      <c r="L344" s="1261"/>
      <c r="M344" s="376"/>
      <c r="N344" s="1246"/>
      <c r="O344" s="1246"/>
      <c r="P344" s="1246"/>
      <c r="Q344" s="1246"/>
      <c r="R344" s="1246"/>
      <c r="S344" s="1246"/>
      <c r="T344" s="1246"/>
      <c r="U344" s="171"/>
      <c r="V344" s="257"/>
      <c r="W344" s="85"/>
      <c r="X344" s="85"/>
      <c r="Y344" s="85"/>
      <c r="Z344" s="85"/>
      <c r="AA344" s="85"/>
      <c r="AB344" s="85"/>
      <c r="AC344" s="85"/>
      <c r="AD344" s="85"/>
      <c r="AE344" s="85"/>
      <c r="AF344" s="85"/>
      <c r="AG344" s="85"/>
      <c r="AH344" s="85"/>
      <c r="AI344" s="85"/>
      <c r="AJ344" s="85"/>
      <c r="AK344" s="85"/>
      <c r="AL344" s="247"/>
      <c r="AM344" s="171"/>
      <c r="AN344" s="257"/>
      <c r="AO344" s="85"/>
      <c r="AP344" s="85"/>
      <c r="AQ344" s="85"/>
    </row>
    <row r="345" spans="1:43" ht="10.3" customHeight="1" x14ac:dyDescent="0.25">
      <c r="A345" s="84"/>
      <c r="C345" s="171"/>
      <c r="D345" s="257"/>
      <c r="E345" s="376"/>
      <c r="F345" s="1246"/>
      <c r="G345" s="1246"/>
      <c r="H345" s="1246"/>
      <c r="I345" s="1246"/>
      <c r="J345" s="1246"/>
      <c r="K345" s="1246"/>
      <c r="L345" s="1261"/>
      <c r="M345" s="376"/>
      <c r="N345" s="1246"/>
      <c r="O345" s="1246"/>
      <c r="P345" s="1246"/>
      <c r="Q345" s="1246"/>
      <c r="R345" s="1246"/>
      <c r="S345" s="1246"/>
      <c r="T345" s="1246"/>
      <c r="U345" s="171"/>
      <c r="V345" s="257"/>
      <c r="W345" s="84"/>
      <c r="X345" s="85"/>
      <c r="Y345" s="1247" t="s">
        <v>146</v>
      </c>
      <c r="Z345" s="1247"/>
      <c r="AA345" s="1247"/>
      <c r="AB345" s="1247"/>
      <c r="AC345" s="1247"/>
      <c r="AD345" s="1247"/>
      <c r="AE345" s="1247"/>
      <c r="AF345" s="1247"/>
      <c r="AG345" s="1247"/>
      <c r="AH345" s="1247"/>
      <c r="AI345" s="1247"/>
      <c r="AJ345" s="1247"/>
      <c r="AK345" s="1247"/>
      <c r="AM345" s="171"/>
      <c r="AN345" s="257"/>
      <c r="AO345" s="85"/>
      <c r="AP345" s="85"/>
      <c r="AQ345" s="85"/>
    </row>
    <row r="346" spans="1:43" ht="10.3" customHeight="1" x14ac:dyDescent="0.25">
      <c r="A346" s="84"/>
      <c r="C346" s="171"/>
      <c r="D346" s="257"/>
      <c r="E346" s="886"/>
      <c r="F346" s="1246"/>
      <c r="G346" s="1246"/>
      <c r="H346" s="1246"/>
      <c r="I346" s="1246"/>
      <c r="J346" s="1246"/>
      <c r="K346" s="1246"/>
      <c r="L346" s="1261"/>
      <c r="M346" s="886"/>
      <c r="N346" s="1246"/>
      <c r="O346" s="1246"/>
      <c r="P346" s="1246"/>
      <c r="Q346" s="1246"/>
      <c r="R346" s="1246"/>
      <c r="S346" s="1246"/>
      <c r="T346" s="1246"/>
      <c r="U346" s="171"/>
      <c r="V346" s="257"/>
      <c r="W346" s="85"/>
      <c r="X346" s="84"/>
      <c r="Y346" s="84"/>
      <c r="Z346" s="84"/>
      <c r="AA346" s="84"/>
      <c r="AB346" s="150"/>
      <c r="AC346" s="691"/>
      <c r="AD346" s="150"/>
      <c r="AE346" s="150"/>
      <c r="AF346" s="150"/>
      <c r="AG346" s="150"/>
      <c r="AH346" s="150"/>
      <c r="AI346" s="150"/>
      <c r="AJ346" s="150"/>
      <c r="AK346" s="150"/>
      <c r="AM346" s="171"/>
      <c r="AN346" s="257"/>
      <c r="AO346" s="85"/>
      <c r="AP346" s="85"/>
      <c r="AQ346" s="85"/>
    </row>
    <row r="347" spans="1:43" ht="10.3" customHeight="1" x14ac:dyDescent="0.25">
      <c r="A347" s="84"/>
      <c r="C347" s="171"/>
      <c r="D347" s="257"/>
      <c r="E347" s="886"/>
      <c r="F347" s="1246"/>
      <c r="G347" s="1246"/>
      <c r="H347" s="1246"/>
      <c r="I347" s="1246"/>
      <c r="J347" s="1246"/>
      <c r="K347" s="1246"/>
      <c r="L347" s="1261"/>
      <c r="M347" s="886"/>
      <c r="N347" s="1246"/>
      <c r="O347" s="1246"/>
      <c r="P347" s="1246"/>
      <c r="Q347" s="1246"/>
      <c r="R347" s="1246"/>
      <c r="S347" s="1246"/>
      <c r="T347" s="1246"/>
      <c r="U347" s="171"/>
      <c r="V347" s="257"/>
      <c r="W347" s="688" t="s">
        <v>228</v>
      </c>
      <c r="X347" s="84"/>
      <c r="Y347" s="84"/>
      <c r="Z347" s="84"/>
      <c r="AA347" s="84"/>
      <c r="AB347" s="84"/>
      <c r="AC347" s="84"/>
      <c r="AD347" s="84"/>
      <c r="AE347" s="84"/>
      <c r="AF347" s="84"/>
      <c r="AM347" s="171"/>
      <c r="AN347" s="257"/>
      <c r="AO347" s="85"/>
      <c r="AP347" s="85"/>
      <c r="AQ347" s="85"/>
    </row>
    <row r="348" spans="1:43" ht="10.3" customHeight="1" x14ac:dyDescent="0.25">
      <c r="A348" s="84"/>
      <c r="C348" s="171"/>
      <c r="D348" s="257"/>
      <c r="E348" s="886"/>
      <c r="F348" s="1246"/>
      <c r="G348" s="1246"/>
      <c r="H348" s="1246"/>
      <c r="I348" s="1246"/>
      <c r="J348" s="1246"/>
      <c r="K348" s="1246"/>
      <c r="L348" s="1261"/>
      <c r="M348" s="886"/>
      <c r="N348" s="1246"/>
      <c r="O348" s="1246"/>
      <c r="P348" s="1246"/>
      <c r="Q348" s="1246"/>
      <c r="R348" s="1246"/>
      <c r="S348" s="1246"/>
      <c r="T348" s="1246"/>
      <c r="U348" s="171"/>
      <c r="V348" s="257"/>
      <c r="W348" s="84"/>
      <c r="X348" s="85" t="s">
        <v>229</v>
      </c>
      <c r="Y348" s="85"/>
      <c r="Z348" s="85"/>
      <c r="AA348" s="85"/>
      <c r="AB348" s="85"/>
      <c r="AC348" s="85"/>
      <c r="AE348" s="443" t="s">
        <v>9</v>
      </c>
      <c r="AF348" s="443"/>
      <c r="AG348" s="443"/>
      <c r="AH348" s="443"/>
      <c r="AI348" s="443"/>
      <c r="AJ348" s="443"/>
      <c r="AK348" s="443"/>
      <c r="AL348" s="200" t="s">
        <v>240</v>
      </c>
      <c r="AM348" s="171"/>
      <c r="AN348" s="257"/>
      <c r="AO348" s="85"/>
      <c r="AP348" s="85"/>
      <c r="AQ348" s="85"/>
    </row>
    <row r="349" spans="1:43" x14ac:dyDescent="0.25">
      <c r="A349" s="84"/>
      <c r="C349" s="171"/>
      <c r="D349" s="257"/>
      <c r="E349" s="886"/>
      <c r="F349" s="1246"/>
      <c r="G349" s="1246"/>
      <c r="H349" s="1246"/>
      <c r="I349" s="1246"/>
      <c r="J349" s="1246"/>
      <c r="K349" s="1246"/>
      <c r="L349" s="1261"/>
      <c r="M349" s="886"/>
      <c r="N349" s="1246"/>
      <c r="O349" s="1246"/>
      <c r="P349" s="1246"/>
      <c r="Q349" s="1246"/>
      <c r="R349" s="1246"/>
      <c r="S349" s="1246"/>
      <c r="T349" s="1246"/>
      <c r="U349" s="171"/>
      <c r="V349" s="257"/>
      <c r="W349" s="84"/>
      <c r="X349" s="692" t="s">
        <v>231</v>
      </c>
      <c r="Y349" s="692"/>
      <c r="Z349" s="692"/>
      <c r="AA349" s="692"/>
      <c r="AB349" s="692"/>
      <c r="AD349" s="443" t="s">
        <v>9</v>
      </c>
      <c r="AE349" s="443"/>
      <c r="AF349" s="443"/>
      <c r="AG349" s="443"/>
      <c r="AH349" s="443"/>
      <c r="AI349" s="443"/>
      <c r="AJ349" s="443"/>
      <c r="AK349" s="443"/>
      <c r="AL349" s="697" t="s">
        <v>242</v>
      </c>
      <c r="AM349" s="171"/>
      <c r="AN349" s="257"/>
      <c r="AO349" s="85"/>
      <c r="AP349" s="85"/>
      <c r="AQ349" s="85"/>
    </row>
    <row r="350" spans="1:43" x14ac:dyDescent="0.25">
      <c r="A350" s="84"/>
      <c r="C350" s="171"/>
      <c r="D350" s="257"/>
      <c r="E350" s="886"/>
      <c r="F350" s="1246"/>
      <c r="G350" s="1246"/>
      <c r="H350" s="1246"/>
      <c r="I350" s="1246"/>
      <c r="J350" s="1246"/>
      <c r="K350" s="1246"/>
      <c r="L350" s="1261"/>
      <c r="M350" s="886"/>
      <c r="N350" s="1246"/>
      <c r="O350" s="1246"/>
      <c r="P350" s="1246"/>
      <c r="Q350" s="1246"/>
      <c r="R350" s="1246"/>
      <c r="S350" s="1246"/>
      <c r="T350" s="1246"/>
      <c r="U350" s="171"/>
      <c r="V350" s="257"/>
      <c r="W350" s="84"/>
      <c r="X350" s="85" t="s">
        <v>236</v>
      </c>
      <c r="Y350" s="85"/>
      <c r="Z350" s="85"/>
      <c r="AA350" s="85"/>
      <c r="AB350" s="85"/>
      <c r="AC350" s="85"/>
      <c r="AD350" s="85"/>
      <c r="AE350" s="85"/>
      <c r="AF350" s="85"/>
      <c r="AL350" s="200" t="s">
        <v>244</v>
      </c>
      <c r="AM350" s="171"/>
      <c r="AN350" s="257"/>
      <c r="AO350" s="85"/>
      <c r="AP350" s="85"/>
      <c r="AQ350" s="85"/>
    </row>
    <row r="351" spans="1:43" x14ac:dyDescent="0.25">
      <c r="A351" s="84"/>
      <c r="C351" s="171"/>
      <c r="D351" s="257"/>
      <c r="E351" s="886"/>
      <c r="F351" s="1246"/>
      <c r="G351" s="1246"/>
      <c r="H351" s="1246"/>
      <c r="I351" s="1246"/>
      <c r="J351" s="1246"/>
      <c r="K351" s="1246"/>
      <c r="L351" s="1261"/>
      <c r="M351" s="886"/>
      <c r="N351" s="1246"/>
      <c r="O351" s="1246"/>
      <c r="P351" s="1246"/>
      <c r="Q351" s="1246"/>
      <c r="R351" s="1246"/>
      <c r="S351" s="1246"/>
      <c r="T351" s="1246"/>
      <c r="U351" s="171"/>
      <c r="V351" s="257"/>
      <c r="W351" s="150"/>
      <c r="X351" s="85"/>
      <c r="Y351" s="85"/>
      <c r="Z351" s="85"/>
      <c r="AA351" s="85"/>
      <c r="AB351" s="85"/>
      <c r="AC351" s="85"/>
      <c r="AD351" s="85"/>
      <c r="AE351" s="85"/>
      <c r="AF351" s="85"/>
      <c r="AG351" s="85"/>
      <c r="AH351" s="85"/>
      <c r="AI351" s="85"/>
      <c r="AJ351" s="85"/>
      <c r="AK351" s="85"/>
      <c r="AM351" s="171"/>
      <c r="AN351" s="257"/>
      <c r="AO351" s="85"/>
      <c r="AP351" s="85"/>
      <c r="AQ351" s="85"/>
    </row>
    <row r="352" spans="1:43" x14ac:dyDescent="0.25">
      <c r="A352" s="84"/>
      <c r="C352" s="171"/>
      <c r="D352" s="257"/>
      <c r="E352" s="886"/>
      <c r="F352" s="1246"/>
      <c r="G352" s="1246"/>
      <c r="H352" s="1246"/>
      <c r="I352" s="1246"/>
      <c r="J352" s="1246"/>
      <c r="K352" s="1246"/>
      <c r="L352" s="1261"/>
      <c r="M352" s="886"/>
      <c r="N352" s="1246"/>
      <c r="O352" s="1246"/>
      <c r="P352" s="1246"/>
      <c r="Q352" s="1246"/>
      <c r="R352" s="1246"/>
      <c r="S352" s="1246"/>
      <c r="T352" s="1246"/>
      <c r="U352" s="171"/>
      <c r="V352" s="257"/>
      <c r="W352" s="150"/>
      <c r="X352" s="85"/>
      <c r="Y352" s="1247" t="s">
        <v>146</v>
      </c>
      <c r="Z352" s="1247"/>
      <c r="AA352" s="1247"/>
      <c r="AB352" s="1247"/>
      <c r="AC352" s="1247"/>
      <c r="AD352" s="1247"/>
      <c r="AE352" s="1247"/>
      <c r="AF352" s="1247"/>
      <c r="AG352" s="1247"/>
      <c r="AH352" s="1247"/>
      <c r="AI352" s="1247"/>
      <c r="AJ352" s="1247"/>
      <c r="AK352" s="1247"/>
      <c r="AL352" s="200"/>
      <c r="AM352" s="171"/>
      <c r="AN352" s="257"/>
      <c r="AO352" s="85"/>
      <c r="AP352" s="85"/>
      <c r="AQ352" s="85"/>
    </row>
    <row r="353" spans="1:43" x14ac:dyDescent="0.25">
      <c r="A353" s="84"/>
      <c r="C353" s="171"/>
      <c r="D353" s="257"/>
      <c r="E353" s="886"/>
      <c r="F353" s="1246"/>
      <c r="G353" s="1246"/>
      <c r="H353" s="1246"/>
      <c r="I353" s="1246"/>
      <c r="J353" s="1246"/>
      <c r="K353" s="1246"/>
      <c r="L353" s="1261"/>
      <c r="M353" s="886"/>
      <c r="N353" s="1246"/>
      <c r="O353" s="1246"/>
      <c r="P353" s="1246"/>
      <c r="Q353" s="1246"/>
      <c r="R353" s="1246"/>
      <c r="S353" s="1246"/>
      <c r="T353" s="1246"/>
      <c r="U353" s="171"/>
      <c r="V353" s="257"/>
      <c r="W353" s="150"/>
      <c r="X353" s="85"/>
      <c r="Y353" s="85"/>
      <c r="AL353" s="200"/>
      <c r="AM353" s="171"/>
      <c r="AN353" s="257"/>
      <c r="AO353" s="85"/>
      <c r="AP353" s="85"/>
      <c r="AQ353" s="85"/>
    </row>
    <row r="354" spans="1:43" x14ac:dyDescent="0.25">
      <c r="A354" s="84"/>
      <c r="C354" s="171"/>
      <c r="D354" s="257"/>
      <c r="E354" s="886"/>
      <c r="F354" s="1246"/>
      <c r="G354" s="1246"/>
      <c r="H354" s="1246"/>
      <c r="I354" s="1246"/>
      <c r="J354" s="1246"/>
      <c r="K354" s="1246"/>
      <c r="L354" s="1261"/>
      <c r="M354" s="886"/>
      <c r="N354" s="1246"/>
      <c r="O354" s="1246"/>
      <c r="P354" s="1246"/>
      <c r="Q354" s="1246"/>
      <c r="R354" s="1246"/>
      <c r="S354" s="1246"/>
      <c r="T354" s="1246"/>
      <c r="U354" s="171"/>
      <c r="V354" s="257"/>
      <c r="W354" s="690" t="s">
        <v>238</v>
      </c>
      <c r="X354" s="85"/>
      <c r="Y354" s="85"/>
      <c r="Z354" s="85"/>
      <c r="AA354" s="85"/>
      <c r="AB354" s="85"/>
      <c r="AC354" s="85"/>
      <c r="AD354" s="85"/>
      <c r="AE354" s="85"/>
      <c r="AF354" s="85"/>
      <c r="AL354" s="200"/>
      <c r="AM354" s="171"/>
      <c r="AN354" s="257"/>
      <c r="AO354" s="85"/>
      <c r="AP354" s="85"/>
      <c r="AQ354" s="85"/>
    </row>
    <row r="355" spans="1:43" x14ac:dyDescent="0.25">
      <c r="A355" s="84"/>
      <c r="C355" s="171"/>
      <c r="D355" s="257"/>
      <c r="E355" s="886"/>
      <c r="F355" s="1246"/>
      <c r="G355" s="1246"/>
      <c r="H355" s="1246"/>
      <c r="I355" s="1246"/>
      <c r="J355" s="1246"/>
      <c r="K355" s="1246"/>
      <c r="L355" s="1261"/>
      <c r="M355" s="886"/>
      <c r="N355" s="1246"/>
      <c r="O355" s="1246"/>
      <c r="P355" s="1246"/>
      <c r="Q355" s="1246"/>
      <c r="R355" s="1246"/>
      <c r="S355" s="1246"/>
      <c r="T355" s="1246"/>
      <c r="U355" s="171"/>
      <c r="V355" s="257"/>
      <c r="W355" s="85"/>
      <c r="X355" s="85" t="s">
        <v>239</v>
      </c>
      <c r="Y355" s="85"/>
      <c r="Z355" s="85"/>
      <c r="AA355" s="85"/>
      <c r="AB355" s="85"/>
      <c r="AC355" s="150" t="s">
        <v>9</v>
      </c>
      <c r="AD355" s="150"/>
      <c r="AE355" s="150"/>
      <c r="AF355" s="150"/>
      <c r="AG355" s="150"/>
      <c r="AH355" s="150"/>
      <c r="AI355" s="150"/>
      <c r="AJ355" s="150"/>
      <c r="AK355" s="150"/>
      <c r="AL355" s="697" t="s">
        <v>291</v>
      </c>
      <c r="AM355" s="171"/>
      <c r="AN355" s="257"/>
      <c r="AO355" s="85"/>
      <c r="AP355" s="85"/>
      <c r="AQ355" s="85"/>
    </row>
    <row r="356" spans="1:43" x14ac:dyDescent="0.25">
      <c r="A356" s="84"/>
      <c r="C356" s="171"/>
      <c r="D356" s="257"/>
      <c r="E356" s="886"/>
      <c r="F356" s="1246"/>
      <c r="G356" s="1246"/>
      <c r="H356" s="1246"/>
      <c r="I356" s="1246"/>
      <c r="J356" s="1246"/>
      <c r="K356" s="1246"/>
      <c r="L356" s="1261"/>
      <c r="M356" s="886"/>
      <c r="N356" s="1246"/>
      <c r="O356" s="1246"/>
      <c r="P356" s="1246"/>
      <c r="Q356" s="1246"/>
      <c r="R356" s="1246"/>
      <c r="S356" s="1246"/>
      <c r="T356" s="1246"/>
      <c r="U356" s="171"/>
      <c r="V356" s="257"/>
      <c r="W356" s="84"/>
      <c r="X356" s="84" t="s">
        <v>241</v>
      </c>
      <c r="Y356" s="84"/>
      <c r="Z356" s="84"/>
      <c r="AA356" s="84"/>
      <c r="AB356" s="150" t="s">
        <v>9</v>
      </c>
      <c r="AC356" s="150"/>
      <c r="AD356" s="150"/>
      <c r="AE356" s="150"/>
      <c r="AF356" s="150"/>
      <c r="AG356" s="150"/>
      <c r="AH356" s="150"/>
      <c r="AI356" s="150"/>
      <c r="AJ356" s="150"/>
      <c r="AK356" s="150"/>
      <c r="AL356" s="697" t="s">
        <v>293</v>
      </c>
      <c r="AM356" s="171"/>
      <c r="AN356" s="257"/>
      <c r="AO356" s="85"/>
      <c r="AP356" s="85"/>
      <c r="AQ356" s="85"/>
    </row>
    <row r="357" spans="1:43" x14ac:dyDescent="0.25">
      <c r="A357" s="84"/>
      <c r="C357" s="171"/>
      <c r="D357" s="257"/>
      <c r="E357" s="886"/>
      <c r="F357" s="1246"/>
      <c r="G357" s="1246"/>
      <c r="H357" s="1246"/>
      <c r="I357" s="1246"/>
      <c r="J357" s="1246"/>
      <c r="K357" s="1246"/>
      <c r="L357" s="1261"/>
      <c r="M357" s="886"/>
      <c r="N357" s="1246"/>
      <c r="O357" s="1246"/>
      <c r="P357" s="1246"/>
      <c r="Q357" s="1246"/>
      <c r="R357" s="1246"/>
      <c r="S357" s="1246"/>
      <c r="T357" s="1246"/>
      <c r="U357" s="171"/>
      <c r="V357" s="257"/>
      <c r="W357" s="85"/>
      <c r="X357" s="85" t="s">
        <v>243</v>
      </c>
      <c r="Y357" s="85"/>
      <c r="Z357" s="85"/>
      <c r="AA357" s="85"/>
      <c r="AB357" s="85"/>
      <c r="AC357" s="85"/>
      <c r="AD357" s="85"/>
      <c r="AE357" s="85"/>
      <c r="AF357" s="85"/>
      <c r="AL357" s="697" t="s">
        <v>376</v>
      </c>
      <c r="AM357" s="171"/>
      <c r="AN357" s="257"/>
      <c r="AO357" s="85"/>
      <c r="AP357" s="85"/>
      <c r="AQ357" s="85"/>
    </row>
    <row r="358" spans="1:43" x14ac:dyDescent="0.25">
      <c r="A358" s="84"/>
      <c r="C358" s="171"/>
      <c r="D358" s="257"/>
      <c r="E358" s="886"/>
      <c r="F358" s="1246"/>
      <c r="G358" s="1246"/>
      <c r="H358" s="1246"/>
      <c r="I358" s="1246"/>
      <c r="J358" s="1246"/>
      <c r="K358" s="1246"/>
      <c r="L358" s="1261"/>
      <c r="M358" s="886"/>
      <c r="N358" s="1246"/>
      <c r="O358" s="1246"/>
      <c r="P358" s="1246"/>
      <c r="Q358" s="1246"/>
      <c r="R358" s="1246"/>
      <c r="S358" s="1246"/>
      <c r="T358" s="1246"/>
      <c r="U358" s="171"/>
      <c r="V358" s="257"/>
      <c r="W358" s="85"/>
      <c r="X358" s="85"/>
      <c r="Y358" s="85"/>
      <c r="Z358" s="85"/>
      <c r="AA358" s="85"/>
      <c r="AB358" s="85"/>
      <c r="AC358" s="85"/>
      <c r="AD358" s="85"/>
      <c r="AE358" s="85"/>
      <c r="AF358" s="85"/>
      <c r="AG358" s="85"/>
      <c r="AH358" s="85"/>
      <c r="AI358" s="85"/>
      <c r="AJ358" s="85"/>
      <c r="AK358" s="85"/>
      <c r="AL358" s="697"/>
      <c r="AM358" s="171"/>
      <c r="AN358" s="257"/>
      <c r="AO358" s="85"/>
      <c r="AP358" s="85"/>
      <c r="AQ358" s="85"/>
    </row>
    <row r="359" spans="1:43" x14ac:dyDescent="0.25">
      <c r="A359" s="84"/>
      <c r="C359" s="171"/>
      <c r="D359" s="257"/>
      <c r="E359" s="886"/>
      <c r="F359" s="1246"/>
      <c r="G359" s="1246"/>
      <c r="H359" s="1246"/>
      <c r="I359" s="1246"/>
      <c r="J359" s="1246"/>
      <c r="K359" s="1246"/>
      <c r="L359" s="1261"/>
      <c r="M359" s="886"/>
      <c r="N359" s="1246"/>
      <c r="O359" s="1246"/>
      <c r="P359" s="1246"/>
      <c r="Q359" s="1246"/>
      <c r="R359" s="1246"/>
      <c r="S359" s="1246"/>
      <c r="T359" s="1246"/>
      <c r="U359" s="171"/>
      <c r="V359" s="257"/>
      <c r="W359" s="85"/>
      <c r="X359" s="85"/>
      <c r="Y359" s="1247" t="s">
        <v>146</v>
      </c>
      <c r="Z359" s="1247"/>
      <c r="AA359" s="1247"/>
      <c r="AB359" s="1247"/>
      <c r="AC359" s="1247"/>
      <c r="AD359" s="1247"/>
      <c r="AE359" s="1247"/>
      <c r="AF359" s="1247"/>
      <c r="AG359" s="1247"/>
      <c r="AH359" s="1247"/>
      <c r="AI359" s="1247"/>
      <c r="AJ359" s="1247"/>
      <c r="AK359" s="1247"/>
      <c r="AL359" s="200"/>
      <c r="AM359" s="171"/>
      <c r="AN359" s="257"/>
      <c r="AO359" s="85"/>
      <c r="AP359" s="85"/>
      <c r="AQ359" s="85"/>
    </row>
    <row r="360" spans="1:43" x14ac:dyDescent="0.25">
      <c r="A360" s="84"/>
      <c r="C360" s="171"/>
      <c r="D360" s="257"/>
      <c r="E360" s="886"/>
      <c r="F360" s="1246"/>
      <c r="G360" s="1246"/>
      <c r="H360" s="1246"/>
      <c r="I360" s="1246"/>
      <c r="J360" s="1246"/>
      <c r="K360" s="1246"/>
      <c r="L360" s="1261"/>
      <c r="M360" s="886"/>
      <c r="N360" s="1246"/>
      <c r="O360" s="1246"/>
      <c r="P360" s="1246"/>
      <c r="Q360" s="1246"/>
      <c r="R360" s="1246"/>
      <c r="S360" s="1246"/>
      <c r="T360" s="1246"/>
      <c r="U360" s="171"/>
      <c r="V360" s="257"/>
      <c r="AM360" s="171"/>
      <c r="AN360" s="257"/>
      <c r="AO360" s="85"/>
      <c r="AP360" s="85"/>
      <c r="AQ360" s="85"/>
    </row>
    <row r="361" spans="1:43" x14ac:dyDescent="0.25">
      <c r="A361" s="84"/>
      <c r="C361" s="171"/>
      <c r="D361" s="257"/>
      <c r="E361" s="886"/>
      <c r="F361" s="1246"/>
      <c r="G361" s="1246"/>
      <c r="H361" s="1246"/>
      <c r="I361" s="1246"/>
      <c r="J361" s="1246"/>
      <c r="K361" s="1246"/>
      <c r="L361" s="1261"/>
      <c r="M361" s="886"/>
      <c r="N361" s="1246"/>
      <c r="O361" s="1246"/>
      <c r="P361" s="1246"/>
      <c r="Q361" s="1246"/>
      <c r="R361" s="1246"/>
      <c r="S361" s="1246"/>
      <c r="T361" s="1246"/>
      <c r="U361" s="171"/>
      <c r="V361" s="257"/>
      <c r="W361" s="85" t="s">
        <v>144</v>
      </c>
      <c r="X361" s="85"/>
      <c r="Y361" s="85"/>
      <c r="Z361" s="122"/>
      <c r="AA361" s="122"/>
      <c r="AB361" s="122"/>
      <c r="AC361" s="122"/>
      <c r="AD361" s="122"/>
      <c r="AE361" s="122"/>
      <c r="AF361" s="122"/>
      <c r="AG361" s="373"/>
      <c r="AH361" s="373"/>
      <c r="AI361" s="306"/>
      <c r="AJ361" s="306"/>
      <c r="AK361" s="306"/>
      <c r="AL361" s="697" t="s">
        <v>218</v>
      </c>
      <c r="AM361" s="171"/>
      <c r="AN361" s="257"/>
      <c r="AO361" s="85"/>
      <c r="AP361" s="85">
        <v>437</v>
      </c>
      <c r="AQ361" s="85"/>
    </row>
    <row r="362" spans="1:43" x14ac:dyDescent="0.25">
      <c r="A362" s="84"/>
      <c r="C362" s="171"/>
      <c r="D362" s="257"/>
      <c r="E362" s="886"/>
      <c r="F362" s="1246"/>
      <c r="G362" s="1246"/>
      <c r="H362" s="1246"/>
      <c r="I362" s="1246"/>
      <c r="J362" s="1246"/>
      <c r="K362" s="1246"/>
      <c r="L362" s="1261"/>
      <c r="M362" s="886"/>
      <c r="N362" s="1246"/>
      <c r="O362" s="1246"/>
      <c r="P362" s="1246"/>
      <c r="Q362" s="1246"/>
      <c r="R362" s="1246"/>
      <c r="S362" s="1246"/>
      <c r="T362" s="1246"/>
      <c r="U362" s="171"/>
      <c r="V362" s="257"/>
      <c r="W362" s="85"/>
      <c r="X362" s="85"/>
      <c r="Y362" s="85"/>
      <c r="Z362" s="689" t="s">
        <v>146</v>
      </c>
      <c r="AA362" s="689"/>
      <c r="AB362" s="689"/>
      <c r="AC362" s="689"/>
      <c r="AD362" s="689"/>
      <c r="AE362" s="689"/>
      <c r="AF362" s="689"/>
      <c r="AG362" s="689"/>
      <c r="AH362" s="689"/>
      <c r="AI362" s="689"/>
      <c r="AJ362" s="689"/>
      <c r="AK362" s="689"/>
      <c r="AL362" s="200"/>
      <c r="AM362" s="171"/>
      <c r="AN362" s="257"/>
      <c r="AO362" s="85"/>
      <c r="AQ362" s="85"/>
    </row>
    <row r="363" spans="1:43" ht="6" customHeight="1" x14ac:dyDescent="0.25">
      <c r="A363" s="122"/>
      <c r="B363" s="306"/>
      <c r="C363" s="172"/>
      <c r="D363" s="307"/>
      <c r="E363" s="122"/>
      <c r="F363" s="122"/>
      <c r="G363" s="122"/>
      <c r="H363" s="122"/>
      <c r="I363" s="122"/>
      <c r="J363" s="122"/>
      <c r="K363" s="122"/>
      <c r="L363" s="122"/>
      <c r="M363" s="122"/>
      <c r="N363" s="122"/>
      <c r="O363" s="122"/>
      <c r="P363" s="122"/>
      <c r="Q363" s="122"/>
      <c r="R363" s="122"/>
      <c r="S363" s="122"/>
      <c r="T363" s="122"/>
      <c r="U363" s="172"/>
      <c r="V363" s="307"/>
      <c r="W363" s="122"/>
      <c r="X363" s="122"/>
      <c r="Y363" s="122"/>
      <c r="Z363" s="122"/>
      <c r="AA363" s="122"/>
      <c r="AB363" s="122"/>
      <c r="AC363" s="122"/>
      <c r="AD363" s="122"/>
      <c r="AE363" s="122"/>
      <c r="AF363" s="122"/>
      <c r="AG363" s="122"/>
      <c r="AH363" s="122"/>
      <c r="AI363" s="122"/>
      <c r="AJ363" s="122"/>
      <c r="AK363" s="122"/>
      <c r="AL363" s="591"/>
      <c r="AM363" s="172"/>
      <c r="AN363" s="307"/>
      <c r="AO363" s="122"/>
      <c r="AP363" s="122"/>
      <c r="AQ363" s="122"/>
    </row>
    <row r="364" spans="1:43" ht="6" customHeight="1" x14ac:dyDescent="0.25">
      <c r="A364" s="500"/>
      <c r="B364" s="583"/>
      <c r="C364" s="584"/>
      <c r="D364" s="499"/>
      <c r="E364" s="500"/>
      <c r="F364" s="500"/>
      <c r="G364" s="500"/>
      <c r="H364" s="500"/>
      <c r="I364" s="500"/>
      <c r="J364" s="500"/>
      <c r="K364" s="500"/>
      <c r="L364" s="500"/>
      <c r="M364" s="500"/>
      <c r="N364" s="500"/>
      <c r="O364" s="500"/>
      <c r="P364" s="500"/>
      <c r="Q364" s="500"/>
      <c r="R364" s="500"/>
      <c r="S364" s="500"/>
      <c r="T364" s="500"/>
      <c r="U364" s="584"/>
      <c r="V364" s="499"/>
      <c r="W364" s="500"/>
      <c r="X364" s="500"/>
      <c r="Y364" s="500"/>
      <c r="Z364" s="500"/>
      <c r="AA364" s="500"/>
      <c r="AB364" s="500"/>
      <c r="AC364" s="500"/>
      <c r="AD364" s="500"/>
      <c r="AE364" s="500"/>
      <c r="AF364" s="500"/>
      <c r="AG364" s="500"/>
      <c r="AH364" s="500"/>
      <c r="AI364" s="500"/>
      <c r="AJ364" s="500"/>
      <c r="AK364" s="500"/>
      <c r="AL364" s="593"/>
      <c r="AM364" s="584"/>
      <c r="AN364" s="499"/>
      <c r="AO364" s="500"/>
      <c r="AP364" s="500"/>
      <c r="AQ364" s="500"/>
    </row>
    <row r="365" spans="1:43" ht="11.25" customHeight="1" x14ac:dyDescent="0.25">
      <c r="A365" s="84"/>
      <c r="B365" s="429">
        <v>436</v>
      </c>
      <c r="C365" s="171"/>
      <c r="D365" s="257"/>
      <c r="E365" s="1241" t="s">
        <v>322</v>
      </c>
      <c r="F365" s="1241"/>
      <c r="G365" s="1241"/>
      <c r="H365" s="1241"/>
      <c r="I365" s="1241"/>
      <c r="J365" s="1241"/>
      <c r="K365" s="1241"/>
      <c r="L365" s="1241"/>
      <c r="M365" s="1241"/>
      <c r="N365" s="1241"/>
      <c r="O365" s="1241"/>
      <c r="P365" s="1241"/>
      <c r="Q365" s="1241"/>
      <c r="R365" s="1241"/>
      <c r="S365" s="1241"/>
      <c r="T365" s="1241"/>
      <c r="U365" s="171"/>
      <c r="V365" s="257"/>
      <c r="AL365" s="127"/>
      <c r="AM365" s="171"/>
      <c r="AN365" s="257"/>
      <c r="AO365" s="85"/>
      <c r="AP365" s="85"/>
      <c r="AQ365" s="85"/>
    </row>
    <row r="366" spans="1:43" ht="6" customHeight="1" x14ac:dyDescent="0.25">
      <c r="A366" s="84"/>
      <c r="B366" s="127"/>
      <c r="C366" s="171"/>
      <c r="D366" s="257"/>
      <c r="E366" s="641"/>
      <c r="F366" s="641"/>
      <c r="G366" s="641"/>
      <c r="H366" s="641"/>
      <c r="I366" s="641"/>
      <c r="J366" s="641"/>
      <c r="K366" s="641"/>
      <c r="L366" s="641"/>
      <c r="M366" s="641"/>
      <c r="N366" s="641"/>
      <c r="O366" s="641"/>
      <c r="P366" s="641"/>
      <c r="Q366" s="641"/>
      <c r="R366" s="641"/>
      <c r="S366" s="641"/>
      <c r="T366" s="641"/>
      <c r="U366" s="171"/>
      <c r="V366" s="257"/>
      <c r="AL366" s="127"/>
      <c r="AM366" s="171"/>
      <c r="AN366" s="257"/>
      <c r="AO366" s="85"/>
      <c r="AP366" s="85"/>
      <c r="AQ366" s="85"/>
    </row>
    <row r="367" spans="1:43" x14ac:dyDescent="0.25">
      <c r="A367" s="84"/>
      <c r="B367" s="496"/>
      <c r="C367" s="171"/>
      <c r="D367" s="257"/>
      <c r="E367" s="644"/>
      <c r="F367" s="713"/>
      <c r="G367" s="713"/>
      <c r="H367" s="713"/>
      <c r="I367" s="713"/>
      <c r="J367" s="714" t="s">
        <v>323</v>
      </c>
      <c r="K367" s="713"/>
      <c r="L367" s="1091"/>
      <c r="M367" s="713"/>
      <c r="N367" s="679"/>
      <c r="O367" s="679"/>
      <c r="P367" s="679"/>
      <c r="Q367" s="679"/>
      <c r="R367" s="680" t="s">
        <v>323</v>
      </c>
      <c r="S367" s="644"/>
      <c r="T367" s="644"/>
      <c r="U367" s="171"/>
      <c r="V367" s="257"/>
      <c r="W367" s="84"/>
      <c r="X367" s="84"/>
      <c r="Y367" s="150"/>
      <c r="Z367" s="150"/>
      <c r="AA367" s="150"/>
      <c r="AB367" s="150"/>
      <c r="AC367" s="150"/>
      <c r="AD367" s="150"/>
      <c r="AE367" s="150"/>
      <c r="AF367" s="150"/>
      <c r="AG367" s="150"/>
      <c r="AH367" s="150"/>
      <c r="AI367" s="150"/>
      <c r="AJ367" s="150"/>
      <c r="AK367" s="150"/>
      <c r="AL367" s="247"/>
      <c r="AM367" s="171"/>
      <c r="AN367" s="257"/>
      <c r="AO367" s="85"/>
      <c r="AP367" s="85"/>
      <c r="AQ367" s="85"/>
    </row>
    <row r="368" spans="1:43" x14ac:dyDescent="0.25">
      <c r="A368" s="84"/>
      <c r="B368" s="496"/>
      <c r="C368" s="171"/>
      <c r="D368" s="257"/>
      <c r="E368" s="644"/>
      <c r="F368" s="713"/>
      <c r="G368" s="713"/>
      <c r="H368" s="713"/>
      <c r="I368" s="713"/>
      <c r="J368" s="714" t="s">
        <v>324</v>
      </c>
      <c r="K368" s="713"/>
      <c r="L368" s="1091"/>
      <c r="M368" s="713"/>
      <c r="N368" s="679"/>
      <c r="O368" s="679"/>
      <c r="P368" s="679"/>
      <c r="Q368" s="679"/>
      <c r="R368" s="680" t="s">
        <v>1354</v>
      </c>
      <c r="S368" s="644"/>
      <c r="T368" s="644"/>
      <c r="U368" s="171"/>
      <c r="V368" s="257"/>
      <c r="W368" s="84"/>
      <c r="X368" s="84"/>
      <c r="Y368" s="150"/>
      <c r="Z368" s="150"/>
      <c r="AA368" s="150"/>
      <c r="AB368" s="150"/>
      <c r="AC368" s="150"/>
      <c r="AD368" s="150"/>
      <c r="AE368" s="150"/>
      <c r="AF368" s="150"/>
      <c r="AG368" s="150"/>
      <c r="AH368" s="150"/>
      <c r="AI368" s="150"/>
      <c r="AJ368" s="150"/>
      <c r="AK368" s="150"/>
      <c r="AL368" s="247"/>
      <c r="AM368" s="171"/>
      <c r="AN368" s="257"/>
      <c r="AO368" s="85"/>
      <c r="AP368" s="85"/>
      <c r="AQ368" s="85"/>
    </row>
    <row r="369" spans="1:76" ht="6" customHeight="1" x14ac:dyDescent="0.25">
      <c r="A369" s="84"/>
      <c r="B369" s="496"/>
      <c r="C369" s="171"/>
      <c r="D369" s="257"/>
      <c r="E369" s="644"/>
      <c r="F369" s="598"/>
      <c r="G369" s="598"/>
      <c r="H369" s="598"/>
      <c r="I369" s="598"/>
      <c r="J369" s="598"/>
      <c r="K369" s="598"/>
      <c r="L369" s="1090"/>
      <c r="M369" s="598"/>
      <c r="N369" s="644"/>
      <c r="O369" s="644"/>
      <c r="P369" s="644"/>
      <c r="Q369" s="644"/>
      <c r="R369" s="644"/>
      <c r="S369" s="644"/>
      <c r="T369" s="644"/>
      <c r="U369" s="171"/>
      <c r="V369" s="257"/>
      <c r="W369" s="84"/>
      <c r="X369" s="84"/>
      <c r="Y369" s="150"/>
      <c r="Z369" s="150"/>
      <c r="AA369" s="150"/>
      <c r="AB369" s="150"/>
      <c r="AC369" s="150"/>
      <c r="AD369" s="150"/>
      <c r="AE369" s="150"/>
      <c r="AF369" s="150"/>
      <c r="AG369" s="150"/>
      <c r="AH369" s="150"/>
      <c r="AI369" s="150"/>
      <c r="AJ369" s="150"/>
      <c r="AK369" s="150"/>
      <c r="AL369" s="247"/>
      <c r="AM369" s="171"/>
      <c r="AN369" s="257"/>
      <c r="AO369" s="85"/>
      <c r="AP369" s="85"/>
      <c r="AQ369" s="85"/>
    </row>
    <row r="370" spans="1:76" ht="10.3" customHeight="1" x14ac:dyDescent="0.25">
      <c r="A370" s="84"/>
      <c r="B370" s="496"/>
      <c r="C370" s="171"/>
      <c r="D370" s="257"/>
      <c r="E370" s="84" t="s">
        <v>56</v>
      </c>
      <c r="F370" s="1242" t="str">
        <f ca="1">VLOOKUP(CONCATENATE($B$365&amp;INDIRECT(ADDRESS(ROW(),COLUMN()-1))),INDIRECT("translations[[Question Num]:["&amp; Language_Selected &amp;"]]"),MATCH(Language_Selected,Language_Options,0)+1,FALSE)</f>
        <v>Was (NAME IN 407) delivered by caesarean, that is, did they cut your belly open to take the baby out?</v>
      </c>
      <c r="G370" s="1242"/>
      <c r="H370" s="1242"/>
      <c r="I370" s="1242"/>
      <c r="J370" s="1242"/>
      <c r="K370" s="1242"/>
      <c r="L370" s="1243"/>
      <c r="M370" s="85" t="s">
        <v>58</v>
      </c>
      <c r="N370" s="1242" t="str">
        <f ca="1">VLOOKUP(CONCATENATE($B$365&amp;INDIRECT(ADDRESS(ROW(),COLUMN()-1))),INDIRECT("translations[[Question Num]:["&amp; Language_Selected &amp;"]]"),MATCH(Language_Selected,Language_Options,0)+1,FALSE)</f>
        <v>Was this stillbirth delivered by caesarean, that is, did they cut your belly open to take the baby out?</v>
      </c>
      <c r="O370" s="1242"/>
      <c r="P370" s="1242"/>
      <c r="Q370" s="1242"/>
      <c r="R370" s="1242"/>
      <c r="S370" s="1242"/>
      <c r="T370" s="1242"/>
      <c r="U370" s="171"/>
      <c r="V370" s="257"/>
      <c r="W370" s="84" t="s">
        <v>52</v>
      </c>
      <c r="X370" s="84"/>
      <c r="Y370" s="150" t="s">
        <v>9</v>
      </c>
      <c r="Z370" s="150"/>
      <c r="AA370" s="150"/>
      <c r="AB370" s="150"/>
      <c r="AC370" s="150"/>
      <c r="AD370" s="150"/>
      <c r="AE370" s="150"/>
      <c r="AF370" s="150"/>
      <c r="AG370" s="150"/>
      <c r="AH370" s="150"/>
      <c r="AI370" s="150"/>
      <c r="AJ370" s="150"/>
      <c r="AK370" s="150"/>
      <c r="AL370" s="247" t="s">
        <v>53</v>
      </c>
      <c r="AM370" s="171"/>
      <c r="AN370" s="257"/>
      <c r="AO370" s="85"/>
      <c r="AP370" s="85"/>
      <c r="AQ370" s="85"/>
    </row>
    <row r="371" spans="1:76" x14ac:dyDescent="0.25">
      <c r="A371" s="84"/>
      <c r="B371" s="496"/>
      <c r="C371" s="171"/>
      <c r="D371" s="257"/>
      <c r="E371" s="85"/>
      <c r="F371" s="1242"/>
      <c r="G371" s="1242"/>
      <c r="H371" s="1242"/>
      <c r="I371" s="1242"/>
      <c r="J371" s="1242"/>
      <c r="K371" s="1242"/>
      <c r="L371" s="1243"/>
      <c r="M371" s="85"/>
      <c r="N371" s="1242"/>
      <c r="O371" s="1242"/>
      <c r="P371" s="1242"/>
      <c r="Q371" s="1242"/>
      <c r="R371" s="1242"/>
      <c r="S371" s="1242"/>
      <c r="T371" s="1242"/>
      <c r="U371" s="171"/>
      <c r="V371" s="257"/>
      <c r="W371" s="84" t="s">
        <v>54</v>
      </c>
      <c r="X371" s="84"/>
      <c r="Y371" s="150" t="s">
        <v>9</v>
      </c>
      <c r="Z371" s="150"/>
      <c r="AA371" s="150"/>
      <c r="AB371" s="150"/>
      <c r="AC371" s="150"/>
      <c r="AD371" s="150"/>
      <c r="AE371" s="150"/>
      <c r="AF371" s="150"/>
      <c r="AG371" s="150"/>
      <c r="AH371" s="150"/>
      <c r="AI371" s="150"/>
      <c r="AJ371" s="150"/>
      <c r="AK371" s="150"/>
      <c r="AL371" s="247" t="s">
        <v>55</v>
      </c>
      <c r="AM371" s="171"/>
      <c r="AN371" s="257"/>
      <c r="AO371" s="85"/>
      <c r="AP371" s="85"/>
      <c r="AQ371" s="85"/>
    </row>
    <row r="372" spans="1:76" x14ac:dyDescent="0.25">
      <c r="A372" s="84"/>
      <c r="B372" s="496"/>
      <c r="C372" s="171"/>
      <c r="D372" s="257"/>
      <c r="E372" s="149"/>
      <c r="F372" s="1242"/>
      <c r="G372" s="1242"/>
      <c r="H372" s="1242"/>
      <c r="I372" s="1242"/>
      <c r="J372" s="1242"/>
      <c r="K372" s="1242"/>
      <c r="L372" s="1243"/>
      <c r="M372" s="159"/>
      <c r="N372" s="1242"/>
      <c r="O372" s="1242"/>
      <c r="P372" s="1242"/>
      <c r="Q372" s="1242"/>
      <c r="R372" s="1242"/>
      <c r="S372" s="1242"/>
      <c r="T372" s="1242"/>
      <c r="U372" s="171"/>
      <c r="V372" s="257"/>
      <c r="W372" s="84"/>
      <c r="X372" s="84"/>
      <c r="Y372" s="150"/>
      <c r="Z372" s="150"/>
      <c r="AA372" s="150"/>
      <c r="AB372" s="150"/>
      <c r="AC372" s="150"/>
      <c r="AD372" s="150"/>
      <c r="AE372" s="150"/>
      <c r="AF372" s="150"/>
      <c r="AG372" s="150"/>
      <c r="AH372" s="150"/>
      <c r="AI372" s="150"/>
      <c r="AJ372" s="150"/>
      <c r="AK372" s="150"/>
      <c r="AL372" s="247"/>
      <c r="AM372" s="171"/>
      <c r="AN372" s="257"/>
      <c r="AO372" s="85"/>
      <c r="AP372" s="85"/>
      <c r="AQ372" s="85"/>
    </row>
    <row r="373" spans="1:76" x14ac:dyDescent="0.25">
      <c r="A373" s="84"/>
      <c r="B373" s="496"/>
      <c r="C373" s="171"/>
      <c r="D373" s="257"/>
      <c r="E373" s="644"/>
      <c r="F373" s="1242"/>
      <c r="G373" s="1242"/>
      <c r="H373" s="1242"/>
      <c r="I373" s="1242"/>
      <c r="J373" s="1242"/>
      <c r="K373" s="1242"/>
      <c r="L373" s="1243"/>
      <c r="M373" s="598"/>
      <c r="N373" s="1242"/>
      <c r="O373" s="1242"/>
      <c r="P373" s="1242"/>
      <c r="Q373" s="1242"/>
      <c r="R373" s="1242"/>
      <c r="S373" s="1242"/>
      <c r="T373" s="1242"/>
      <c r="U373" s="171"/>
      <c r="V373" s="257"/>
      <c r="W373" s="84"/>
      <c r="X373" s="84"/>
      <c r="Y373" s="150"/>
      <c r="Z373" s="150"/>
      <c r="AA373" s="150"/>
      <c r="AB373" s="150"/>
      <c r="AC373" s="150"/>
      <c r="AD373" s="150"/>
      <c r="AE373" s="150"/>
      <c r="AF373" s="150"/>
      <c r="AG373" s="150"/>
      <c r="AH373" s="150"/>
      <c r="AI373" s="150"/>
      <c r="AJ373" s="150"/>
      <c r="AK373" s="150"/>
      <c r="AL373" s="247"/>
      <c r="AM373" s="171"/>
      <c r="AN373" s="257"/>
      <c r="AO373" s="85"/>
      <c r="AP373" s="85"/>
      <c r="AQ373" s="85"/>
    </row>
    <row r="374" spans="1:76" x14ac:dyDescent="0.25">
      <c r="A374" s="84"/>
      <c r="B374" s="496"/>
      <c r="C374" s="171"/>
      <c r="D374" s="257"/>
      <c r="E374" s="644"/>
      <c r="F374" s="1242"/>
      <c r="G374" s="1242"/>
      <c r="H374" s="1242"/>
      <c r="I374" s="1242"/>
      <c r="J374" s="1242"/>
      <c r="K374" s="1242"/>
      <c r="L374" s="1243"/>
      <c r="M374" s="598"/>
      <c r="N374" s="1242"/>
      <c r="O374" s="1242"/>
      <c r="P374" s="1242"/>
      <c r="Q374" s="1242"/>
      <c r="R374" s="1242"/>
      <c r="S374" s="1242"/>
      <c r="T374" s="1242"/>
      <c r="U374" s="171"/>
      <c r="V374" s="257"/>
      <c r="W374" s="84"/>
      <c r="X374" s="84"/>
      <c r="Y374" s="150"/>
      <c r="Z374" s="150"/>
      <c r="AA374" s="150"/>
      <c r="AB374" s="150"/>
      <c r="AC374" s="150"/>
      <c r="AD374" s="150"/>
      <c r="AE374" s="150"/>
      <c r="AF374" s="150"/>
      <c r="AG374" s="150"/>
      <c r="AH374" s="150"/>
      <c r="AI374" s="150"/>
      <c r="AJ374" s="150"/>
      <c r="AK374" s="150"/>
      <c r="AL374" s="247"/>
      <c r="AM374" s="171"/>
      <c r="AN374" s="257"/>
      <c r="AO374" s="85"/>
      <c r="AP374" s="85"/>
      <c r="AQ374" s="85"/>
    </row>
    <row r="375" spans="1:76" x14ac:dyDescent="0.25">
      <c r="A375" s="84"/>
      <c r="B375" s="496"/>
      <c r="C375" s="171"/>
      <c r="D375" s="257"/>
      <c r="E375" s="644"/>
      <c r="F375" s="1242"/>
      <c r="G375" s="1242"/>
      <c r="H375" s="1242"/>
      <c r="I375" s="1242"/>
      <c r="J375" s="1242"/>
      <c r="K375" s="1242"/>
      <c r="L375" s="1243"/>
      <c r="M375" s="598"/>
      <c r="N375" s="1242"/>
      <c r="O375" s="1242"/>
      <c r="P375" s="1242"/>
      <c r="Q375" s="1242"/>
      <c r="R375" s="1242"/>
      <c r="S375" s="1242"/>
      <c r="T375" s="1242"/>
      <c r="U375" s="171"/>
      <c r="V375" s="257"/>
      <c r="W375" s="84"/>
      <c r="X375" s="84"/>
      <c r="Y375" s="150"/>
      <c r="Z375" s="150"/>
      <c r="AA375" s="150"/>
      <c r="AB375" s="150"/>
      <c r="AC375" s="150"/>
      <c r="AD375" s="150"/>
      <c r="AE375" s="150"/>
      <c r="AF375" s="150"/>
      <c r="AG375" s="150"/>
      <c r="AH375" s="150"/>
      <c r="AI375" s="150"/>
      <c r="AJ375" s="150"/>
      <c r="AK375" s="150"/>
      <c r="AL375" s="247"/>
      <c r="AM375" s="171"/>
      <c r="AN375" s="257"/>
      <c r="AO375" s="85"/>
      <c r="AP375" s="85"/>
      <c r="AQ375" s="85"/>
    </row>
    <row r="376" spans="1:76" ht="6" customHeight="1" thickBot="1" x14ac:dyDescent="0.3">
      <c r="A376" s="122"/>
      <c r="B376" s="306"/>
      <c r="C376" s="172"/>
      <c r="D376" s="307"/>
      <c r="E376" s="122"/>
      <c r="F376" s="122"/>
      <c r="G376" s="122"/>
      <c r="H376" s="122"/>
      <c r="I376" s="122"/>
      <c r="J376" s="122"/>
      <c r="K376" s="122"/>
      <c r="L376" s="122"/>
      <c r="M376" s="122"/>
      <c r="N376" s="122"/>
      <c r="O376" s="122"/>
      <c r="P376" s="122"/>
      <c r="Q376" s="122"/>
      <c r="R376" s="122"/>
      <c r="S376" s="122"/>
      <c r="T376" s="122"/>
      <c r="U376" s="172"/>
      <c r="V376" s="307"/>
      <c r="W376" s="122"/>
      <c r="X376" s="122"/>
      <c r="Y376" s="122"/>
      <c r="Z376" s="122"/>
      <c r="AA376" s="122"/>
      <c r="AB376" s="122"/>
      <c r="AC376" s="122"/>
      <c r="AD376" s="122"/>
      <c r="AE376" s="122"/>
      <c r="AF376" s="122"/>
      <c r="AG376" s="122"/>
      <c r="AH376" s="122"/>
      <c r="AI376" s="122"/>
      <c r="AJ376" s="122"/>
      <c r="AK376" s="122"/>
      <c r="AL376" s="591"/>
      <c r="AM376" s="172"/>
      <c r="AN376" s="307"/>
      <c r="AO376" s="122"/>
      <c r="AP376" s="122"/>
      <c r="AQ376" s="122"/>
    </row>
    <row r="377" spans="1:76" ht="6" customHeight="1" x14ac:dyDescent="0.25">
      <c r="A377" s="651"/>
      <c r="B377" s="471"/>
      <c r="C377" s="652"/>
      <c r="D377" s="653"/>
      <c r="E377" s="470"/>
      <c r="F377" s="470"/>
      <c r="G377" s="470"/>
      <c r="H377" s="470"/>
      <c r="I377" s="470"/>
      <c r="J377" s="470"/>
      <c r="K377" s="470"/>
      <c r="L377" s="470"/>
      <c r="M377" s="470"/>
      <c r="N377" s="470"/>
      <c r="O377" s="470"/>
      <c r="P377" s="470"/>
      <c r="Q377" s="470"/>
      <c r="R377" s="470"/>
      <c r="S377" s="470"/>
      <c r="T377" s="470"/>
      <c r="U377" s="652"/>
      <c r="V377" s="653"/>
      <c r="W377" s="470"/>
      <c r="X377" s="470"/>
      <c r="Y377" s="470"/>
      <c r="Z377" s="470"/>
      <c r="AA377" s="470"/>
      <c r="AB377" s="470"/>
      <c r="AC377" s="470"/>
      <c r="AD377" s="470"/>
      <c r="AE377" s="470"/>
      <c r="AF377" s="470"/>
      <c r="AG377" s="470"/>
      <c r="AH377" s="470"/>
      <c r="AI377" s="470"/>
      <c r="AJ377" s="470"/>
      <c r="AK377" s="470"/>
      <c r="AL377" s="472"/>
      <c r="AM377" s="652"/>
      <c r="AN377" s="653"/>
      <c r="AO377" s="470"/>
      <c r="AP377" s="470"/>
      <c r="AQ377" s="654"/>
    </row>
    <row r="378" spans="1:76" ht="11.25" customHeight="1" x14ac:dyDescent="0.25">
      <c r="A378" s="655"/>
      <c r="B378" s="429">
        <v>437</v>
      </c>
      <c r="C378" s="171"/>
      <c r="D378" s="257"/>
      <c r="E378" s="1242" t="s">
        <v>329</v>
      </c>
      <c r="F378" s="1242"/>
      <c r="G378" s="1242"/>
      <c r="H378" s="1242"/>
      <c r="I378" s="1242"/>
      <c r="J378" s="1242"/>
      <c r="K378" s="1242"/>
      <c r="L378" s="1242"/>
      <c r="M378" s="1242"/>
      <c r="N378" s="1242"/>
      <c r="O378" s="1242"/>
      <c r="P378" s="1242"/>
      <c r="Q378" s="1242"/>
      <c r="R378" s="1242"/>
      <c r="S378" s="1242"/>
      <c r="T378" s="1242"/>
      <c r="U378" s="171"/>
      <c r="V378" s="257"/>
      <c r="W378" s="199" t="s">
        <v>310</v>
      </c>
      <c r="X378" s="199"/>
      <c r="Y378" s="199"/>
      <c r="Z378" s="199"/>
      <c r="AA378" s="199"/>
      <c r="AB378" s="199"/>
      <c r="AC378" s="199"/>
      <c r="AD378" s="199"/>
      <c r="AF378" s="443" t="s">
        <v>9</v>
      </c>
      <c r="AG378" s="443"/>
      <c r="AH378" s="443"/>
      <c r="AI378" s="443"/>
      <c r="AJ378" s="443"/>
      <c r="AK378" s="443"/>
      <c r="AL378" s="199">
        <v>1</v>
      </c>
      <c r="AM378" s="171"/>
      <c r="AN378" s="257"/>
      <c r="AO378" s="85"/>
      <c r="AP378" s="85"/>
      <c r="AQ378" s="383"/>
    </row>
    <row r="379" spans="1:76" ht="10.3" customHeight="1" x14ac:dyDescent="0.25">
      <c r="A379" s="655"/>
      <c r="B379" s="305"/>
      <c r="C379" s="171"/>
      <c r="D379" s="257"/>
      <c r="E379" s="1242"/>
      <c r="F379" s="1242"/>
      <c r="G379" s="1242"/>
      <c r="H379" s="1242"/>
      <c r="I379" s="1242"/>
      <c r="J379" s="1242"/>
      <c r="K379" s="1242"/>
      <c r="L379" s="1242"/>
      <c r="M379" s="1242"/>
      <c r="N379" s="1242"/>
      <c r="O379" s="1242"/>
      <c r="P379" s="1242"/>
      <c r="Q379" s="1242"/>
      <c r="R379" s="1242"/>
      <c r="S379" s="1242"/>
      <c r="T379" s="1242"/>
      <c r="U379" s="171"/>
      <c r="V379" s="257"/>
      <c r="W379" s="199" t="s">
        <v>311</v>
      </c>
      <c r="X379" s="199"/>
      <c r="Y379" s="199"/>
      <c r="Z379" s="199"/>
      <c r="AA379" s="199"/>
      <c r="AB379" s="199"/>
      <c r="AC379" s="443" t="s">
        <v>9</v>
      </c>
      <c r="AD379" s="443"/>
      <c r="AE379" s="443"/>
      <c r="AF379" s="443"/>
      <c r="AG379" s="443"/>
      <c r="AH379" s="443"/>
      <c r="AI379" s="443"/>
      <c r="AJ379" s="443"/>
      <c r="AK379" s="443"/>
      <c r="AL379" s="199">
        <v>2</v>
      </c>
      <c r="AM379" s="171"/>
      <c r="AN379" s="257"/>
      <c r="AO379" s="85"/>
      <c r="AP379" s="683">
        <v>441</v>
      </c>
      <c r="AQ379" s="383"/>
      <c r="BG379" s="199"/>
    </row>
    <row r="380" spans="1:76" x14ac:dyDescent="0.25">
      <c r="A380" s="655"/>
      <c r="B380" s="475"/>
      <c r="C380" s="171"/>
      <c r="D380" s="257"/>
      <c r="E380" s="1242"/>
      <c r="F380" s="1242"/>
      <c r="G380" s="1242"/>
      <c r="H380" s="1242"/>
      <c r="I380" s="1242"/>
      <c r="J380" s="1242"/>
      <c r="K380" s="1242"/>
      <c r="L380" s="1242"/>
      <c r="M380" s="1242"/>
      <c r="N380" s="1242"/>
      <c r="O380" s="1242"/>
      <c r="P380" s="1242"/>
      <c r="Q380" s="1242"/>
      <c r="R380" s="1242"/>
      <c r="S380" s="1242"/>
      <c r="T380" s="1242"/>
      <c r="U380" s="171"/>
      <c r="V380" s="257"/>
      <c r="W380" s="199" t="s">
        <v>312</v>
      </c>
      <c r="X380" s="199"/>
      <c r="Y380" s="199"/>
      <c r="Z380" s="199"/>
      <c r="AA380" s="199"/>
      <c r="AB380" s="199"/>
      <c r="AC380" s="199"/>
      <c r="AD380" s="199"/>
      <c r="AF380" s="443" t="s">
        <v>9</v>
      </c>
      <c r="AG380" s="443"/>
      <c r="AH380" s="443"/>
      <c r="AI380" s="443"/>
      <c r="AJ380" s="443"/>
      <c r="AK380" s="443"/>
      <c r="AL380" s="199">
        <v>3</v>
      </c>
      <c r="AM380" s="171"/>
      <c r="AN380" s="257"/>
      <c r="AO380" s="85"/>
      <c r="AP380" s="683">
        <v>445</v>
      </c>
      <c r="AQ380" s="383"/>
      <c r="BD380" s="150"/>
      <c r="BE380" s="150"/>
      <c r="BF380" s="199"/>
      <c r="BG380" s="199"/>
      <c r="BH380" s="199"/>
      <c r="BI380" s="199"/>
      <c r="BJ380" s="199"/>
      <c r="BK380" s="199"/>
      <c r="BL380" s="199"/>
      <c r="BM380" s="199"/>
      <c r="BN380" s="199"/>
      <c r="BO380" s="199"/>
      <c r="BP380" s="199"/>
      <c r="BQ380" s="199"/>
      <c r="BR380" s="199"/>
      <c r="BS380" s="199"/>
      <c r="BT380" s="199"/>
      <c r="BU380" s="199"/>
      <c r="BV380" s="443"/>
      <c r="BW380" s="199"/>
      <c r="BX380" s="199"/>
    </row>
    <row r="381" spans="1:76" x14ac:dyDescent="0.25">
      <c r="A381" s="655"/>
      <c r="B381" s="475"/>
      <c r="C381" s="171"/>
      <c r="D381" s="257"/>
      <c r="E381" s="1242"/>
      <c r="F381" s="1242"/>
      <c r="G381" s="1242"/>
      <c r="H381" s="1242"/>
      <c r="I381" s="1242"/>
      <c r="J381" s="1242"/>
      <c r="K381" s="1242"/>
      <c r="L381" s="1242"/>
      <c r="M381" s="1242"/>
      <c r="N381" s="1242"/>
      <c r="O381" s="1242"/>
      <c r="P381" s="1242"/>
      <c r="Q381" s="1242"/>
      <c r="R381" s="1242"/>
      <c r="S381" s="1242"/>
      <c r="T381" s="1242"/>
      <c r="U381" s="171"/>
      <c r="V381" s="257"/>
      <c r="W381" s="199" t="s">
        <v>313</v>
      </c>
      <c r="X381" s="199"/>
      <c r="Y381" s="199"/>
      <c r="Z381" s="199"/>
      <c r="AA381" s="199"/>
      <c r="AB381" s="199"/>
      <c r="AC381" s="443" t="s">
        <v>9</v>
      </c>
      <c r="AD381" s="443"/>
      <c r="AE381" s="443"/>
      <c r="AF381" s="443"/>
      <c r="AG381" s="443"/>
      <c r="AH381" s="443"/>
      <c r="AI381" s="443"/>
      <c r="AJ381" s="443"/>
      <c r="AK381" s="443"/>
      <c r="AL381" s="199">
        <v>4</v>
      </c>
      <c r="AM381" s="171"/>
      <c r="AN381" s="257"/>
      <c r="AO381" s="85"/>
      <c r="AP381" s="683">
        <v>487</v>
      </c>
      <c r="AQ381" s="383"/>
      <c r="BE381" s="199"/>
      <c r="BF381" s="199"/>
      <c r="BG381" s="199"/>
      <c r="BH381" s="199"/>
      <c r="BI381" s="199"/>
      <c r="BJ381" s="443"/>
      <c r="BK381" s="443"/>
      <c r="BL381" s="199"/>
      <c r="BM381" s="199"/>
      <c r="BN381" s="199"/>
      <c r="BO381" s="199"/>
      <c r="BP381" s="199"/>
      <c r="BQ381" s="199"/>
      <c r="BR381" s="199"/>
      <c r="BS381" s="199"/>
      <c r="BT381" s="199"/>
      <c r="BU381" s="199"/>
      <c r="BV381" s="199"/>
      <c r="BW381" s="199"/>
      <c r="BX381" s="199"/>
    </row>
    <row r="382" spans="1:76" ht="6" customHeight="1" thickBot="1" x14ac:dyDescent="0.3">
      <c r="A382" s="657"/>
      <c r="B382" s="650"/>
      <c r="C382" s="502"/>
      <c r="D382" s="503"/>
      <c r="E382" s="501"/>
      <c r="F382" s="501"/>
      <c r="G382" s="501"/>
      <c r="H382" s="501"/>
      <c r="I382" s="501"/>
      <c r="J382" s="501"/>
      <c r="K382" s="501"/>
      <c r="L382" s="501"/>
      <c r="M382" s="501"/>
      <c r="N382" s="501"/>
      <c r="O382" s="501"/>
      <c r="P382" s="501"/>
      <c r="Q382" s="501"/>
      <c r="R382" s="501"/>
      <c r="S382" s="501"/>
      <c r="T382" s="501"/>
      <c r="U382" s="502"/>
      <c r="V382" s="503"/>
      <c r="W382" s="501"/>
      <c r="X382" s="501"/>
      <c r="Y382" s="501"/>
      <c r="Z382" s="501"/>
      <c r="AA382" s="501"/>
      <c r="AB382" s="501"/>
      <c r="AC382" s="501"/>
      <c r="AD382" s="501"/>
      <c r="AE382" s="501"/>
      <c r="AF382" s="501"/>
      <c r="AG382" s="501"/>
      <c r="AH382" s="501"/>
      <c r="AI382" s="501"/>
      <c r="AJ382" s="501"/>
      <c r="AK382" s="501"/>
      <c r="AL382" s="504"/>
      <c r="AM382" s="502"/>
      <c r="AN382" s="503"/>
      <c r="AO382" s="501"/>
      <c r="AP382" s="501"/>
      <c r="AQ382" s="658"/>
      <c r="BE382" s="199"/>
      <c r="BF382" s="199"/>
      <c r="BH382" s="199"/>
      <c r="BI382" s="199"/>
      <c r="BJ382" s="199"/>
      <c r="BK382" s="199"/>
      <c r="BL382" s="199"/>
      <c r="BM382" s="199"/>
      <c r="BN382" s="199"/>
      <c r="BO382" s="199"/>
      <c r="BP382" s="199"/>
      <c r="BQ382" s="199"/>
      <c r="BR382" s="199"/>
      <c r="BS382" s="199"/>
      <c r="BT382" s="199"/>
      <c r="BU382" s="443"/>
      <c r="BV382" s="443"/>
      <c r="BW382" s="199"/>
      <c r="BX382" s="199"/>
    </row>
    <row r="383" spans="1:76" ht="6" customHeight="1" x14ac:dyDescent="0.25">
      <c r="A383" s="500"/>
      <c r="B383" s="583"/>
      <c r="C383" s="584"/>
      <c r="D383" s="499"/>
      <c r="E383" s="500"/>
      <c r="F383" s="500"/>
      <c r="G383" s="500"/>
      <c r="H383" s="500"/>
      <c r="I383" s="500"/>
      <c r="J383" s="500"/>
      <c r="K383" s="500"/>
      <c r="L383" s="500"/>
      <c r="M383" s="500"/>
      <c r="N383" s="500"/>
      <c r="O383" s="500"/>
      <c r="P383" s="500"/>
      <c r="Q383" s="500"/>
      <c r="R383" s="500"/>
      <c r="S383" s="500"/>
      <c r="T383" s="500"/>
      <c r="U383" s="584"/>
      <c r="V383" s="499"/>
      <c r="W383" s="500"/>
      <c r="X383" s="500"/>
      <c r="Y383" s="500"/>
      <c r="Z383" s="500"/>
      <c r="AA383" s="500"/>
      <c r="AB383" s="500"/>
      <c r="AC383" s="500"/>
      <c r="AD383" s="500"/>
      <c r="AE383" s="500"/>
      <c r="AF383" s="500"/>
      <c r="AG383" s="500"/>
      <c r="AH383" s="500"/>
      <c r="AI383" s="500"/>
      <c r="AJ383" s="500"/>
      <c r="AK383" s="500"/>
      <c r="AL383" s="593"/>
      <c r="AM383" s="584"/>
      <c r="AN383" s="499"/>
      <c r="AO383" s="500"/>
      <c r="AP383" s="500"/>
      <c r="AQ383" s="500"/>
    </row>
    <row r="384" spans="1:76" x14ac:dyDescent="0.25">
      <c r="A384" s="84"/>
      <c r="B384" s="429">
        <v>438</v>
      </c>
      <c r="C384" s="171"/>
      <c r="D384" s="257"/>
      <c r="E384" s="1241" t="str">
        <f ca="1">VLOOKUP(INDIRECT(ADDRESS(ROW(),COLUMN()-3)),INDIRECT("translations[[Question Num]:["&amp; Language_Selected &amp;"]]"),MATCH(Language_Selected,Language_Options,0)+1,FALSE)</f>
        <v>After the birth, was (NAME IN 407) put on your chest?</v>
      </c>
      <c r="F384" s="1241"/>
      <c r="G384" s="1241"/>
      <c r="H384" s="1241"/>
      <c r="I384" s="1241"/>
      <c r="J384" s="1241"/>
      <c r="K384" s="1241"/>
      <c r="L384" s="1241"/>
      <c r="M384" s="1241"/>
      <c r="N384" s="1241"/>
      <c r="O384" s="1241"/>
      <c r="P384" s="1241"/>
      <c r="Q384" s="1241"/>
      <c r="R384" s="1241"/>
      <c r="S384" s="1241"/>
      <c r="T384" s="1241"/>
      <c r="U384" s="171"/>
      <c r="V384" s="257"/>
      <c r="W384" s="84" t="s">
        <v>52</v>
      </c>
      <c r="X384" s="84"/>
      <c r="Y384" s="150" t="s">
        <v>9</v>
      </c>
      <c r="Z384" s="150"/>
      <c r="AA384" s="150"/>
      <c r="AB384" s="150"/>
      <c r="AC384" s="150"/>
      <c r="AD384" s="150"/>
      <c r="AE384" s="150"/>
      <c r="AF384" s="150"/>
      <c r="AG384" s="150"/>
      <c r="AH384" s="150"/>
      <c r="AI384" s="150"/>
      <c r="AJ384" s="150"/>
      <c r="AK384" s="150"/>
      <c r="AL384" s="247" t="s">
        <v>53</v>
      </c>
      <c r="AM384" s="171"/>
      <c r="AN384" s="257"/>
      <c r="AO384" s="85"/>
      <c r="AP384" s="85"/>
      <c r="AQ384" s="85"/>
    </row>
    <row r="385" spans="1:43" x14ac:dyDescent="0.25">
      <c r="A385" s="84"/>
      <c r="C385" s="171"/>
      <c r="D385" s="257"/>
      <c r="E385" s="1241"/>
      <c r="F385" s="1241"/>
      <c r="G385" s="1241"/>
      <c r="H385" s="1241"/>
      <c r="I385" s="1241"/>
      <c r="J385" s="1241"/>
      <c r="K385" s="1241"/>
      <c r="L385" s="1241"/>
      <c r="M385" s="1241"/>
      <c r="N385" s="1241"/>
      <c r="O385" s="1241"/>
      <c r="P385" s="1241"/>
      <c r="Q385" s="1241"/>
      <c r="R385" s="1241"/>
      <c r="S385" s="1241"/>
      <c r="T385" s="1241"/>
      <c r="U385" s="171"/>
      <c r="V385" s="257"/>
      <c r="W385" s="84" t="s">
        <v>54</v>
      </c>
      <c r="X385" s="84"/>
      <c r="Y385" s="150" t="s">
        <v>9</v>
      </c>
      <c r="Z385" s="150"/>
      <c r="AA385" s="150"/>
      <c r="AB385" s="150"/>
      <c r="AC385" s="150"/>
      <c r="AD385" s="150"/>
      <c r="AE385" s="150"/>
      <c r="AF385" s="150"/>
      <c r="AG385" s="150"/>
      <c r="AH385" s="150"/>
      <c r="AI385" s="150"/>
      <c r="AJ385" s="150"/>
      <c r="AK385" s="150"/>
      <c r="AL385" s="247" t="s">
        <v>55</v>
      </c>
      <c r="AM385" s="171"/>
      <c r="AN385" s="257"/>
      <c r="AO385" s="85"/>
      <c r="AP385" s="1256">
        <v>441</v>
      </c>
      <c r="AQ385" s="85"/>
    </row>
    <row r="386" spans="1:43" x14ac:dyDescent="0.25">
      <c r="A386" s="84"/>
      <c r="C386" s="171"/>
      <c r="D386" s="257"/>
      <c r="E386" s="1241"/>
      <c r="F386" s="1241"/>
      <c r="G386" s="1241"/>
      <c r="H386" s="1241"/>
      <c r="I386" s="1241"/>
      <c r="J386" s="1241"/>
      <c r="K386" s="1241"/>
      <c r="L386" s="1241"/>
      <c r="M386" s="1241"/>
      <c r="N386" s="1241"/>
      <c r="O386" s="1241"/>
      <c r="P386" s="1241"/>
      <c r="Q386" s="1241"/>
      <c r="R386" s="1241"/>
      <c r="S386" s="1241"/>
      <c r="T386" s="1241"/>
      <c r="U386" s="171"/>
      <c r="V386" s="257"/>
      <c r="W386" s="85" t="s">
        <v>150</v>
      </c>
      <c r="X386" s="85"/>
      <c r="Y386" s="85"/>
      <c r="Z386" s="85"/>
      <c r="AA386" s="85"/>
      <c r="AB386" s="150" t="s">
        <v>9</v>
      </c>
      <c r="AC386" s="150"/>
      <c r="AD386" s="150"/>
      <c r="AE386" s="150"/>
      <c r="AF386" s="150"/>
      <c r="AG386" s="150"/>
      <c r="AH386" s="443"/>
      <c r="AI386" s="150"/>
      <c r="AJ386" s="443"/>
      <c r="AK386" s="443"/>
      <c r="AL386" s="247" t="s">
        <v>103</v>
      </c>
      <c r="AM386" s="171"/>
      <c r="AN386" s="257"/>
      <c r="AO386" s="85"/>
      <c r="AP386" s="1256"/>
      <c r="AQ386" s="85"/>
    </row>
    <row r="387" spans="1:43" ht="6" customHeight="1" x14ac:dyDescent="0.25">
      <c r="A387" s="122"/>
      <c r="B387" s="306"/>
      <c r="C387" s="172"/>
      <c r="D387" s="307"/>
      <c r="E387" s="122"/>
      <c r="F387" s="122"/>
      <c r="G387" s="122"/>
      <c r="H387" s="122"/>
      <c r="I387" s="122"/>
      <c r="J387" s="122"/>
      <c r="K387" s="122"/>
      <c r="L387" s="122"/>
      <c r="M387" s="122"/>
      <c r="N387" s="122"/>
      <c r="O387" s="122"/>
      <c r="P387" s="122"/>
      <c r="Q387" s="122"/>
      <c r="R387" s="122"/>
      <c r="S387" s="122"/>
      <c r="T387" s="122"/>
      <c r="U387" s="172"/>
      <c r="V387" s="307"/>
      <c r="W387" s="122"/>
      <c r="X387" s="122"/>
      <c r="Y387" s="122"/>
      <c r="Z387" s="122"/>
      <c r="AA387" s="122"/>
      <c r="AB387" s="122"/>
      <c r="AC387" s="122"/>
      <c r="AD387" s="122"/>
      <c r="AE387" s="122"/>
      <c r="AF387" s="122"/>
      <c r="AG387" s="122"/>
      <c r="AH387" s="122"/>
      <c r="AI387" s="122"/>
      <c r="AJ387" s="122"/>
      <c r="AK387" s="122"/>
      <c r="AL387" s="591"/>
      <c r="AM387" s="172"/>
      <c r="AN387" s="307"/>
      <c r="AO387" s="122"/>
      <c r="AP387" s="122"/>
      <c r="AQ387" s="122"/>
    </row>
    <row r="388" spans="1:43" ht="6" customHeight="1" x14ac:dyDescent="0.25">
      <c r="A388" s="500"/>
      <c r="B388" s="583"/>
      <c r="C388" s="584"/>
      <c r="D388" s="499"/>
      <c r="E388" s="500"/>
      <c r="F388" s="500"/>
      <c r="G388" s="500"/>
      <c r="H388" s="500"/>
      <c r="I388" s="500"/>
      <c r="J388" s="500"/>
      <c r="K388" s="500"/>
      <c r="L388" s="500"/>
      <c r="M388" s="500"/>
      <c r="N388" s="500"/>
      <c r="O388" s="500"/>
      <c r="P388" s="500"/>
      <c r="Q388" s="500"/>
      <c r="R388" s="500"/>
      <c r="S388" s="500"/>
      <c r="T388" s="500"/>
      <c r="U388" s="584"/>
      <c r="V388" s="499"/>
      <c r="W388" s="500"/>
      <c r="X388" s="500"/>
      <c r="Y388" s="500"/>
      <c r="Z388" s="500"/>
      <c r="AA388" s="500"/>
      <c r="AB388" s="500"/>
      <c r="AC388" s="500"/>
      <c r="AD388" s="500"/>
      <c r="AE388" s="500"/>
      <c r="AF388" s="500"/>
      <c r="AG388" s="500"/>
      <c r="AH388" s="500"/>
      <c r="AI388" s="500"/>
      <c r="AJ388" s="500"/>
      <c r="AK388" s="500"/>
      <c r="AL388" s="593"/>
      <c r="AM388" s="584"/>
      <c r="AN388" s="499"/>
      <c r="AO388" s="500"/>
      <c r="AP388" s="500"/>
      <c r="AQ388" s="500"/>
    </row>
    <row r="389" spans="1:43" ht="10" customHeight="1" x14ac:dyDescent="0.25">
      <c r="A389" s="84"/>
      <c r="B389" s="429">
        <v>439</v>
      </c>
      <c r="C389" s="171"/>
      <c r="D389" s="257"/>
      <c r="E389" s="1241" t="str">
        <f ca="1">VLOOKUP(INDIRECT(ADDRESS(ROW(),COLUMN()-3)),INDIRECT("translations[[Question Num]:["&amp; Language_Selected &amp;"]]"),MATCH(Language_Selected,Language_Options,0)+1,FALSE)</f>
        <v>Was (NAME IN 407)'s bare skin touching your bare skin?</v>
      </c>
      <c r="F389" s="1241"/>
      <c r="G389" s="1241"/>
      <c r="H389" s="1241"/>
      <c r="I389" s="1241"/>
      <c r="J389" s="1241"/>
      <c r="K389" s="1241"/>
      <c r="L389" s="1241"/>
      <c r="M389" s="1241"/>
      <c r="N389" s="1241"/>
      <c r="O389" s="1241"/>
      <c r="P389" s="1241"/>
      <c r="Q389" s="1241"/>
      <c r="R389" s="1241"/>
      <c r="S389" s="1241"/>
      <c r="T389" s="1241"/>
      <c r="U389" s="171"/>
      <c r="V389" s="257"/>
      <c r="W389" s="84" t="s">
        <v>52</v>
      </c>
      <c r="X389" s="84"/>
      <c r="Y389" s="150" t="s">
        <v>9</v>
      </c>
      <c r="Z389" s="150"/>
      <c r="AA389" s="150"/>
      <c r="AB389" s="150"/>
      <c r="AC389" s="150"/>
      <c r="AD389" s="150"/>
      <c r="AE389" s="150"/>
      <c r="AF389" s="150"/>
      <c r="AG389" s="150"/>
      <c r="AH389" s="150"/>
      <c r="AI389" s="150"/>
      <c r="AJ389" s="150"/>
      <c r="AK389" s="150"/>
      <c r="AL389" s="247" t="s">
        <v>53</v>
      </c>
      <c r="AM389" s="171"/>
      <c r="AN389" s="257"/>
      <c r="AO389" s="85"/>
      <c r="AP389" s="85"/>
      <c r="AQ389" s="85"/>
    </row>
    <row r="390" spans="1:43" x14ac:dyDescent="0.25">
      <c r="A390" s="84"/>
      <c r="C390" s="171"/>
      <c r="D390" s="257"/>
      <c r="E390" s="1241"/>
      <c r="F390" s="1241"/>
      <c r="G390" s="1241"/>
      <c r="H390" s="1241"/>
      <c r="I390" s="1241"/>
      <c r="J390" s="1241"/>
      <c r="K390" s="1241"/>
      <c r="L390" s="1241"/>
      <c r="M390" s="1241"/>
      <c r="N390" s="1241"/>
      <c r="O390" s="1241"/>
      <c r="P390" s="1241"/>
      <c r="Q390" s="1241"/>
      <c r="R390" s="1241"/>
      <c r="S390" s="1241"/>
      <c r="T390" s="1241"/>
      <c r="U390" s="171"/>
      <c r="V390" s="257"/>
      <c r="W390" s="84" t="s">
        <v>54</v>
      </c>
      <c r="X390" s="84"/>
      <c r="Y390" s="150" t="s">
        <v>9</v>
      </c>
      <c r="Z390" s="150"/>
      <c r="AA390" s="150"/>
      <c r="AB390" s="150"/>
      <c r="AC390" s="150"/>
      <c r="AD390" s="150"/>
      <c r="AE390" s="150"/>
      <c r="AF390" s="150"/>
      <c r="AG390" s="150"/>
      <c r="AH390" s="150"/>
      <c r="AI390" s="150"/>
      <c r="AJ390" s="150"/>
      <c r="AK390" s="150"/>
      <c r="AL390" s="247" t="s">
        <v>55</v>
      </c>
      <c r="AM390" s="171"/>
      <c r="AN390" s="257"/>
      <c r="AO390" s="85"/>
      <c r="AP390" s="1256">
        <v>441</v>
      </c>
      <c r="AQ390" s="85"/>
    </row>
    <row r="391" spans="1:43" x14ac:dyDescent="0.25">
      <c r="A391" s="84"/>
      <c r="C391" s="171"/>
      <c r="D391" s="257"/>
      <c r="E391" s="1241"/>
      <c r="F391" s="1241"/>
      <c r="G391" s="1241"/>
      <c r="H391" s="1241"/>
      <c r="I391" s="1241"/>
      <c r="J391" s="1241"/>
      <c r="K391" s="1241"/>
      <c r="L391" s="1241"/>
      <c r="M391" s="1241"/>
      <c r="N391" s="1241"/>
      <c r="O391" s="1241"/>
      <c r="P391" s="1241"/>
      <c r="Q391" s="1241"/>
      <c r="R391" s="1241"/>
      <c r="S391" s="1241"/>
      <c r="T391" s="1241"/>
      <c r="U391" s="171"/>
      <c r="V391" s="257"/>
      <c r="W391" s="85" t="s">
        <v>150</v>
      </c>
      <c r="X391" s="85"/>
      <c r="Y391" s="85"/>
      <c r="Z391" s="85"/>
      <c r="AA391" s="85"/>
      <c r="AB391" s="150" t="s">
        <v>9</v>
      </c>
      <c r="AC391" s="150"/>
      <c r="AD391" s="150"/>
      <c r="AE391" s="150"/>
      <c r="AF391" s="150"/>
      <c r="AG391" s="150"/>
      <c r="AH391" s="443"/>
      <c r="AI391" s="150"/>
      <c r="AJ391" s="443"/>
      <c r="AK391" s="443"/>
      <c r="AL391" s="247" t="s">
        <v>103</v>
      </c>
      <c r="AM391" s="171"/>
      <c r="AN391" s="257"/>
      <c r="AO391" s="85"/>
      <c r="AP391" s="1256"/>
      <c r="AQ391" s="85"/>
    </row>
    <row r="392" spans="1:43" ht="6" customHeight="1" x14ac:dyDescent="0.25">
      <c r="A392" s="122"/>
      <c r="B392" s="306"/>
      <c r="C392" s="172"/>
      <c r="D392" s="307"/>
      <c r="E392" s="122"/>
      <c r="F392" s="122"/>
      <c r="G392" s="122"/>
      <c r="H392" s="122"/>
      <c r="I392" s="122"/>
      <c r="J392" s="122"/>
      <c r="K392" s="122"/>
      <c r="L392" s="122"/>
      <c r="M392" s="122"/>
      <c r="N392" s="122"/>
      <c r="O392" s="122"/>
      <c r="P392" s="122"/>
      <c r="Q392" s="122"/>
      <c r="R392" s="122"/>
      <c r="S392" s="122"/>
      <c r="T392" s="122"/>
      <c r="U392" s="172"/>
      <c r="V392" s="307"/>
      <c r="W392" s="122"/>
      <c r="X392" s="122"/>
      <c r="Y392" s="122"/>
      <c r="Z392" s="122"/>
      <c r="AA392" s="122"/>
      <c r="AB392" s="122"/>
      <c r="AC392" s="122"/>
      <c r="AD392" s="122"/>
      <c r="AE392" s="122"/>
      <c r="AF392" s="122"/>
      <c r="AG392" s="122"/>
      <c r="AH392" s="122"/>
      <c r="AI392" s="122"/>
      <c r="AJ392" s="122"/>
      <c r="AK392" s="122"/>
      <c r="AL392" s="591"/>
      <c r="AM392" s="172"/>
      <c r="AN392" s="307"/>
      <c r="AO392" s="122"/>
      <c r="AP392" s="122"/>
      <c r="AQ392" s="122"/>
    </row>
    <row r="393" spans="1:43" ht="6" customHeight="1" x14ac:dyDescent="0.25">
      <c r="A393" s="85"/>
      <c r="B393" s="475"/>
      <c r="C393" s="171"/>
      <c r="D393" s="257"/>
      <c r="E393" s="85"/>
      <c r="F393" s="85"/>
      <c r="G393" s="85"/>
      <c r="H393" s="85"/>
      <c r="I393" s="85"/>
      <c r="J393" s="85"/>
      <c r="K393" s="85"/>
      <c r="L393" s="85"/>
      <c r="M393" s="85"/>
      <c r="N393" s="85"/>
      <c r="O393" s="85"/>
      <c r="P393" s="85"/>
      <c r="Q393" s="85"/>
      <c r="R393" s="85"/>
      <c r="S393" s="85"/>
      <c r="T393" s="85"/>
      <c r="U393" s="171"/>
      <c r="V393" s="257"/>
      <c r="W393" s="85"/>
      <c r="X393" s="85"/>
      <c r="Y393" s="85"/>
      <c r="Z393" s="85"/>
      <c r="AA393" s="85"/>
      <c r="AB393" s="85"/>
      <c r="AC393" s="85"/>
      <c r="AD393" s="85"/>
      <c r="AE393" s="85"/>
      <c r="AF393" s="85"/>
      <c r="AG393" s="85"/>
      <c r="AH393" s="85"/>
      <c r="AI393" s="85"/>
      <c r="AJ393" s="85"/>
      <c r="AK393" s="85"/>
      <c r="AL393" s="200"/>
      <c r="AM393" s="171"/>
      <c r="AN393" s="257"/>
      <c r="AO393" s="85"/>
      <c r="AP393" s="85"/>
      <c r="AQ393" s="85"/>
    </row>
    <row r="394" spans="1:43" ht="11.25" customHeight="1" x14ac:dyDescent="0.25">
      <c r="A394" s="85"/>
      <c r="B394" s="429">
        <v>440</v>
      </c>
      <c r="C394" s="171"/>
      <c r="D394" s="257"/>
      <c r="E394" s="1248" t="str">
        <f ca="1">VLOOKUP(INDIRECT(ADDRESS(ROW(),COLUMN()-3)),INDIRECT("translations[[Question Num]:["&amp; Language_Selected &amp;"]]"),MATCH(Language_Selected,Language_Options,0)+1,FALSE)</f>
        <v>How long after birth was (NAME IN 407) put on the bare skin of your chest?
PROBE FOR A NUMERIC RESPONSE. 
IF LESS THAN 1 HOUR, RECORD ‘00' HOURS;
IF 24 HOURS OR MORE, RECORD 24.</v>
      </c>
      <c r="F394" s="1248"/>
      <c r="G394" s="1248"/>
      <c r="H394" s="1248"/>
      <c r="I394" s="1248"/>
      <c r="J394" s="1248"/>
      <c r="K394" s="1248"/>
      <c r="L394" s="1248"/>
      <c r="M394" s="1248"/>
      <c r="N394" s="1248"/>
      <c r="O394" s="1248"/>
      <c r="P394" s="1248"/>
      <c r="Q394" s="1248"/>
      <c r="R394" s="1248"/>
      <c r="S394" s="1248"/>
      <c r="T394" s="1248"/>
      <c r="U394" s="171"/>
      <c r="V394" s="257"/>
      <c r="W394" s="85" t="s">
        <v>267</v>
      </c>
      <c r="X394" s="85"/>
      <c r="Y394" s="85"/>
      <c r="Z394" s="85"/>
      <c r="AA394" s="85"/>
      <c r="AB394" s="150" t="s">
        <v>9</v>
      </c>
      <c r="AC394" s="150"/>
      <c r="AD394" s="150"/>
      <c r="AE394" s="150"/>
      <c r="AF394" s="150"/>
      <c r="AG394" s="150"/>
      <c r="AH394" s="150"/>
      <c r="AI394" s="150"/>
      <c r="AJ394" s="150"/>
      <c r="AK394" s="150"/>
      <c r="AL394" s="697" t="s">
        <v>268</v>
      </c>
      <c r="AM394" s="171"/>
      <c r="AN394" s="257"/>
      <c r="AO394" s="85"/>
      <c r="AP394" s="85"/>
      <c r="AQ394" s="85"/>
    </row>
    <row r="395" spans="1:43" x14ac:dyDescent="0.25">
      <c r="A395" s="84"/>
      <c r="B395" s="496"/>
      <c r="C395" s="171"/>
      <c r="D395" s="257"/>
      <c r="E395" s="1248"/>
      <c r="F395" s="1248"/>
      <c r="G395" s="1248"/>
      <c r="H395" s="1248"/>
      <c r="I395" s="1248"/>
      <c r="J395" s="1248"/>
      <c r="K395" s="1248"/>
      <c r="L395" s="1248"/>
      <c r="M395" s="1248"/>
      <c r="N395" s="1248"/>
      <c r="O395" s="1248"/>
      <c r="P395" s="1248"/>
      <c r="Q395" s="1248"/>
      <c r="R395" s="1248"/>
      <c r="S395" s="1248"/>
      <c r="T395" s="1248"/>
      <c r="U395" s="171"/>
      <c r="V395" s="257"/>
      <c r="W395" s="85"/>
      <c r="X395" s="85"/>
      <c r="Y395" s="85"/>
      <c r="Z395" s="85"/>
      <c r="AA395" s="85"/>
      <c r="AB395" s="85"/>
      <c r="AC395" s="85"/>
      <c r="AD395" s="85"/>
      <c r="AE395" s="85"/>
      <c r="AF395" s="85"/>
      <c r="AG395" s="85"/>
      <c r="AH395" s="85"/>
      <c r="AI395" s="85"/>
      <c r="AJ395" s="85"/>
      <c r="AK395" s="85"/>
      <c r="AL395" s="200"/>
      <c r="AM395" s="171"/>
      <c r="AN395" s="257"/>
      <c r="AO395" s="85"/>
      <c r="AP395" s="85"/>
      <c r="AQ395" s="85"/>
    </row>
    <row r="396" spans="1:43" x14ac:dyDescent="0.25">
      <c r="A396" s="84"/>
      <c r="C396" s="171"/>
      <c r="D396" s="257"/>
      <c r="E396" s="1248"/>
      <c r="F396" s="1248"/>
      <c r="G396" s="1248"/>
      <c r="H396" s="1248"/>
      <c r="I396" s="1248"/>
      <c r="J396" s="1248"/>
      <c r="K396" s="1248"/>
      <c r="L396" s="1248"/>
      <c r="M396" s="1248"/>
      <c r="N396" s="1248"/>
      <c r="O396" s="1248"/>
      <c r="P396" s="1248"/>
      <c r="Q396" s="1248"/>
      <c r="R396" s="1248"/>
      <c r="S396" s="1248"/>
      <c r="T396" s="1248"/>
      <c r="U396" s="171"/>
      <c r="V396" s="257"/>
      <c r="W396" s="84"/>
      <c r="X396" s="84"/>
      <c r="Y396" s="84"/>
      <c r="Z396" s="84"/>
      <c r="AA396" s="84"/>
      <c r="AB396" s="84"/>
      <c r="AC396" s="84"/>
      <c r="AD396" s="84"/>
      <c r="AE396" s="84"/>
      <c r="AF396" s="84"/>
      <c r="AG396" s="84"/>
      <c r="AH396" s="84"/>
      <c r="AI396" s="499"/>
      <c r="AJ396" s="500"/>
      <c r="AK396" s="499"/>
      <c r="AL396" s="675"/>
      <c r="AM396" s="171"/>
      <c r="AN396" s="257"/>
      <c r="AO396" s="85"/>
      <c r="AP396" s="85"/>
      <c r="AQ396" s="85"/>
    </row>
    <row r="397" spans="1:43" ht="11.25" customHeight="1" x14ac:dyDescent="0.25">
      <c r="A397" s="84"/>
      <c r="C397" s="171"/>
      <c r="D397" s="257"/>
      <c r="E397" s="1248"/>
      <c r="F397" s="1248"/>
      <c r="G397" s="1248"/>
      <c r="H397" s="1248"/>
      <c r="I397" s="1248"/>
      <c r="J397" s="1248"/>
      <c r="K397" s="1248"/>
      <c r="L397" s="1248"/>
      <c r="M397" s="1248"/>
      <c r="N397" s="1248"/>
      <c r="O397" s="1248"/>
      <c r="P397" s="1248"/>
      <c r="Q397" s="1248"/>
      <c r="R397" s="1248"/>
      <c r="S397" s="1248"/>
      <c r="T397" s="1248"/>
      <c r="U397" s="171"/>
      <c r="V397" s="257"/>
      <c r="W397" s="84" t="s">
        <v>379</v>
      </c>
      <c r="X397" s="84"/>
      <c r="Y397" s="84"/>
      <c r="Z397" s="150" t="s">
        <v>9</v>
      </c>
      <c r="AA397" s="150"/>
      <c r="AB397" s="150"/>
      <c r="AC397" s="150"/>
      <c r="AD397" s="150"/>
      <c r="AE397" s="150"/>
      <c r="AF397" s="150"/>
      <c r="AG397" s="150"/>
      <c r="AH397" s="1046"/>
      <c r="AI397" s="307"/>
      <c r="AJ397" s="122"/>
      <c r="AK397" s="307"/>
      <c r="AL397" s="672"/>
      <c r="AM397" s="171"/>
      <c r="AN397" s="257"/>
      <c r="AO397" s="85"/>
      <c r="AP397" s="85"/>
      <c r="AQ397" s="85"/>
    </row>
    <row r="398" spans="1:43" x14ac:dyDescent="0.25">
      <c r="A398" s="84"/>
      <c r="C398" s="171"/>
      <c r="D398" s="257"/>
      <c r="E398" s="1248"/>
      <c r="F398" s="1248"/>
      <c r="G398" s="1248"/>
      <c r="H398" s="1248"/>
      <c r="I398" s="1248"/>
      <c r="J398" s="1248"/>
      <c r="K398" s="1248"/>
      <c r="L398" s="1248"/>
      <c r="M398" s="1248"/>
      <c r="N398" s="1248"/>
      <c r="O398" s="1248"/>
      <c r="P398" s="1248"/>
      <c r="Q398" s="1248"/>
      <c r="R398" s="1248"/>
      <c r="S398" s="1248"/>
      <c r="T398" s="1248"/>
      <c r="U398" s="171"/>
      <c r="V398" s="257"/>
      <c r="W398" s="84"/>
      <c r="X398" s="84"/>
      <c r="Y398" s="84"/>
      <c r="Z398" s="84"/>
      <c r="AA398" s="84"/>
      <c r="AB398" s="84"/>
      <c r="AC398" s="84"/>
      <c r="AD398" s="84"/>
      <c r="AE398" s="84"/>
      <c r="AG398" s="84"/>
      <c r="AH398" s="84"/>
      <c r="AI398" s="500"/>
      <c r="AJ398" s="500"/>
      <c r="AK398" s="500"/>
      <c r="AL398" s="593"/>
      <c r="AM398" s="171"/>
      <c r="AN398" s="257"/>
      <c r="AO398" s="85"/>
      <c r="AP398" s="85"/>
      <c r="AQ398" s="85"/>
    </row>
    <row r="399" spans="1:43" x14ac:dyDescent="0.25">
      <c r="A399" s="84"/>
      <c r="C399" s="171"/>
      <c r="D399" s="257"/>
      <c r="E399" s="1248"/>
      <c r="F399" s="1248"/>
      <c r="G399" s="1248"/>
      <c r="H399" s="1248"/>
      <c r="I399" s="1248"/>
      <c r="J399" s="1248"/>
      <c r="K399" s="1248"/>
      <c r="L399" s="1248"/>
      <c r="M399" s="1248"/>
      <c r="N399" s="1248"/>
      <c r="O399" s="1248"/>
      <c r="P399" s="1248"/>
      <c r="Q399" s="1248"/>
      <c r="R399" s="1248"/>
      <c r="S399" s="1248"/>
      <c r="T399" s="1248"/>
      <c r="U399" s="171"/>
      <c r="V399" s="257"/>
      <c r="W399" s="84"/>
      <c r="X399" s="84"/>
      <c r="Y399" s="84"/>
      <c r="Z399" s="84"/>
      <c r="AA399" s="84"/>
      <c r="AB399" s="84"/>
      <c r="AC399" s="84"/>
      <c r="AD399" s="84"/>
      <c r="AE399" s="84"/>
      <c r="AF399" s="84"/>
      <c r="AG399" s="84"/>
      <c r="AH399" s="84"/>
      <c r="AI399" s="85"/>
      <c r="AJ399" s="85"/>
      <c r="AK399" s="85"/>
      <c r="AL399" s="200"/>
      <c r="AM399" s="171"/>
      <c r="AN399" s="257"/>
      <c r="AO399" s="85"/>
      <c r="AP399" s="85"/>
      <c r="AQ399" s="85"/>
    </row>
    <row r="400" spans="1:43" ht="6" customHeight="1" x14ac:dyDescent="0.25">
      <c r="A400" s="122"/>
      <c r="B400" s="306"/>
      <c r="C400" s="172"/>
      <c r="D400" s="307"/>
      <c r="E400" s="122"/>
      <c r="F400" s="122"/>
      <c r="G400" s="122"/>
      <c r="H400" s="122"/>
      <c r="I400" s="122"/>
      <c r="J400" s="122"/>
      <c r="K400" s="122"/>
      <c r="L400" s="122"/>
      <c r="M400" s="122"/>
      <c r="N400" s="122"/>
      <c r="O400" s="122"/>
      <c r="P400" s="122"/>
      <c r="Q400" s="122"/>
      <c r="R400" s="122"/>
      <c r="S400" s="122"/>
      <c r="T400" s="122"/>
      <c r="U400" s="172"/>
      <c r="V400" s="307"/>
      <c r="W400" s="122"/>
      <c r="X400" s="122"/>
      <c r="Y400" s="122"/>
      <c r="Z400" s="122"/>
      <c r="AA400" s="122"/>
      <c r="AB400" s="122"/>
      <c r="AC400" s="122"/>
      <c r="AD400" s="122"/>
      <c r="AE400" s="122"/>
      <c r="AF400" s="122"/>
      <c r="AG400" s="122"/>
      <c r="AH400" s="122"/>
      <c r="AI400" s="122"/>
      <c r="AJ400" s="122"/>
      <c r="AK400" s="122"/>
      <c r="AL400" s="591"/>
      <c r="AM400" s="172"/>
      <c r="AN400" s="307"/>
      <c r="AO400" s="122"/>
      <c r="AP400" s="122"/>
      <c r="AQ400" s="122"/>
    </row>
    <row r="401" spans="1:43" ht="6" customHeight="1" x14ac:dyDescent="0.25">
      <c r="A401" s="85"/>
      <c r="B401" s="475"/>
      <c r="C401" s="171"/>
      <c r="D401" s="257"/>
      <c r="E401" s="85"/>
      <c r="F401" s="85"/>
      <c r="G401" s="85"/>
      <c r="H401" s="85"/>
      <c r="I401" s="85"/>
      <c r="J401" s="85"/>
      <c r="K401" s="85"/>
      <c r="L401" s="85"/>
      <c r="M401" s="85"/>
      <c r="N401" s="85"/>
      <c r="O401" s="85"/>
      <c r="P401" s="85"/>
      <c r="Q401" s="85"/>
      <c r="R401" s="85"/>
      <c r="S401" s="85"/>
      <c r="T401" s="85"/>
      <c r="U401" s="171"/>
      <c r="V401" s="257"/>
      <c r="W401" s="85"/>
      <c r="X401" s="85"/>
      <c r="Y401" s="85"/>
      <c r="Z401" s="85"/>
      <c r="AA401" s="85"/>
      <c r="AB401" s="85"/>
      <c r="AC401" s="85"/>
      <c r="AD401" s="85"/>
      <c r="AE401" s="85"/>
      <c r="AF401" s="85"/>
      <c r="AG401" s="85"/>
      <c r="AH401" s="85"/>
      <c r="AI401" s="85"/>
      <c r="AJ401" s="85"/>
      <c r="AK401" s="85"/>
      <c r="AL401" s="200"/>
      <c r="AM401" s="171"/>
      <c r="AN401" s="257"/>
      <c r="AO401" s="85"/>
      <c r="AP401" s="85"/>
      <c r="AQ401" s="85"/>
    </row>
    <row r="402" spans="1:43" ht="11.25" customHeight="1" x14ac:dyDescent="0.25">
      <c r="A402" s="84"/>
      <c r="B402" s="429">
        <v>441</v>
      </c>
      <c r="C402" s="171"/>
      <c r="D402" s="257"/>
      <c r="E402" s="1241" t="str">
        <f ca="1">VLOOKUP(INDIRECT(ADDRESS(ROW(),COLUMN()-3)),INDIRECT("translations[[Question Num]:["&amp; Language_Selected &amp;"]]"),MATCH(Language_Selected,Language_Options,0)+1,FALSE)</f>
        <v>When (NAME IN 407) was born, was (NAME IN 407) very large, larger than average, average, smaller than average, or very small?</v>
      </c>
      <c r="F402" s="1241"/>
      <c r="G402" s="1241"/>
      <c r="H402" s="1241"/>
      <c r="I402" s="1241"/>
      <c r="J402" s="1241"/>
      <c r="K402" s="1241"/>
      <c r="L402" s="1241"/>
      <c r="M402" s="1241"/>
      <c r="N402" s="1241"/>
      <c r="O402" s="1241"/>
      <c r="P402" s="1241"/>
      <c r="Q402" s="1241"/>
      <c r="R402" s="1241"/>
      <c r="S402" s="1241"/>
      <c r="T402" s="1241"/>
      <c r="U402" s="171"/>
      <c r="V402" s="257"/>
      <c r="W402" s="84" t="s">
        <v>380</v>
      </c>
      <c r="X402" s="84"/>
      <c r="Y402" s="84"/>
      <c r="Z402" s="84"/>
      <c r="AA402" s="84"/>
      <c r="AB402" s="150" t="s">
        <v>9</v>
      </c>
      <c r="AC402" s="150"/>
      <c r="AD402" s="150"/>
      <c r="AE402" s="150"/>
      <c r="AF402" s="150"/>
      <c r="AG402" s="150"/>
      <c r="AH402" s="150"/>
      <c r="AI402" s="150"/>
      <c r="AJ402" s="150"/>
      <c r="AK402" s="150"/>
      <c r="AL402" s="247" t="s">
        <v>53</v>
      </c>
      <c r="AM402" s="171"/>
      <c r="AN402" s="257"/>
      <c r="AO402" s="85"/>
      <c r="AP402" s="85"/>
      <c r="AQ402" s="85"/>
    </row>
    <row r="403" spans="1:43" x14ac:dyDescent="0.25">
      <c r="A403" s="84"/>
      <c r="B403" s="496"/>
      <c r="C403" s="171"/>
      <c r="D403" s="257"/>
      <c r="E403" s="1241"/>
      <c r="F403" s="1241"/>
      <c r="G403" s="1241"/>
      <c r="H403" s="1241"/>
      <c r="I403" s="1241"/>
      <c r="J403" s="1241"/>
      <c r="K403" s="1241"/>
      <c r="L403" s="1241"/>
      <c r="M403" s="1241"/>
      <c r="N403" s="1241"/>
      <c r="O403" s="1241"/>
      <c r="P403" s="1241"/>
      <c r="Q403" s="1241"/>
      <c r="R403" s="1241"/>
      <c r="S403" s="1241"/>
      <c r="T403" s="1241"/>
      <c r="U403" s="171"/>
      <c r="V403" s="257"/>
      <c r="W403" s="84" t="s">
        <v>381</v>
      </c>
      <c r="X403" s="84"/>
      <c r="Y403" s="84"/>
      <c r="Z403" s="84"/>
      <c r="AA403" s="84"/>
      <c r="AB403" s="84"/>
      <c r="AC403" s="84"/>
      <c r="AD403" s="84"/>
      <c r="AE403" s="150" t="s">
        <v>9</v>
      </c>
      <c r="AF403" s="150"/>
      <c r="AG403" s="150"/>
      <c r="AH403" s="150"/>
      <c r="AI403" s="150"/>
      <c r="AJ403" s="150"/>
      <c r="AK403" s="150"/>
      <c r="AL403" s="247" t="s">
        <v>55</v>
      </c>
      <c r="AM403" s="171"/>
      <c r="AN403" s="257"/>
      <c r="AO403" s="85"/>
      <c r="AP403" s="85"/>
      <c r="AQ403" s="85"/>
    </row>
    <row r="404" spans="1:43" x14ac:dyDescent="0.25">
      <c r="A404" s="84"/>
      <c r="C404" s="171"/>
      <c r="D404" s="257"/>
      <c r="E404" s="1241"/>
      <c r="F404" s="1241"/>
      <c r="G404" s="1241"/>
      <c r="H404" s="1241"/>
      <c r="I404" s="1241"/>
      <c r="J404" s="1241"/>
      <c r="K404" s="1241"/>
      <c r="L404" s="1241"/>
      <c r="M404" s="1241"/>
      <c r="N404" s="1241"/>
      <c r="O404" s="1241"/>
      <c r="P404" s="1241"/>
      <c r="Q404" s="1241"/>
      <c r="R404" s="1241"/>
      <c r="S404" s="1241"/>
      <c r="T404" s="1241"/>
      <c r="U404" s="171"/>
      <c r="V404" s="257"/>
      <c r="W404" s="84" t="s">
        <v>382</v>
      </c>
      <c r="X404" s="84"/>
      <c r="Y404" s="84"/>
      <c r="Z404" s="84"/>
      <c r="AA404" s="150" t="s">
        <v>9</v>
      </c>
      <c r="AB404" s="150"/>
      <c r="AC404" s="150"/>
      <c r="AD404" s="150"/>
      <c r="AE404" s="150"/>
      <c r="AF404" s="150"/>
      <c r="AG404" s="150"/>
      <c r="AH404" s="150"/>
      <c r="AI404" s="150"/>
      <c r="AJ404" s="150"/>
      <c r="AK404" s="150"/>
      <c r="AL404" s="247" t="s">
        <v>91</v>
      </c>
      <c r="AM404" s="171"/>
      <c r="AN404" s="257"/>
      <c r="AO404" s="85"/>
      <c r="AP404" s="85"/>
      <c r="AQ404" s="85"/>
    </row>
    <row r="405" spans="1:43" x14ac:dyDescent="0.25">
      <c r="A405" s="84"/>
      <c r="C405" s="171"/>
      <c r="D405" s="257"/>
      <c r="E405" s="1241"/>
      <c r="F405" s="1241"/>
      <c r="G405" s="1241"/>
      <c r="H405" s="1241"/>
      <c r="I405" s="1241"/>
      <c r="J405" s="1241"/>
      <c r="K405" s="1241"/>
      <c r="L405" s="1241"/>
      <c r="M405" s="1241"/>
      <c r="N405" s="1241"/>
      <c r="O405" s="1241"/>
      <c r="P405" s="1241"/>
      <c r="Q405" s="1241"/>
      <c r="R405" s="1241"/>
      <c r="S405" s="1241"/>
      <c r="T405" s="1241"/>
      <c r="U405" s="171"/>
      <c r="V405" s="257"/>
      <c r="W405" s="84" t="s">
        <v>383</v>
      </c>
      <c r="AF405" s="150" t="s">
        <v>9</v>
      </c>
      <c r="AG405" s="150"/>
      <c r="AH405" s="150"/>
      <c r="AI405" s="150"/>
      <c r="AJ405" s="150"/>
      <c r="AK405" s="150"/>
      <c r="AL405" s="247" t="s">
        <v>116</v>
      </c>
      <c r="AN405" s="257"/>
      <c r="AO405" s="85"/>
      <c r="AP405" s="85"/>
      <c r="AQ405" s="85"/>
    </row>
    <row r="406" spans="1:43" x14ac:dyDescent="0.25">
      <c r="A406" s="84"/>
      <c r="C406" s="171"/>
      <c r="D406" s="257"/>
      <c r="E406" s="1241"/>
      <c r="F406" s="1241"/>
      <c r="G406" s="1241"/>
      <c r="H406" s="1241"/>
      <c r="I406" s="1241"/>
      <c r="J406" s="1241"/>
      <c r="K406" s="1241"/>
      <c r="L406" s="1241"/>
      <c r="M406" s="1241"/>
      <c r="N406" s="1241"/>
      <c r="O406" s="1241"/>
      <c r="P406" s="1241"/>
      <c r="Q406" s="1241"/>
      <c r="R406" s="1241"/>
      <c r="S406" s="1241"/>
      <c r="T406" s="1241"/>
      <c r="U406" s="171"/>
      <c r="V406" s="257"/>
      <c r="W406" s="84" t="s">
        <v>384</v>
      </c>
      <c r="X406" s="84"/>
      <c r="Y406" s="84"/>
      <c r="Z406" s="84"/>
      <c r="AB406" s="150" t="s">
        <v>9</v>
      </c>
      <c r="AC406" s="150"/>
      <c r="AD406" s="150"/>
      <c r="AE406" s="150"/>
      <c r="AF406" s="150"/>
      <c r="AG406" s="150"/>
      <c r="AH406" s="150"/>
      <c r="AI406" s="150"/>
      <c r="AJ406" s="150"/>
      <c r="AK406" s="150"/>
      <c r="AL406" s="247" t="s">
        <v>385</v>
      </c>
      <c r="AM406" s="171"/>
      <c r="AN406" s="257"/>
      <c r="AO406" s="85"/>
      <c r="AP406" s="85"/>
      <c r="AQ406" s="85"/>
    </row>
    <row r="407" spans="1:43" x14ac:dyDescent="0.25">
      <c r="A407" s="84"/>
      <c r="C407" s="171"/>
      <c r="D407" s="257"/>
      <c r="E407" s="1241"/>
      <c r="F407" s="1241"/>
      <c r="G407" s="1241"/>
      <c r="H407" s="1241"/>
      <c r="I407" s="1241"/>
      <c r="J407" s="1241"/>
      <c r="K407" s="1241"/>
      <c r="L407" s="1241"/>
      <c r="M407" s="1241"/>
      <c r="N407" s="1241"/>
      <c r="O407" s="1241"/>
      <c r="P407" s="1241"/>
      <c r="Q407" s="1241"/>
      <c r="R407" s="1241"/>
      <c r="S407" s="1241"/>
      <c r="T407" s="1241"/>
      <c r="U407" s="171"/>
      <c r="V407" s="257"/>
      <c r="W407" s="84" t="s">
        <v>150</v>
      </c>
      <c r="X407" s="84"/>
      <c r="Y407" s="84"/>
      <c r="Z407" s="84"/>
      <c r="AA407" s="84"/>
      <c r="AB407" s="150" t="s">
        <v>9</v>
      </c>
      <c r="AC407" s="150"/>
      <c r="AD407" s="150"/>
      <c r="AE407" s="150"/>
      <c r="AF407" s="150"/>
      <c r="AG407" s="150"/>
      <c r="AH407" s="150"/>
      <c r="AI407" s="150"/>
      <c r="AJ407" s="150"/>
      <c r="AK407" s="150"/>
      <c r="AL407" s="247" t="s">
        <v>103</v>
      </c>
      <c r="AM407" s="171"/>
      <c r="AN407" s="257"/>
      <c r="AO407" s="85"/>
      <c r="AP407" s="85"/>
      <c r="AQ407" s="85"/>
    </row>
    <row r="408" spans="1:43" ht="6" customHeight="1" x14ac:dyDescent="0.25">
      <c r="A408" s="122"/>
      <c r="B408" s="306"/>
      <c r="C408" s="172"/>
      <c r="D408" s="307"/>
      <c r="E408" s="122"/>
      <c r="F408" s="122"/>
      <c r="G408" s="122"/>
      <c r="H408" s="122"/>
      <c r="I408" s="122"/>
      <c r="J408" s="122"/>
      <c r="K408" s="122"/>
      <c r="L408" s="122"/>
      <c r="M408" s="122"/>
      <c r="N408" s="122"/>
      <c r="O408" s="122"/>
      <c r="P408" s="122"/>
      <c r="Q408" s="122"/>
      <c r="R408" s="122"/>
      <c r="S408" s="122"/>
      <c r="T408" s="122"/>
      <c r="U408" s="172"/>
      <c r="V408" s="307"/>
      <c r="W408" s="122"/>
      <c r="X408" s="122"/>
      <c r="Y408" s="122"/>
      <c r="Z408" s="122"/>
      <c r="AA408" s="122"/>
      <c r="AB408" s="122"/>
      <c r="AC408" s="122"/>
      <c r="AD408" s="122"/>
      <c r="AE408" s="122"/>
      <c r="AF408" s="122"/>
      <c r="AG408" s="122"/>
      <c r="AH408" s="122"/>
      <c r="AI408" s="122"/>
      <c r="AJ408" s="122"/>
      <c r="AK408" s="122"/>
      <c r="AL408" s="591"/>
      <c r="AM408" s="172"/>
      <c r="AN408" s="307"/>
      <c r="AO408" s="122"/>
      <c r="AP408" s="122"/>
      <c r="AQ408" s="122"/>
    </row>
    <row r="409" spans="1:43" ht="6" customHeight="1" x14ac:dyDescent="0.25">
      <c r="A409" s="500"/>
      <c r="B409" s="583"/>
      <c r="C409" s="584"/>
      <c r="D409" s="499"/>
      <c r="E409" s="500"/>
      <c r="F409" s="500"/>
      <c r="G409" s="500"/>
      <c r="H409" s="500"/>
      <c r="I409" s="500"/>
      <c r="J409" s="500"/>
      <c r="K409" s="500"/>
      <c r="L409" s="500"/>
      <c r="M409" s="500"/>
      <c r="N409" s="500"/>
      <c r="O409" s="500"/>
      <c r="P409" s="500"/>
      <c r="Q409" s="500"/>
      <c r="R409" s="500"/>
      <c r="S409" s="500"/>
      <c r="T409" s="500"/>
      <c r="U409" s="584"/>
      <c r="V409" s="499"/>
      <c r="W409" s="500"/>
      <c r="X409" s="500"/>
      <c r="Y409" s="500"/>
      <c r="Z409" s="500"/>
      <c r="AA409" s="500"/>
      <c r="AB409" s="500"/>
      <c r="AC409" s="500"/>
      <c r="AD409" s="500"/>
      <c r="AE409" s="500"/>
      <c r="AF409" s="500"/>
      <c r="AG409" s="500"/>
      <c r="AH409" s="500"/>
      <c r="AI409" s="500"/>
      <c r="AJ409" s="500"/>
      <c r="AK409" s="500"/>
      <c r="AL409" s="593"/>
      <c r="AM409" s="584"/>
      <c r="AN409" s="499"/>
      <c r="AO409" s="500"/>
      <c r="AP409" s="500"/>
      <c r="AQ409" s="500"/>
    </row>
    <row r="410" spans="1:43" ht="11.25" customHeight="1" x14ac:dyDescent="0.25">
      <c r="A410" s="84"/>
      <c r="B410" s="429">
        <v>442</v>
      </c>
      <c r="C410" s="171"/>
      <c r="D410" s="257"/>
      <c r="E410" s="1241" t="str">
        <f ca="1">VLOOKUP(INDIRECT(ADDRESS(ROW(),COLUMN()-3)),INDIRECT("translations[[Question Num]:["&amp; Language_Selected &amp;"]]"),MATCH(Language_Selected,Language_Options,0)+1,FALSE)</f>
        <v>Was (NAME IN 407) weighed at birth?</v>
      </c>
      <c r="F410" s="1241"/>
      <c r="G410" s="1241"/>
      <c r="H410" s="1241"/>
      <c r="I410" s="1241"/>
      <c r="J410" s="1241"/>
      <c r="K410" s="1241"/>
      <c r="L410" s="1241"/>
      <c r="M410" s="1241"/>
      <c r="N410" s="1241"/>
      <c r="O410" s="1241"/>
      <c r="P410" s="1241"/>
      <c r="Q410" s="1241"/>
      <c r="R410" s="1241"/>
      <c r="S410" s="1241"/>
      <c r="T410" s="1241"/>
      <c r="U410" s="171"/>
      <c r="V410" s="257"/>
      <c r="W410" s="84" t="s">
        <v>52</v>
      </c>
      <c r="X410" s="84"/>
      <c r="Y410" s="150" t="s">
        <v>9</v>
      </c>
      <c r="Z410" s="150"/>
      <c r="AA410" s="150"/>
      <c r="AB410" s="150"/>
      <c r="AC410" s="150"/>
      <c r="AD410" s="150"/>
      <c r="AE410" s="150"/>
      <c r="AF410" s="150"/>
      <c r="AG410" s="150"/>
      <c r="AH410" s="150"/>
      <c r="AI410" s="150"/>
      <c r="AJ410" s="150"/>
      <c r="AK410" s="150"/>
      <c r="AL410" s="247" t="s">
        <v>53</v>
      </c>
      <c r="AM410" s="171"/>
      <c r="AN410" s="257"/>
      <c r="AO410" s="85"/>
      <c r="AP410" s="85"/>
      <c r="AQ410" s="85"/>
    </row>
    <row r="411" spans="1:43" x14ac:dyDescent="0.25">
      <c r="A411" s="84"/>
      <c r="B411" s="496"/>
      <c r="C411" s="171"/>
      <c r="D411" s="257"/>
      <c r="E411" s="1241"/>
      <c r="F411" s="1241"/>
      <c r="G411" s="1241"/>
      <c r="H411" s="1241"/>
      <c r="I411" s="1241"/>
      <c r="J411" s="1241"/>
      <c r="K411" s="1241"/>
      <c r="L411" s="1241"/>
      <c r="M411" s="1241"/>
      <c r="N411" s="1241"/>
      <c r="O411" s="1241"/>
      <c r="P411" s="1241"/>
      <c r="Q411" s="1241"/>
      <c r="R411" s="1241"/>
      <c r="S411" s="1241"/>
      <c r="T411" s="1241"/>
      <c r="U411" s="171"/>
      <c r="V411" s="257"/>
      <c r="W411" s="84" t="s">
        <v>54</v>
      </c>
      <c r="X411" s="84"/>
      <c r="Y411" s="150" t="s">
        <v>9</v>
      </c>
      <c r="Z411" s="150"/>
      <c r="AA411" s="150"/>
      <c r="AB411" s="150"/>
      <c r="AC411" s="150"/>
      <c r="AD411" s="150"/>
      <c r="AE411" s="150"/>
      <c r="AF411" s="150"/>
      <c r="AG411" s="150"/>
      <c r="AH411" s="150"/>
      <c r="AI411" s="150"/>
      <c r="AJ411" s="150"/>
      <c r="AK411" s="150"/>
      <c r="AL411" s="247" t="s">
        <v>55</v>
      </c>
      <c r="AM411" s="171"/>
      <c r="AN411" s="257"/>
      <c r="AO411" s="85"/>
      <c r="AP411" s="1256">
        <v>444</v>
      </c>
      <c r="AQ411" s="85"/>
    </row>
    <row r="412" spans="1:43" x14ac:dyDescent="0.25">
      <c r="A412" s="84"/>
      <c r="C412" s="171"/>
      <c r="D412" s="257"/>
      <c r="E412" s="1241"/>
      <c r="F412" s="1241"/>
      <c r="G412" s="1241"/>
      <c r="H412" s="1241"/>
      <c r="I412" s="1241"/>
      <c r="J412" s="1241"/>
      <c r="K412" s="1241"/>
      <c r="L412" s="1241"/>
      <c r="M412" s="1241"/>
      <c r="N412" s="1241"/>
      <c r="O412" s="1241"/>
      <c r="P412" s="1241"/>
      <c r="Q412" s="1241"/>
      <c r="R412" s="1241"/>
      <c r="S412" s="1241"/>
      <c r="T412" s="1241"/>
      <c r="U412" s="171"/>
      <c r="V412" s="257"/>
      <c r="W412" s="85" t="s">
        <v>150</v>
      </c>
      <c r="X412" s="85"/>
      <c r="Y412" s="85"/>
      <c r="Z412" s="85"/>
      <c r="AA412" s="85"/>
      <c r="AB412" s="150" t="s">
        <v>9</v>
      </c>
      <c r="AC412" s="150"/>
      <c r="AD412" s="150"/>
      <c r="AE412" s="150"/>
      <c r="AF412" s="150"/>
      <c r="AG412" s="150"/>
      <c r="AH412" s="443"/>
      <c r="AI412" s="150"/>
      <c r="AJ412" s="443"/>
      <c r="AK412" s="443"/>
      <c r="AL412" s="247" t="s">
        <v>103</v>
      </c>
      <c r="AM412" s="171"/>
      <c r="AN412" s="257"/>
      <c r="AO412" s="85"/>
      <c r="AP412" s="1256"/>
      <c r="AQ412" s="85"/>
    </row>
    <row r="413" spans="1:43" ht="6" customHeight="1" x14ac:dyDescent="0.25">
      <c r="A413" s="122"/>
      <c r="B413" s="306"/>
      <c r="C413" s="172"/>
      <c r="D413" s="307"/>
      <c r="E413" s="122"/>
      <c r="F413" s="122"/>
      <c r="G413" s="122"/>
      <c r="H413" s="122"/>
      <c r="I413" s="122"/>
      <c r="J413" s="122"/>
      <c r="K413" s="122"/>
      <c r="L413" s="122"/>
      <c r="M413" s="122"/>
      <c r="N413" s="122"/>
      <c r="O413" s="122"/>
      <c r="P413" s="122"/>
      <c r="Q413" s="122"/>
      <c r="R413" s="122"/>
      <c r="S413" s="122"/>
      <c r="T413" s="122"/>
      <c r="U413" s="172"/>
      <c r="V413" s="307"/>
      <c r="W413" s="122"/>
      <c r="X413" s="122"/>
      <c r="Y413" s="122"/>
      <c r="Z413" s="122"/>
      <c r="AA413" s="122"/>
      <c r="AB413" s="122"/>
      <c r="AC413" s="122"/>
      <c r="AD413" s="122"/>
      <c r="AE413" s="122"/>
      <c r="AF413" s="122"/>
      <c r="AG413" s="122"/>
      <c r="AH413" s="122"/>
      <c r="AI413" s="122"/>
      <c r="AJ413" s="122"/>
      <c r="AK413" s="122"/>
      <c r="AL413" s="591"/>
      <c r="AM413" s="172"/>
      <c r="AN413" s="307"/>
      <c r="AO413" s="122"/>
      <c r="AP413" s="122"/>
      <c r="AQ413" s="122"/>
    </row>
    <row r="414" spans="1:43" ht="6" customHeight="1" x14ac:dyDescent="0.25">
      <c r="A414" s="500"/>
      <c r="B414" s="583"/>
      <c r="C414" s="584"/>
      <c r="D414" s="499"/>
      <c r="E414" s="500"/>
      <c r="F414" s="500"/>
      <c r="G414" s="500"/>
      <c r="H414" s="500"/>
      <c r="I414" s="500"/>
      <c r="J414" s="500"/>
      <c r="K414" s="500"/>
      <c r="L414" s="500"/>
      <c r="M414" s="500"/>
      <c r="N414" s="500"/>
      <c r="O414" s="500"/>
      <c r="P414" s="500"/>
      <c r="Q414" s="500"/>
      <c r="R414" s="500"/>
      <c r="S414" s="500"/>
      <c r="T414" s="500"/>
      <c r="U414" s="584"/>
      <c r="V414" s="499"/>
      <c r="W414" s="500"/>
      <c r="X414" s="500"/>
      <c r="Y414" s="500"/>
      <c r="Z414" s="500"/>
      <c r="AA414" s="500"/>
      <c r="AB414" s="500"/>
      <c r="AC414" s="500"/>
      <c r="AD414" s="500"/>
      <c r="AE414" s="500"/>
      <c r="AF414" s="500"/>
      <c r="AG414" s="500"/>
      <c r="AH414" s="500"/>
      <c r="AI414" s="500"/>
      <c r="AJ414" s="500"/>
      <c r="AK414" s="500"/>
      <c r="AL414" s="593"/>
      <c r="AM414" s="584"/>
      <c r="AN414" s="499"/>
      <c r="AO414" s="500"/>
      <c r="AP414" s="500"/>
      <c r="AQ414" s="500"/>
    </row>
    <row r="415" spans="1:43" ht="11.25" customHeight="1" x14ac:dyDescent="0.25">
      <c r="A415" s="84"/>
      <c r="B415" s="429">
        <v>443</v>
      </c>
      <c r="C415" s="171"/>
      <c r="D415" s="257"/>
      <c r="E415" s="1248" t="str">
        <f ca="1">VLOOKUP(INDIRECT(ADDRESS(ROW(),COLUMN()-3)),INDIRECT("translations[[Question Num]:["&amp; Language_Selected &amp;"]]"),MATCH(Language_Selected,Language_Options,0)+1,FALSE)</f>
        <v>How much did (NAME IN 407) weigh?</v>
      </c>
      <c r="F415" s="1248"/>
      <c r="G415" s="1248"/>
      <c r="H415" s="1248"/>
      <c r="I415" s="1248"/>
      <c r="J415" s="1248"/>
      <c r="K415" s="1248"/>
      <c r="L415" s="1248"/>
      <c r="M415" s="1248"/>
      <c r="N415" s="1248"/>
      <c r="O415" s="1248"/>
      <c r="P415" s="1248"/>
      <c r="Q415" s="1248"/>
      <c r="R415" s="1248"/>
      <c r="S415" s="1248"/>
      <c r="T415" s="1248"/>
      <c r="U415" s="171"/>
      <c r="V415" s="257"/>
      <c r="X415" s="84"/>
      <c r="Y415" s="84"/>
      <c r="Z415" s="84"/>
      <c r="AA415" s="84"/>
      <c r="AB415" s="84"/>
      <c r="AC415" s="84"/>
      <c r="AD415" s="499"/>
      <c r="AE415" s="584"/>
      <c r="AF415" s="85"/>
      <c r="AG415" s="499"/>
      <c r="AH415" s="584"/>
      <c r="AI415" s="499"/>
      <c r="AJ415" s="584"/>
      <c r="AK415" s="499"/>
      <c r="AL415" s="675"/>
      <c r="AM415" s="171"/>
      <c r="AN415" s="257"/>
      <c r="AO415" s="85"/>
      <c r="AP415" s="85"/>
      <c r="AQ415" s="85"/>
    </row>
    <row r="416" spans="1:43" ht="12.45" x14ac:dyDescent="0.25">
      <c r="A416" s="84"/>
      <c r="B416" s="496"/>
      <c r="C416" s="171"/>
      <c r="D416" s="257"/>
      <c r="E416" s="1248"/>
      <c r="F416" s="1248"/>
      <c r="G416" s="1248"/>
      <c r="H416" s="1248"/>
      <c r="I416" s="1248"/>
      <c r="J416" s="1248"/>
      <c r="K416" s="1248"/>
      <c r="L416" s="1248"/>
      <c r="M416" s="1248"/>
      <c r="N416" s="1248"/>
      <c r="O416" s="1248"/>
      <c r="P416" s="1248"/>
      <c r="Q416" s="1248"/>
      <c r="R416" s="1248"/>
      <c r="S416" s="1248"/>
      <c r="T416" s="1248"/>
      <c r="U416" s="171"/>
      <c r="V416" s="257"/>
      <c r="W416" s="84" t="s">
        <v>386</v>
      </c>
      <c r="Y416" s="497"/>
      <c r="Z416" s="497"/>
      <c r="AA416" s="497"/>
      <c r="AB416" s="497"/>
      <c r="AC416" s="498" t="s">
        <v>53</v>
      </c>
      <c r="AD416" s="307"/>
      <c r="AE416" s="172"/>
      <c r="AF416" s="706" t="s">
        <v>387</v>
      </c>
      <c r="AG416" s="307"/>
      <c r="AH416" s="172"/>
      <c r="AI416" s="307"/>
      <c r="AJ416" s="707"/>
      <c r="AK416" s="307"/>
      <c r="AL416" s="672"/>
      <c r="AM416" s="171"/>
      <c r="AN416" s="257"/>
      <c r="AO416" s="85"/>
      <c r="AP416" s="85"/>
      <c r="AQ416" s="85"/>
    </row>
    <row r="417" spans="1:43" ht="11.25" customHeight="1" x14ac:dyDescent="0.25">
      <c r="A417" s="84"/>
      <c r="C417" s="171"/>
      <c r="D417" s="257"/>
      <c r="E417" s="1248"/>
      <c r="F417" s="1248"/>
      <c r="G417" s="1248"/>
      <c r="H417" s="1248"/>
      <c r="I417" s="1248"/>
      <c r="J417" s="1248"/>
      <c r="K417" s="1248"/>
      <c r="L417" s="1248"/>
      <c r="M417" s="1248"/>
      <c r="N417" s="1248"/>
      <c r="O417" s="1248"/>
      <c r="P417" s="1248"/>
      <c r="Q417" s="1248"/>
      <c r="R417" s="1248"/>
      <c r="S417" s="1248"/>
      <c r="T417" s="1248"/>
      <c r="U417" s="171"/>
      <c r="V417" s="257"/>
      <c r="AL417" s="127"/>
      <c r="AM417" s="171"/>
      <c r="AN417" s="257"/>
      <c r="AO417" s="85"/>
      <c r="AP417" s="85"/>
      <c r="AQ417" s="85"/>
    </row>
    <row r="418" spans="1:43" ht="11.25" customHeight="1" x14ac:dyDescent="0.25">
      <c r="A418" s="84"/>
      <c r="C418" s="171"/>
      <c r="D418" s="257"/>
      <c r="E418" s="1244" t="s">
        <v>388</v>
      </c>
      <c r="F418" s="1244"/>
      <c r="G418" s="1244"/>
      <c r="H418" s="1244"/>
      <c r="I418" s="1244"/>
      <c r="J418" s="1244"/>
      <c r="K418" s="1244"/>
      <c r="L418" s="1244"/>
      <c r="M418" s="1244"/>
      <c r="N418" s="1244"/>
      <c r="O418" s="1244"/>
      <c r="P418" s="1244"/>
      <c r="Q418" s="1244"/>
      <c r="R418" s="1244"/>
      <c r="S418" s="1244"/>
      <c r="T418" s="1244"/>
      <c r="U418" s="171"/>
      <c r="V418" s="257"/>
      <c r="X418" s="84"/>
      <c r="Y418" s="84"/>
      <c r="Z418" s="84"/>
      <c r="AA418" s="84"/>
      <c r="AB418" s="84"/>
      <c r="AC418" s="84"/>
      <c r="AD418" s="499"/>
      <c r="AE418" s="584"/>
      <c r="AF418" s="85"/>
      <c r="AG418" s="499"/>
      <c r="AH418" s="500"/>
      <c r="AI418" s="499"/>
      <c r="AJ418" s="708"/>
      <c r="AK418" s="499"/>
      <c r="AL418" s="675"/>
      <c r="AM418" s="171"/>
      <c r="AN418" s="257"/>
      <c r="AO418" s="85"/>
      <c r="AP418" s="85"/>
      <c r="AQ418" s="85"/>
    </row>
    <row r="419" spans="1:43" ht="12.75" customHeight="1" x14ac:dyDescent="0.25">
      <c r="A419" s="84"/>
      <c r="C419" s="171"/>
      <c r="D419" s="257"/>
      <c r="E419" s="1244"/>
      <c r="F419" s="1244"/>
      <c r="G419" s="1244"/>
      <c r="H419" s="1244"/>
      <c r="I419" s="1244"/>
      <c r="J419" s="1244"/>
      <c r="K419" s="1244"/>
      <c r="L419" s="1244"/>
      <c r="M419" s="1244"/>
      <c r="N419" s="1244"/>
      <c r="O419" s="1244"/>
      <c r="P419" s="1244"/>
      <c r="Q419" s="1244"/>
      <c r="R419" s="1244"/>
      <c r="S419" s="1244"/>
      <c r="T419" s="1244"/>
      <c r="U419" s="171"/>
      <c r="V419" s="257"/>
      <c r="W419" s="84" t="s">
        <v>389</v>
      </c>
      <c r="Y419" s="497"/>
      <c r="Z419" s="497"/>
      <c r="AA419" s="497"/>
      <c r="AB419" s="497"/>
      <c r="AC419" s="498" t="s">
        <v>55</v>
      </c>
      <c r="AD419" s="307"/>
      <c r="AE419" s="172"/>
      <c r="AF419" s="709" t="s">
        <v>387</v>
      </c>
      <c r="AG419" s="307"/>
      <c r="AH419" s="122"/>
      <c r="AI419" s="307"/>
      <c r="AJ419" s="172"/>
      <c r="AK419" s="307"/>
      <c r="AL419" s="672"/>
      <c r="AM419" s="171"/>
      <c r="AN419" s="257"/>
      <c r="AO419" s="85"/>
      <c r="AP419" s="85"/>
      <c r="AQ419" s="85"/>
    </row>
    <row r="420" spans="1:43" x14ac:dyDescent="0.25">
      <c r="A420" s="84"/>
      <c r="C420" s="171"/>
      <c r="D420" s="257"/>
      <c r="E420" s="1244"/>
      <c r="F420" s="1244"/>
      <c r="G420" s="1244"/>
      <c r="H420" s="1244"/>
      <c r="I420" s="1244"/>
      <c r="J420" s="1244"/>
      <c r="K420" s="1244"/>
      <c r="L420" s="1244"/>
      <c r="M420" s="1244"/>
      <c r="N420" s="1244"/>
      <c r="O420" s="1244"/>
      <c r="P420" s="1244"/>
      <c r="Q420" s="1244"/>
      <c r="R420" s="1244"/>
      <c r="S420" s="1244"/>
      <c r="T420" s="1244"/>
      <c r="U420" s="171"/>
      <c r="V420" s="257"/>
      <c r="W420" s="85"/>
      <c r="X420" s="85"/>
      <c r="Y420" s="85"/>
      <c r="Z420" s="85"/>
      <c r="AA420" s="85"/>
      <c r="AB420" s="85"/>
      <c r="AC420" s="85"/>
      <c r="AD420" s="85"/>
      <c r="AE420" s="688"/>
      <c r="AF420" s="85"/>
      <c r="AG420" s="85"/>
      <c r="AH420" s="85"/>
      <c r="AI420" s="85"/>
      <c r="AJ420" s="85"/>
      <c r="AK420" s="85"/>
      <c r="AL420" s="200"/>
      <c r="AM420" s="171"/>
      <c r="AN420" s="257"/>
      <c r="AO420" s="85"/>
      <c r="AP420" s="85"/>
      <c r="AQ420" s="85"/>
    </row>
    <row r="421" spans="1:43" ht="11.25" customHeight="1" x14ac:dyDescent="0.25">
      <c r="A421" s="84"/>
      <c r="C421" s="171"/>
      <c r="D421" s="257"/>
      <c r="E421" s="1244"/>
      <c r="F421" s="1244"/>
      <c r="G421" s="1244"/>
      <c r="H421" s="1244"/>
      <c r="I421" s="1244"/>
      <c r="J421" s="1244"/>
      <c r="K421" s="1244"/>
      <c r="L421" s="1244"/>
      <c r="M421" s="1244"/>
      <c r="N421" s="1244"/>
      <c r="O421" s="1244"/>
      <c r="P421" s="1244"/>
      <c r="Q421" s="1244"/>
      <c r="R421" s="1244"/>
      <c r="S421" s="1244"/>
      <c r="T421" s="1244"/>
      <c r="U421" s="171"/>
      <c r="V421" s="257"/>
      <c r="W421" s="84" t="s">
        <v>150</v>
      </c>
      <c r="X421" s="84"/>
      <c r="Y421" s="84"/>
      <c r="Z421" s="84"/>
      <c r="AA421" s="84"/>
      <c r="AB421" s="150" t="s">
        <v>9</v>
      </c>
      <c r="AC421" s="150"/>
      <c r="AD421" s="150"/>
      <c r="AE421" s="150"/>
      <c r="AF421" s="150"/>
      <c r="AG421" s="150"/>
      <c r="AH421" s="150"/>
      <c r="AI421" s="150"/>
      <c r="AJ421" s="150"/>
      <c r="AK421" s="84"/>
      <c r="AL421" s="246" t="s">
        <v>390</v>
      </c>
      <c r="AM421" s="171"/>
      <c r="AN421" s="257"/>
      <c r="AO421" s="85"/>
      <c r="AP421" s="85"/>
      <c r="AQ421" s="85"/>
    </row>
    <row r="422" spans="1:43" ht="6" customHeight="1" thickBot="1" x14ac:dyDescent="0.3">
      <c r="A422" s="122"/>
      <c r="B422" s="306"/>
      <c r="C422" s="172"/>
      <c r="D422" s="307"/>
      <c r="E422" s="122"/>
      <c r="F422" s="122"/>
      <c r="G422" s="122"/>
      <c r="H422" s="122"/>
      <c r="I422" s="122"/>
      <c r="J422" s="122"/>
      <c r="K422" s="122"/>
      <c r="L422" s="122"/>
      <c r="M422" s="122"/>
      <c r="N422" s="122"/>
      <c r="O422" s="122"/>
      <c r="P422" s="122"/>
      <c r="Q422" s="122"/>
      <c r="R422" s="122"/>
      <c r="S422" s="122"/>
      <c r="T422" s="122"/>
      <c r="U422" s="172"/>
      <c r="V422" s="307"/>
      <c r="W422" s="122"/>
      <c r="X422" s="122"/>
      <c r="Y422" s="122"/>
      <c r="Z422" s="122"/>
      <c r="AA422" s="122"/>
      <c r="AB422" s="122"/>
      <c r="AC422" s="122"/>
      <c r="AD422" s="122"/>
      <c r="AE422" s="122"/>
      <c r="AF422" s="122"/>
      <c r="AG422" s="122"/>
      <c r="AH422" s="122"/>
      <c r="AI422" s="122"/>
      <c r="AJ422" s="122"/>
      <c r="AK422" s="122"/>
      <c r="AL422" s="591"/>
      <c r="AM422" s="172"/>
      <c r="AN422" s="307"/>
      <c r="AO422" s="122"/>
      <c r="AP422" s="122"/>
      <c r="AQ422" s="122"/>
    </row>
    <row r="423" spans="1:43" s="149" customFormat="1" ht="6" customHeight="1" x14ac:dyDescent="0.25">
      <c r="A423" s="651"/>
      <c r="B423" s="471"/>
      <c r="C423" s="652"/>
      <c r="D423" s="653"/>
      <c r="E423" s="470"/>
      <c r="F423" s="470"/>
      <c r="G423" s="470"/>
      <c r="H423" s="470"/>
      <c r="I423" s="470"/>
      <c r="J423" s="470"/>
      <c r="K423" s="470"/>
      <c r="L423" s="470"/>
      <c r="M423" s="470"/>
      <c r="N423" s="470"/>
      <c r="O423" s="470"/>
      <c r="P423" s="470"/>
      <c r="Q423" s="470"/>
      <c r="R423" s="470"/>
      <c r="S423" s="470"/>
      <c r="T423" s="470"/>
      <c r="U423" s="470"/>
      <c r="V423" s="470"/>
      <c r="W423" s="470"/>
      <c r="X423" s="470"/>
      <c r="Y423" s="470"/>
      <c r="Z423" s="470"/>
      <c r="AA423" s="470"/>
      <c r="AB423" s="470"/>
      <c r="AC423" s="470"/>
      <c r="AD423" s="470"/>
      <c r="AE423" s="470"/>
      <c r="AF423" s="470"/>
      <c r="AG423" s="470"/>
      <c r="AH423" s="470"/>
      <c r="AI423" s="470"/>
      <c r="AJ423" s="470"/>
      <c r="AK423" s="470"/>
      <c r="AL423" s="472"/>
      <c r="AM423" s="652"/>
      <c r="AN423" s="653"/>
      <c r="AO423" s="470"/>
      <c r="AP423" s="470"/>
      <c r="AQ423" s="654"/>
    </row>
    <row r="424" spans="1:43" s="149" customFormat="1" ht="11.25" customHeight="1" x14ac:dyDescent="0.25">
      <c r="A424" s="655"/>
      <c r="B424" s="429">
        <v>444</v>
      </c>
      <c r="C424" s="171"/>
      <c r="D424" s="257"/>
      <c r="E424" s="1249" t="s">
        <v>329</v>
      </c>
      <c r="F424" s="1249"/>
      <c r="G424" s="1249"/>
      <c r="H424" s="1249"/>
      <c r="I424" s="1249"/>
      <c r="J424" s="1249"/>
      <c r="K424" s="1249"/>
      <c r="L424" s="1249"/>
      <c r="M424" s="1249"/>
      <c r="N424" s="1249"/>
      <c r="O424" s="1249"/>
      <c r="P424" s="1249"/>
      <c r="Q424" s="1249"/>
      <c r="R424" s="1249"/>
      <c r="S424" s="1249"/>
      <c r="T424" s="1249"/>
      <c r="U424" s="1249"/>
      <c r="V424" s="1249"/>
      <c r="W424" s="1249"/>
      <c r="X424" s="1249"/>
      <c r="Y424" s="1249"/>
      <c r="Z424" s="1249"/>
      <c r="AA424" s="1249"/>
      <c r="AB424" s="1249"/>
      <c r="AC424" s="1249"/>
      <c r="AD424" s="1249"/>
      <c r="AE424" s="1249"/>
      <c r="AF424" s="1249"/>
      <c r="AG424" s="1249"/>
      <c r="AH424" s="1249"/>
      <c r="AI424" s="1249"/>
      <c r="AJ424" s="1249"/>
      <c r="AK424" s="1249"/>
      <c r="AL424" s="1249"/>
      <c r="AM424" s="171"/>
      <c r="AN424" s="257"/>
      <c r="AO424" s="85"/>
      <c r="AP424" s="85"/>
      <c r="AQ424" s="383"/>
    </row>
    <row r="425" spans="1:43" s="149" customFormat="1" ht="6" customHeight="1" x14ac:dyDescent="0.25">
      <c r="A425" s="655"/>
      <c r="B425" s="475"/>
      <c r="C425" s="171"/>
      <c r="D425" s="257"/>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200"/>
      <c r="AM425" s="171"/>
      <c r="AN425" s="257"/>
      <c r="AO425" s="85"/>
      <c r="AP425" s="85"/>
      <c r="AQ425" s="383"/>
    </row>
    <row r="426" spans="1:43" s="149" customFormat="1" x14ac:dyDescent="0.25">
      <c r="A426" s="655"/>
      <c r="B426" s="475"/>
      <c r="C426" s="171"/>
      <c r="D426" s="257"/>
      <c r="E426" s="159"/>
      <c r="F426" s="85"/>
      <c r="G426" s="85"/>
      <c r="H426" s="85"/>
      <c r="I426" s="85"/>
      <c r="J426" s="85"/>
      <c r="K426" s="85"/>
      <c r="L426" s="85"/>
      <c r="M426" s="159"/>
      <c r="N426" s="85"/>
      <c r="O426" s="85"/>
      <c r="P426" s="200" t="s">
        <v>331</v>
      </c>
      <c r="Q426" s="85"/>
      <c r="R426" s="85"/>
      <c r="S426" s="85"/>
      <c r="T426" s="85"/>
      <c r="U426" s="85"/>
      <c r="V426" s="85"/>
      <c r="W426" s="159"/>
      <c r="X426" s="85"/>
      <c r="Y426" s="85"/>
      <c r="Z426" s="85"/>
      <c r="AA426" s="159"/>
      <c r="AB426" s="85"/>
      <c r="AC426" s="200" t="s">
        <v>311</v>
      </c>
      <c r="AD426" s="85"/>
      <c r="AE426" s="85"/>
      <c r="AF426" s="85"/>
      <c r="AG426" s="85"/>
      <c r="AH426" s="85"/>
      <c r="AI426" s="85"/>
      <c r="AJ426" s="85"/>
      <c r="AK426" s="85"/>
      <c r="AL426" s="200"/>
      <c r="AM426" s="171"/>
      <c r="AN426" s="257"/>
      <c r="AO426" s="85"/>
      <c r="AP426" s="1252">
        <v>480</v>
      </c>
      <c r="AQ426" s="383"/>
    </row>
    <row r="427" spans="1:43" s="149" customFormat="1" x14ac:dyDescent="0.25">
      <c r="A427" s="655"/>
      <c r="B427" s="475"/>
      <c r="C427" s="171"/>
      <c r="D427" s="257"/>
      <c r="E427" s="85"/>
      <c r="F427" s="85"/>
      <c r="G427" s="85"/>
      <c r="H427" s="85"/>
      <c r="I427" s="85"/>
      <c r="J427" s="85"/>
      <c r="K427" s="85"/>
      <c r="L427" s="85"/>
      <c r="M427" s="85"/>
      <c r="N427" s="85"/>
      <c r="O427" s="85"/>
      <c r="P427" s="200" t="s">
        <v>327</v>
      </c>
      <c r="Q427" s="85"/>
      <c r="R427" s="85"/>
      <c r="S427" s="85"/>
      <c r="T427" s="85"/>
      <c r="U427" s="85"/>
      <c r="V427" s="85"/>
      <c r="W427" s="85"/>
      <c r="X427" s="85"/>
      <c r="Y427" s="85"/>
      <c r="Z427" s="85"/>
      <c r="AA427" s="85"/>
      <c r="AB427" s="85"/>
      <c r="AC427" s="200"/>
      <c r="AD427" s="85"/>
      <c r="AE427" s="85"/>
      <c r="AF427" s="85"/>
      <c r="AG427" s="85"/>
      <c r="AH427" s="85"/>
      <c r="AI427" s="85"/>
      <c r="AJ427" s="85"/>
      <c r="AK427" s="85"/>
      <c r="AL427" s="200"/>
      <c r="AM427" s="171"/>
      <c r="AN427" s="257"/>
      <c r="AO427" s="85"/>
      <c r="AP427" s="1252"/>
      <c r="AQ427" s="383"/>
    </row>
    <row r="428" spans="1:43" s="149" customFormat="1" ht="6" customHeight="1" thickBot="1" x14ac:dyDescent="0.3">
      <c r="A428" s="657"/>
      <c r="B428" s="650"/>
      <c r="C428" s="502"/>
      <c r="D428" s="503"/>
      <c r="E428" s="501"/>
      <c r="F428" s="501"/>
      <c r="G428" s="501"/>
      <c r="H428" s="501"/>
      <c r="I428" s="501"/>
      <c r="J428" s="501"/>
      <c r="K428" s="501"/>
      <c r="L428" s="501"/>
      <c r="M428" s="501"/>
      <c r="N428" s="501"/>
      <c r="O428" s="501"/>
      <c r="P428" s="501"/>
      <c r="Q428" s="501"/>
      <c r="R428" s="501"/>
      <c r="S428" s="501"/>
      <c r="T428" s="501"/>
      <c r="U428" s="501"/>
      <c r="V428" s="501"/>
      <c r="W428" s="501"/>
      <c r="X428" s="501"/>
      <c r="Y428" s="501"/>
      <c r="Z428" s="501"/>
      <c r="AA428" s="501"/>
      <c r="AB428" s="501"/>
      <c r="AC428" s="501"/>
      <c r="AD428" s="501"/>
      <c r="AE428" s="501"/>
      <c r="AF428" s="501"/>
      <c r="AG428" s="501"/>
      <c r="AH428" s="501"/>
      <c r="AI428" s="501"/>
      <c r="AJ428" s="501"/>
      <c r="AK428" s="501"/>
      <c r="AL428" s="504"/>
      <c r="AM428" s="502"/>
      <c r="AN428" s="503"/>
      <c r="AO428" s="501"/>
      <c r="AP428" s="501"/>
      <c r="AQ428" s="658"/>
    </row>
    <row r="429" spans="1:43" s="149" customFormat="1" ht="6" customHeight="1" x14ac:dyDescent="0.25">
      <c r="A429" s="651"/>
      <c r="B429" s="471"/>
      <c r="C429" s="652"/>
      <c r="D429" s="653"/>
      <c r="E429" s="470"/>
      <c r="F429" s="470"/>
      <c r="G429" s="470"/>
      <c r="H429" s="470"/>
      <c r="I429" s="470"/>
      <c r="J429" s="470"/>
      <c r="K429" s="470"/>
      <c r="L429" s="470"/>
      <c r="M429" s="470"/>
      <c r="N429" s="470"/>
      <c r="O429" s="470"/>
      <c r="P429" s="470"/>
      <c r="Q429" s="470"/>
      <c r="R429" s="470"/>
      <c r="S429" s="470"/>
      <c r="T429" s="470"/>
      <c r="U429" s="470"/>
      <c r="V429" s="470"/>
      <c r="W429" s="470"/>
      <c r="X429" s="470"/>
      <c r="Y429" s="470"/>
      <c r="Z429" s="470"/>
      <c r="AA429" s="470"/>
      <c r="AB429" s="470"/>
      <c r="AC429" s="470"/>
      <c r="AD429" s="470"/>
      <c r="AE429" s="470"/>
      <c r="AF429" s="470"/>
      <c r="AG429" s="470"/>
      <c r="AH429" s="470"/>
      <c r="AI429" s="470"/>
      <c r="AJ429" s="470"/>
      <c r="AK429" s="470"/>
      <c r="AL429" s="472"/>
      <c r="AM429" s="652"/>
      <c r="AN429" s="653"/>
      <c r="AO429" s="470"/>
      <c r="AP429" s="470"/>
      <c r="AQ429" s="654"/>
    </row>
    <row r="430" spans="1:43" s="149" customFormat="1" ht="11.25" customHeight="1" x14ac:dyDescent="0.25">
      <c r="A430" s="655"/>
      <c r="B430" s="429">
        <v>445</v>
      </c>
      <c r="C430" s="171"/>
      <c r="D430" s="257"/>
      <c r="E430" s="1249" t="s">
        <v>391</v>
      </c>
      <c r="F430" s="1249"/>
      <c r="G430" s="1249"/>
      <c r="H430" s="1249"/>
      <c r="I430" s="1249"/>
      <c r="J430" s="1249"/>
      <c r="K430" s="1249"/>
      <c r="L430" s="1249"/>
      <c r="M430" s="1249"/>
      <c r="N430" s="1249"/>
      <c r="O430" s="1249"/>
      <c r="P430" s="1249"/>
      <c r="Q430" s="1249"/>
      <c r="R430" s="1249"/>
      <c r="S430" s="1249"/>
      <c r="T430" s="1249"/>
      <c r="U430" s="1249"/>
      <c r="V430" s="1249"/>
      <c r="W430" s="1249"/>
      <c r="X430" s="1249"/>
      <c r="Y430" s="1249"/>
      <c r="Z430" s="1249"/>
      <c r="AA430" s="1249"/>
      <c r="AB430" s="1249"/>
      <c r="AC430" s="1249"/>
      <c r="AD430" s="1249"/>
      <c r="AE430" s="1249"/>
      <c r="AF430" s="1249"/>
      <c r="AG430" s="1249"/>
      <c r="AH430" s="1249"/>
      <c r="AI430" s="1249"/>
      <c r="AJ430" s="1249"/>
      <c r="AK430" s="1249"/>
      <c r="AL430" s="1249"/>
      <c r="AM430" s="171"/>
      <c r="AN430" s="257"/>
      <c r="AO430" s="85"/>
      <c r="AP430" s="85"/>
      <c r="AQ430" s="383"/>
    </row>
    <row r="431" spans="1:43" s="149" customFormat="1" ht="11.25" customHeight="1" x14ac:dyDescent="0.25">
      <c r="A431" s="655"/>
      <c r="B431" s="305"/>
      <c r="C431" s="171"/>
      <c r="D431" s="257"/>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200" t="s">
        <v>392</v>
      </c>
      <c r="AD431" s="85"/>
      <c r="AE431" s="85"/>
      <c r="AF431" s="85"/>
      <c r="AG431" s="85"/>
      <c r="AH431" s="85"/>
      <c r="AI431" s="85"/>
      <c r="AJ431" s="85"/>
      <c r="AK431" s="85"/>
      <c r="AL431" s="200"/>
      <c r="AM431" s="171"/>
      <c r="AN431" s="257"/>
      <c r="AO431" s="85"/>
      <c r="AP431" s="85"/>
      <c r="AQ431" s="383"/>
    </row>
    <row r="432" spans="1:43" s="149" customFormat="1" x14ac:dyDescent="0.25">
      <c r="A432" s="655"/>
      <c r="B432" s="475"/>
      <c r="C432" s="171"/>
      <c r="D432" s="257"/>
      <c r="E432" s="159"/>
      <c r="F432" s="85"/>
      <c r="G432" s="85"/>
      <c r="H432" s="85"/>
      <c r="I432" s="85"/>
      <c r="J432" s="85"/>
      <c r="K432" s="85"/>
      <c r="L432" s="85"/>
      <c r="M432" s="159"/>
      <c r="N432" s="85"/>
      <c r="O432" s="85"/>
      <c r="P432" s="200" t="s">
        <v>393</v>
      </c>
      <c r="Q432" s="85"/>
      <c r="R432" s="85"/>
      <c r="S432" s="85"/>
      <c r="T432" s="85"/>
      <c r="U432" s="85"/>
      <c r="V432" s="85"/>
      <c r="W432" s="159"/>
      <c r="X432" s="85"/>
      <c r="Y432" s="85"/>
      <c r="Z432" s="85"/>
      <c r="AA432" s="159"/>
      <c r="AB432" s="85"/>
      <c r="AC432" s="200" t="s">
        <v>394</v>
      </c>
      <c r="AD432" s="85"/>
      <c r="AE432" s="85"/>
      <c r="AF432" s="85"/>
      <c r="AG432" s="85"/>
      <c r="AH432" s="85"/>
      <c r="AI432" s="85"/>
      <c r="AJ432" s="85"/>
      <c r="AK432" s="85"/>
      <c r="AL432" s="200"/>
      <c r="AM432" s="171"/>
      <c r="AN432" s="257"/>
      <c r="AO432" s="85"/>
      <c r="AP432" s="1252">
        <v>464</v>
      </c>
      <c r="AQ432" s="383"/>
    </row>
    <row r="433" spans="1:43" s="149" customFormat="1" x14ac:dyDescent="0.25">
      <c r="A433" s="655"/>
      <c r="B433" s="475"/>
      <c r="C433" s="171"/>
      <c r="D433" s="257"/>
      <c r="E433" s="85"/>
      <c r="F433" s="85"/>
      <c r="G433" s="85"/>
      <c r="H433" s="85"/>
      <c r="I433" s="85"/>
      <c r="J433" s="85"/>
      <c r="K433" s="85"/>
      <c r="L433" s="85"/>
      <c r="M433" s="85"/>
      <c r="N433" s="85"/>
      <c r="O433" s="85"/>
      <c r="P433" s="200" t="s">
        <v>395</v>
      </c>
      <c r="Q433" s="85"/>
      <c r="R433" s="85"/>
      <c r="S433" s="85"/>
      <c r="T433" s="85"/>
      <c r="U433" s="85"/>
      <c r="V433" s="85"/>
      <c r="W433" s="85"/>
      <c r="X433" s="85"/>
      <c r="Y433" s="85"/>
      <c r="Z433" s="85"/>
      <c r="AA433" s="85"/>
      <c r="AB433" s="85"/>
      <c r="AC433" s="200" t="s">
        <v>396</v>
      </c>
      <c r="AD433" s="85"/>
      <c r="AE433" s="85"/>
      <c r="AF433" s="85"/>
      <c r="AG433" s="85"/>
      <c r="AH433" s="85"/>
      <c r="AI433" s="85"/>
      <c r="AJ433" s="85"/>
      <c r="AK433" s="85"/>
      <c r="AL433" s="200"/>
      <c r="AM433" s="171"/>
      <c r="AN433" s="257"/>
      <c r="AO433" s="85"/>
      <c r="AP433" s="1252"/>
      <c r="AQ433" s="383"/>
    </row>
    <row r="434" spans="1:43" s="149" customFormat="1" ht="6" customHeight="1" thickBot="1" x14ac:dyDescent="0.3">
      <c r="A434" s="657"/>
      <c r="B434" s="650"/>
      <c r="C434" s="502"/>
      <c r="D434" s="503"/>
      <c r="E434" s="501"/>
      <c r="F434" s="501"/>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E434" s="501"/>
      <c r="AF434" s="501"/>
      <c r="AG434" s="501"/>
      <c r="AH434" s="501"/>
      <c r="AI434" s="501"/>
      <c r="AJ434" s="501"/>
      <c r="AK434" s="501"/>
      <c r="AL434" s="504"/>
      <c r="AM434" s="502"/>
      <c r="AN434" s="503"/>
      <c r="AO434" s="501"/>
      <c r="AP434" s="501"/>
      <c r="AQ434" s="658"/>
    </row>
    <row r="435" spans="1:43" ht="6" customHeight="1" x14ac:dyDescent="0.25">
      <c r="A435" s="500"/>
      <c r="B435" s="583"/>
      <c r="C435" s="584"/>
      <c r="D435" s="499"/>
      <c r="E435" s="500"/>
      <c r="F435" s="500"/>
      <c r="G435" s="500"/>
      <c r="H435" s="500"/>
      <c r="I435" s="500"/>
      <c r="J435" s="500"/>
      <c r="K435" s="500"/>
      <c r="L435" s="500"/>
      <c r="M435" s="500"/>
      <c r="N435" s="500"/>
      <c r="O435" s="500"/>
      <c r="P435" s="500"/>
      <c r="Q435" s="500"/>
      <c r="R435" s="500"/>
      <c r="S435" s="500"/>
      <c r="T435" s="500"/>
      <c r="U435" s="584"/>
      <c r="V435" s="499"/>
      <c r="W435" s="500"/>
      <c r="X435" s="500"/>
      <c r="Y435" s="500"/>
      <c r="Z435" s="500"/>
      <c r="AA435" s="500"/>
      <c r="AB435" s="500"/>
      <c r="AC435" s="500"/>
      <c r="AD435" s="500"/>
      <c r="AE435" s="500"/>
      <c r="AF435" s="500"/>
      <c r="AG435" s="500"/>
      <c r="AH435" s="500"/>
      <c r="AI435" s="500"/>
      <c r="AJ435" s="500"/>
      <c r="AK435" s="500"/>
      <c r="AL435" s="593"/>
      <c r="AM435" s="584"/>
      <c r="AN435" s="257"/>
      <c r="AO435" s="85"/>
      <c r="AP435" s="85"/>
      <c r="AQ435" s="85"/>
    </row>
    <row r="436" spans="1:43" ht="10.3" customHeight="1" x14ac:dyDescent="0.25">
      <c r="A436" s="85"/>
      <c r="B436" s="429">
        <v>447</v>
      </c>
      <c r="C436" s="171"/>
      <c r="D436" s="257"/>
      <c r="E436" s="1241" t="s">
        <v>322</v>
      </c>
      <c r="F436" s="1241"/>
      <c r="G436" s="1241"/>
      <c r="H436" s="1241"/>
      <c r="I436" s="1241"/>
      <c r="J436" s="1241"/>
      <c r="K436" s="1241"/>
      <c r="L436" s="1241"/>
      <c r="M436" s="1241"/>
      <c r="N436" s="1241"/>
      <c r="O436" s="1241"/>
      <c r="P436" s="1241"/>
      <c r="Q436" s="1241"/>
      <c r="R436" s="1241"/>
      <c r="S436" s="1241"/>
      <c r="T436" s="1241"/>
      <c r="U436" s="171"/>
      <c r="V436" s="257"/>
      <c r="AL436" s="127"/>
      <c r="AM436" s="171"/>
      <c r="AN436" s="257"/>
      <c r="AO436" s="85"/>
      <c r="AP436" s="85"/>
      <c r="AQ436" s="85"/>
    </row>
    <row r="437" spans="1:43" ht="6" customHeight="1" x14ac:dyDescent="0.25">
      <c r="A437" s="85"/>
      <c r="B437" s="475"/>
      <c r="C437" s="171"/>
      <c r="D437" s="257"/>
      <c r="E437" s="641"/>
      <c r="F437" s="641"/>
      <c r="G437" s="641"/>
      <c r="H437" s="641"/>
      <c r="I437" s="641"/>
      <c r="J437" s="641"/>
      <c r="K437" s="641"/>
      <c r="L437" s="641"/>
      <c r="M437" s="641"/>
      <c r="N437" s="641"/>
      <c r="O437" s="641"/>
      <c r="P437" s="641"/>
      <c r="Q437" s="641"/>
      <c r="R437" s="641"/>
      <c r="S437" s="641"/>
      <c r="T437" s="641"/>
      <c r="U437" s="171"/>
      <c r="V437" s="257"/>
      <c r="AL437" s="127"/>
      <c r="AM437" s="171"/>
      <c r="AN437" s="257"/>
      <c r="AO437" s="85"/>
      <c r="AP437" s="85"/>
      <c r="AQ437" s="85"/>
    </row>
    <row r="438" spans="1:43" ht="10.3" customHeight="1" x14ac:dyDescent="0.25">
      <c r="A438" s="85"/>
      <c r="B438" s="475"/>
      <c r="C438" s="171"/>
      <c r="D438" s="257"/>
      <c r="E438" s="644"/>
      <c r="F438" s="713"/>
      <c r="G438" s="713"/>
      <c r="H438" s="713"/>
      <c r="I438" s="713"/>
      <c r="J438" s="714" t="s">
        <v>323</v>
      </c>
      <c r="K438" s="713"/>
      <c r="L438" s="1091"/>
      <c r="M438" s="713"/>
      <c r="N438" s="679"/>
      <c r="O438" s="679"/>
      <c r="P438" s="679"/>
      <c r="Q438" s="679"/>
      <c r="R438" s="680" t="s">
        <v>323</v>
      </c>
      <c r="S438" s="644"/>
      <c r="T438" s="644"/>
      <c r="U438" s="171"/>
      <c r="V438" s="257"/>
      <c r="W438" s="85"/>
      <c r="X438" s="85"/>
      <c r="Y438" s="85"/>
      <c r="Z438" s="85"/>
      <c r="AA438" s="85"/>
      <c r="AB438" s="85"/>
      <c r="AC438" s="85"/>
      <c r="AD438" s="85"/>
      <c r="AE438" s="85"/>
      <c r="AG438" s="85"/>
      <c r="AH438" s="85"/>
      <c r="AI438" s="85"/>
      <c r="AJ438" s="85"/>
      <c r="AK438" s="85"/>
      <c r="AL438" s="200"/>
      <c r="AM438" s="171"/>
      <c r="AN438" s="257"/>
      <c r="AO438" s="85"/>
      <c r="AP438" s="85"/>
      <c r="AQ438" s="85"/>
    </row>
    <row r="439" spans="1:43" ht="10.3" customHeight="1" x14ac:dyDescent="0.25">
      <c r="A439" s="85"/>
      <c r="B439" s="475"/>
      <c r="C439" s="171"/>
      <c r="D439" s="257"/>
      <c r="E439" s="644"/>
      <c r="F439" s="713"/>
      <c r="G439" s="713"/>
      <c r="H439" s="713"/>
      <c r="I439" s="713"/>
      <c r="J439" s="714">
        <v>1</v>
      </c>
      <c r="K439" s="713"/>
      <c r="L439" s="1091"/>
      <c r="M439" s="713"/>
      <c r="N439" s="679"/>
      <c r="O439" s="679"/>
      <c r="P439" s="679"/>
      <c r="Q439" s="679"/>
      <c r="R439" s="680">
        <v>3</v>
      </c>
      <c r="S439" s="644"/>
      <c r="T439" s="644"/>
      <c r="U439" s="171"/>
      <c r="V439" s="257"/>
      <c r="W439" s="85"/>
      <c r="X439" s="85"/>
      <c r="Y439" s="85"/>
      <c r="Z439" s="85"/>
      <c r="AA439" s="85"/>
      <c r="AB439" s="85"/>
      <c r="AC439" s="85"/>
      <c r="AD439" s="85"/>
      <c r="AE439" s="85"/>
      <c r="AG439" s="85"/>
      <c r="AH439" s="85"/>
      <c r="AI439" s="85"/>
      <c r="AJ439" s="85"/>
      <c r="AK439" s="85"/>
      <c r="AL439" s="200"/>
      <c r="AM439" s="171"/>
      <c r="AN439" s="257"/>
      <c r="AO439" s="85"/>
      <c r="AP439" s="85"/>
      <c r="AQ439" s="85"/>
    </row>
    <row r="440" spans="1:43" ht="11.25" customHeight="1" x14ac:dyDescent="0.25">
      <c r="A440" s="85"/>
      <c r="B440" s="127"/>
      <c r="C440" s="171"/>
      <c r="D440" s="257"/>
      <c r="E440" s="644"/>
      <c r="F440" s="598"/>
      <c r="G440" s="598"/>
      <c r="H440" s="598"/>
      <c r="I440" s="598"/>
      <c r="J440" s="598"/>
      <c r="K440" s="598"/>
      <c r="L440" s="1090"/>
      <c r="M440" s="598"/>
      <c r="N440" s="644"/>
      <c r="O440" s="644"/>
      <c r="P440" s="644"/>
      <c r="Q440" s="644"/>
      <c r="R440" s="644"/>
      <c r="S440" s="644"/>
      <c r="T440" s="644"/>
      <c r="U440" s="171"/>
      <c r="V440" s="257"/>
      <c r="W440" s="85"/>
      <c r="X440" s="85"/>
      <c r="Y440" s="85"/>
      <c r="Z440" s="85"/>
      <c r="AA440" s="85"/>
      <c r="AB440" s="85"/>
      <c r="AC440" s="85"/>
      <c r="AD440" s="85"/>
      <c r="AE440" s="85"/>
      <c r="AF440" s="85"/>
      <c r="AG440" s="85"/>
      <c r="AH440" s="85"/>
      <c r="AI440" s="499"/>
      <c r="AJ440" s="500"/>
      <c r="AK440" s="499"/>
      <c r="AL440" s="675"/>
      <c r="AM440" s="171"/>
      <c r="AN440" s="257"/>
      <c r="AO440" s="85"/>
      <c r="AP440" s="85"/>
      <c r="AQ440" s="85"/>
    </row>
    <row r="441" spans="1:43" ht="10.3" customHeight="1" x14ac:dyDescent="0.25">
      <c r="A441" s="85"/>
      <c r="B441" s="305"/>
      <c r="C441" s="171"/>
      <c r="D441" s="257"/>
      <c r="E441" s="84" t="s">
        <v>56</v>
      </c>
      <c r="F441" s="1242" t="str">
        <f ca="1">VLOOKUP(CONCATENATE($B$436&amp;INDIRECT(ADDRESS(ROW(),COLUMN()-1))),INDIRECT("translations[[Question Num]:["&amp; Language_Selected &amp;"]]"),MATCH(Language_Selected,Language_Options,0)+1,FALSE)</f>
        <v>How long after (NAME IN 407) was delivered did you stay in the (FACILITY IN 435)?</v>
      </c>
      <c r="G441" s="1242"/>
      <c r="H441" s="1242"/>
      <c r="I441" s="1242"/>
      <c r="J441" s="1242"/>
      <c r="K441" s="1242"/>
      <c r="L441" s="1243"/>
      <c r="M441" s="85" t="s">
        <v>58</v>
      </c>
      <c r="N441" s="1242" t="str">
        <f ca="1">VLOOKUP(CONCATENATE($B$436&amp;INDIRECT(ADDRESS(ROW(),COLUMN()-1))),INDIRECT("translations[[Question Num]:["&amp; Language_Selected &amp;"]]"),MATCH(Language_Selected,Language_Options,0)+1,FALSE)</f>
        <v>For the stillbirth you had in (DATE FROM 406), how long after the baby was born did you stay in the (FACILITY IN 435)?</v>
      </c>
      <c r="O441" s="1242"/>
      <c r="P441" s="1242"/>
      <c r="Q441" s="1242"/>
      <c r="R441" s="1242"/>
      <c r="S441" s="1242"/>
      <c r="T441" s="1242"/>
      <c r="U441" s="171"/>
      <c r="V441" s="257"/>
      <c r="W441" s="85" t="s">
        <v>379</v>
      </c>
      <c r="X441" s="85"/>
      <c r="Y441" s="85"/>
      <c r="Z441" s="150" t="s">
        <v>9</v>
      </c>
      <c r="AA441" s="150"/>
      <c r="AB441" s="150"/>
      <c r="AC441" s="150"/>
      <c r="AD441" s="150"/>
      <c r="AE441" s="150"/>
      <c r="AF441" s="150"/>
      <c r="AG441" s="443"/>
      <c r="AH441" s="497" t="s">
        <v>53</v>
      </c>
      <c r="AI441" s="307"/>
      <c r="AJ441" s="122"/>
      <c r="AK441" s="307"/>
      <c r="AL441" s="672"/>
      <c r="AM441" s="171"/>
      <c r="AN441" s="257"/>
      <c r="AO441" s="85"/>
      <c r="AP441" s="85"/>
      <c r="AQ441" s="85"/>
    </row>
    <row r="442" spans="1:43" x14ac:dyDescent="0.25">
      <c r="A442" s="85"/>
      <c r="B442" s="475"/>
      <c r="C442" s="171"/>
      <c r="D442" s="257"/>
      <c r="E442" s="85"/>
      <c r="F442" s="1242"/>
      <c r="G442" s="1242"/>
      <c r="H442" s="1242"/>
      <c r="I442" s="1242"/>
      <c r="J442" s="1242"/>
      <c r="K442" s="1242"/>
      <c r="L442" s="1243"/>
      <c r="M442" s="85"/>
      <c r="N442" s="1242"/>
      <c r="O442" s="1242"/>
      <c r="P442" s="1242"/>
      <c r="Q442" s="1242"/>
      <c r="R442" s="1242"/>
      <c r="S442" s="1242"/>
      <c r="T442" s="1242"/>
      <c r="U442" s="171"/>
      <c r="V442" s="257"/>
      <c r="W442" s="85"/>
      <c r="X442" s="85"/>
      <c r="Y442" s="85"/>
      <c r="Z442" s="85"/>
      <c r="AA442" s="85"/>
      <c r="AB442" s="85"/>
      <c r="AC442" s="85"/>
      <c r="AD442" s="85"/>
      <c r="AE442" s="85"/>
      <c r="AG442" s="85"/>
      <c r="AH442" s="85"/>
      <c r="AI442" s="257"/>
      <c r="AJ442" s="85"/>
      <c r="AK442" s="257"/>
      <c r="AL442" s="671"/>
      <c r="AM442" s="171"/>
      <c r="AN442" s="257"/>
      <c r="AO442" s="85"/>
      <c r="AP442" s="85"/>
      <c r="AQ442" s="85"/>
    </row>
    <row r="443" spans="1:43" x14ac:dyDescent="0.25">
      <c r="A443" s="85"/>
      <c r="B443" s="475"/>
      <c r="C443" s="171"/>
      <c r="D443" s="257"/>
      <c r="E443" s="149"/>
      <c r="F443" s="1242"/>
      <c r="G443" s="1242"/>
      <c r="H443" s="1242"/>
      <c r="I443" s="1242"/>
      <c r="J443" s="1242"/>
      <c r="K443" s="1242"/>
      <c r="L443" s="1243"/>
      <c r="M443" s="159"/>
      <c r="N443" s="1242"/>
      <c r="O443" s="1242"/>
      <c r="P443" s="1242"/>
      <c r="Q443" s="1242"/>
      <c r="R443" s="1242"/>
      <c r="S443" s="1242"/>
      <c r="T443" s="1242"/>
      <c r="U443" s="171"/>
      <c r="V443" s="257"/>
      <c r="W443" s="85" t="s">
        <v>80</v>
      </c>
      <c r="X443" s="85"/>
      <c r="Y443" s="150" t="s">
        <v>9</v>
      </c>
      <c r="Z443" s="150"/>
      <c r="AA443" s="150"/>
      <c r="AB443" s="150"/>
      <c r="AC443" s="150"/>
      <c r="AD443" s="150"/>
      <c r="AE443" s="150"/>
      <c r="AF443" s="150"/>
      <c r="AG443" s="443"/>
      <c r="AH443" s="497" t="s">
        <v>55</v>
      </c>
      <c r="AI443" s="307"/>
      <c r="AJ443" s="122"/>
      <c r="AK443" s="307"/>
      <c r="AL443" s="672"/>
      <c r="AM443" s="171"/>
      <c r="AN443" s="257"/>
      <c r="AO443" s="85"/>
      <c r="AP443" s="85"/>
      <c r="AQ443" s="85"/>
    </row>
    <row r="444" spans="1:43" ht="11.25" customHeight="1" x14ac:dyDescent="0.25">
      <c r="A444" s="85"/>
      <c r="B444" s="475"/>
      <c r="C444" s="171"/>
      <c r="D444" s="257"/>
      <c r="E444" s="644"/>
      <c r="F444" s="1242"/>
      <c r="G444" s="1242"/>
      <c r="H444" s="1242"/>
      <c r="I444" s="1242"/>
      <c r="J444" s="1242"/>
      <c r="K444" s="1242"/>
      <c r="L444" s="1243"/>
      <c r="M444" s="598"/>
      <c r="N444" s="1242"/>
      <c r="O444" s="1242"/>
      <c r="P444" s="1242"/>
      <c r="Q444" s="1242"/>
      <c r="R444" s="1242"/>
      <c r="S444" s="1242"/>
      <c r="T444" s="1242"/>
      <c r="U444" s="171"/>
      <c r="V444" s="257"/>
      <c r="W444" s="85"/>
      <c r="X444" s="85"/>
      <c r="Y444" s="85"/>
      <c r="Z444" s="85"/>
      <c r="AA444" s="85"/>
      <c r="AB444" s="85"/>
      <c r="AC444" s="85"/>
      <c r="AD444" s="85"/>
      <c r="AE444" s="85"/>
      <c r="AG444" s="85"/>
      <c r="AH444" s="85"/>
      <c r="AI444" s="499"/>
      <c r="AJ444" s="584"/>
      <c r="AK444" s="499"/>
      <c r="AL444" s="675"/>
      <c r="AM444" s="171"/>
      <c r="AN444" s="257"/>
      <c r="AO444" s="85"/>
      <c r="AP444" s="85"/>
      <c r="AQ444" s="85"/>
    </row>
    <row r="445" spans="1:43" x14ac:dyDescent="0.25">
      <c r="A445" s="85"/>
      <c r="B445" s="475"/>
      <c r="C445" s="171"/>
      <c r="D445" s="257"/>
      <c r="E445" s="644"/>
      <c r="F445" s="1242"/>
      <c r="G445" s="1242"/>
      <c r="H445" s="1242"/>
      <c r="I445" s="1242"/>
      <c r="J445" s="1242"/>
      <c r="K445" s="1242"/>
      <c r="L445" s="1243"/>
      <c r="M445" s="598"/>
      <c r="N445" s="1242"/>
      <c r="O445" s="1242"/>
      <c r="P445" s="1242"/>
      <c r="Q445" s="1242"/>
      <c r="R445" s="1242"/>
      <c r="S445" s="1242"/>
      <c r="T445" s="1242"/>
      <c r="U445" s="171"/>
      <c r="V445" s="257"/>
      <c r="W445" s="85" t="s">
        <v>77</v>
      </c>
      <c r="X445" s="497"/>
      <c r="Y445" s="497"/>
      <c r="Z445" s="150" t="s">
        <v>9</v>
      </c>
      <c r="AA445" s="150"/>
      <c r="AB445" s="150"/>
      <c r="AC445" s="150"/>
      <c r="AD445" s="150"/>
      <c r="AE445" s="150"/>
      <c r="AF445" s="150"/>
      <c r="AG445" s="443"/>
      <c r="AH445" s="497" t="s">
        <v>91</v>
      </c>
      <c r="AI445" s="307"/>
      <c r="AJ445" s="172"/>
      <c r="AK445" s="307"/>
      <c r="AL445" s="672"/>
      <c r="AM445" s="171"/>
      <c r="AN445" s="257"/>
      <c r="AO445" s="85"/>
      <c r="AP445" s="85"/>
      <c r="AQ445" s="85"/>
    </row>
    <row r="446" spans="1:43" x14ac:dyDescent="0.25">
      <c r="A446" s="85"/>
      <c r="B446" s="475"/>
      <c r="C446" s="171"/>
      <c r="D446" s="257"/>
      <c r="E446" s="644"/>
      <c r="F446" s="1242"/>
      <c r="G446" s="1242"/>
      <c r="H446" s="1242"/>
      <c r="I446" s="1242"/>
      <c r="J446" s="1242"/>
      <c r="K446" s="1242"/>
      <c r="L446" s="1243"/>
      <c r="M446" s="598"/>
      <c r="N446" s="1242"/>
      <c r="O446" s="1242"/>
      <c r="P446" s="1242"/>
      <c r="Q446" s="1242"/>
      <c r="R446" s="1242"/>
      <c r="S446" s="1242"/>
      <c r="T446" s="1242"/>
      <c r="U446" s="171"/>
      <c r="V446" s="257"/>
      <c r="W446" s="85"/>
      <c r="X446" s="497"/>
      <c r="Y446" s="497"/>
      <c r="Z446" s="150"/>
      <c r="AA446" s="150"/>
      <c r="AB446" s="150"/>
      <c r="AC446" s="150"/>
      <c r="AD446" s="150"/>
      <c r="AE446" s="150"/>
      <c r="AF446" s="150"/>
      <c r="AG446" s="443"/>
      <c r="AH446" s="497"/>
      <c r="AI446" s="85"/>
      <c r="AJ446" s="85"/>
      <c r="AK446" s="85"/>
      <c r="AL446" s="200"/>
      <c r="AM446" s="171"/>
      <c r="AN446" s="257"/>
      <c r="AO446" s="85"/>
      <c r="AP446" s="85"/>
      <c r="AQ446" s="85"/>
    </row>
    <row r="447" spans="1:43" x14ac:dyDescent="0.25">
      <c r="A447" s="85"/>
      <c r="B447" s="475"/>
      <c r="C447" s="171"/>
      <c r="D447" s="257"/>
      <c r="E447" s="1244" t="s">
        <v>398</v>
      </c>
      <c r="F447" s="1244"/>
      <c r="G447" s="1244"/>
      <c r="H447" s="1244"/>
      <c r="I447" s="1244"/>
      <c r="J447" s="1244"/>
      <c r="K447" s="1244"/>
      <c r="L447" s="1244"/>
      <c r="M447" s="1244"/>
      <c r="N447" s="1244"/>
      <c r="O447" s="1244"/>
      <c r="P447" s="1244"/>
      <c r="Q447" s="1244"/>
      <c r="R447" s="1244"/>
      <c r="S447" s="1244"/>
      <c r="T447" s="1244"/>
      <c r="U447" s="171"/>
      <c r="V447" s="257"/>
      <c r="W447" s="85" t="s">
        <v>150</v>
      </c>
      <c r="X447" s="85"/>
      <c r="Y447" s="85"/>
      <c r="Z447" s="85"/>
      <c r="AA447" s="85"/>
      <c r="AB447" s="150" t="s">
        <v>9</v>
      </c>
      <c r="AC447" s="150"/>
      <c r="AD447" s="150"/>
      <c r="AE447" s="150"/>
      <c r="AF447" s="150"/>
      <c r="AG447" s="150"/>
      <c r="AH447" s="150"/>
      <c r="AI447" s="150"/>
      <c r="AJ447" s="443"/>
      <c r="AK447" s="443"/>
      <c r="AL447" s="697" t="s">
        <v>328</v>
      </c>
      <c r="AM447" s="171"/>
      <c r="AN447" s="257"/>
      <c r="AO447" s="85"/>
      <c r="AP447" s="85"/>
      <c r="AQ447" s="85"/>
    </row>
    <row r="448" spans="1:43" ht="10.3" customHeight="1" x14ac:dyDescent="0.25">
      <c r="A448" s="85"/>
      <c r="B448" s="475"/>
      <c r="C448" s="171"/>
      <c r="D448" s="257"/>
      <c r="E448" s="1244"/>
      <c r="F448" s="1244"/>
      <c r="G448" s="1244"/>
      <c r="H448" s="1244"/>
      <c r="I448" s="1244"/>
      <c r="J448" s="1244"/>
      <c r="K448" s="1244"/>
      <c r="L448" s="1244"/>
      <c r="M448" s="1244"/>
      <c r="N448" s="1244"/>
      <c r="O448" s="1244"/>
      <c r="P448" s="1244"/>
      <c r="Q448" s="1244"/>
      <c r="R448" s="1244"/>
      <c r="S448" s="1244"/>
      <c r="T448" s="1244"/>
      <c r="U448" s="171"/>
      <c r="V448" s="257"/>
      <c r="AL448" s="127"/>
      <c r="AM448" s="171"/>
      <c r="AN448" s="257"/>
      <c r="AO448" s="85"/>
      <c r="AP448" s="85"/>
      <c r="AQ448" s="85"/>
    </row>
    <row r="449" spans="1:43" x14ac:dyDescent="0.25">
      <c r="A449" s="85"/>
      <c r="B449" s="475"/>
      <c r="C449" s="171"/>
      <c r="D449" s="257"/>
      <c r="E449" s="1244"/>
      <c r="F449" s="1244"/>
      <c r="G449" s="1244"/>
      <c r="H449" s="1244"/>
      <c r="I449" s="1244"/>
      <c r="J449" s="1244"/>
      <c r="K449" s="1244"/>
      <c r="L449" s="1244"/>
      <c r="M449" s="1244"/>
      <c r="N449" s="1244"/>
      <c r="O449" s="1244"/>
      <c r="P449" s="1244"/>
      <c r="Q449" s="1244"/>
      <c r="R449" s="1244"/>
      <c r="S449" s="1244"/>
      <c r="T449" s="1244"/>
      <c r="U449" s="171"/>
      <c r="V449" s="257"/>
      <c r="W449" s="85"/>
      <c r="X449" s="85"/>
      <c r="Y449" s="85"/>
      <c r="Z449" s="85"/>
      <c r="AA449" s="85"/>
      <c r="AB449" s="150"/>
      <c r="AC449" s="150"/>
      <c r="AD449" s="150"/>
      <c r="AE449" s="150"/>
      <c r="AF449" s="150"/>
      <c r="AG449" s="150"/>
      <c r="AH449" s="150"/>
      <c r="AI449" s="150"/>
      <c r="AJ449" s="443"/>
      <c r="AK449" s="443"/>
      <c r="AL449" s="697"/>
      <c r="AM449" s="171"/>
      <c r="AN449" s="257"/>
      <c r="AO449" s="85"/>
      <c r="AP449" s="85"/>
      <c r="AQ449" s="85"/>
    </row>
    <row r="450" spans="1:43" ht="6" customHeight="1" x14ac:dyDescent="0.25">
      <c r="A450" s="122"/>
      <c r="B450" s="306"/>
      <c r="C450" s="172"/>
      <c r="D450" s="307"/>
      <c r="E450" s="710"/>
      <c r="F450" s="710"/>
      <c r="G450" s="710"/>
      <c r="H450" s="710"/>
      <c r="I450" s="710"/>
      <c r="J450" s="710"/>
      <c r="K450" s="710"/>
      <c r="L450" s="710"/>
      <c r="M450" s="710"/>
      <c r="N450" s="710"/>
      <c r="O450" s="710"/>
      <c r="P450" s="710"/>
      <c r="Q450" s="710"/>
      <c r="R450" s="710"/>
      <c r="S450" s="710"/>
      <c r="T450" s="710"/>
      <c r="U450" s="172"/>
      <c r="V450" s="307"/>
      <c r="W450" s="373"/>
      <c r="X450" s="373"/>
      <c r="Y450" s="373"/>
      <c r="Z450" s="373"/>
      <c r="AA450" s="373"/>
      <c r="AB450" s="373"/>
      <c r="AC450" s="373"/>
      <c r="AD450" s="373"/>
      <c r="AE450" s="373"/>
      <c r="AF450" s="373"/>
      <c r="AG450" s="373"/>
      <c r="AH450" s="373"/>
      <c r="AI450" s="373"/>
      <c r="AJ450" s="373"/>
      <c r="AK450" s="373"/>
      <c r="AL450" s="373"/>
      <c r="AM450" s="172"/>
      <c r="AN450" s="307"/>
      <c r="AO450" s="122"/>
      <c r="AP450" s="122"/>
      <c r="AQ450" s="122"/>
    </row>
    <row r="451" spans="1:43" ht="6" customHeight="1" x14ac:dyDescent="0.25">
      <c r="A451" s="85"/>
      <c r="B451" s="475"/>
      <c r="C451" s="171"/>
      <c r="D451" s="257"/>
      <c r="E451" s="85"/>
      <c r="F451" s="85"/>
      <c r="G451" s="85"/>
      <c r="H451" s="85"/>
      <c r="I451" s="85"/>
      <c r="J451" s="85"/>
      <c r="K451" s="85"/>
      <c r="L451" s="85"/>
      <c r="M451" s="85"/>
      <c r="N451" s="85"/>
      <c r="O451" s="85"/>
      <c r="P451" s="85"/>
      <c r="Q451" s="85"/>
      <c r="R451" s="85"/>
      <c r="S451" s="85"/>
      <c r="T451" s="85"/>
      <c r="U451" s="171"/>
      <c r="V451" s="257"/>
      <c r="W451" s="85"/>
      <c r="X451" s="85"/>
      <c r="Y451" s="85"/>
      <c r="Z451" s="85"/>
      <c r="AA451" s="85"/>
      <c r="AB451" s="85"/>
      <c r="AC451" s="85"/>
      <c r="AD451" s="85"/>
      <c r="AE451" s="85"/>
      <c r="AF451" s="85"/>
      <c r="AG451" s="85"/>
      <c r="AH451" s="85"/>
      <c r="AI451" s="85"/>
      <c r="AJ451" s="85"/>
      <c r="AK451" s="85"/>
      <c r="AL451" s="200"/>
      <c r="AM451" s="171"/>
      <c r="AN451" s="257"/>
      <c r="AO451" s="85"/>
      <c r="AP451" s="85"/>
      <c r="AQ451" s="85"/>
    </row>
    <row r="452" spans="1:43" ht="11.25" customHeight="1" x14ac:dyDescent="0.25">
      <c r="A452" s="84"/>
      <c r="B452" s="429">
        <v>448</v>
      </c>
      <c r="C452" s="171"/>
      <c r="D452" s="257"/>
      <c r="E452" s="1241" t="str">
        <f ca="1">VLOOKUP(INDIRECT(ADDRESS(ROW(),COLUMN()-3)),INDIRECT("translations[[Question Num]:["&amp; Language_Selected &amp;"]]"),MATCH(Language_Selected,Language_Options,0)+1,FALSE)</f>
        <v>I would like to talk to you about checks on your health after delivery, for example, someone asking you questions about your health or examining you. 
Before you left the facility, did anyone check on your health?</v>
      </c>
      <c r="F452" s="1241"/>
      <c r="G452" s="1241"/>
      <c r="H452" s="1241"/>
      <c r="I452" s="1241"/>
      <c r="J452" s="1241"/>
      <c r="K452" s="1241"/>
      <c r="L452" s="1241"/>
      <c r="M452" s="1241"/>
      <c r="N452" s="1241"/>
      <c r="O452" s="1241"/>
      <c r="P452" s="1241"/>
      <c r="Q452" s="1241"/>
      <c r="R452" s="1241"/>
      <c r="S452" s="1241"/>
      <c r="T452" s="1241"/>
      <c r="U452" s="171"/>
      <c r="V452" s="257"/>
      <c r="W452" s="84" t="s">
        <v>52</v>
      </c>
      <c r="X452" s="84"/>
      <c r="Y452" s="150" t="s">
        <v>9</v>
      </c>
      <c r="Z452" s="150"/>
      <c r="AA452" s="150"/>
      <c r="AB452" s="150"/>
      <c r="AC452" s="150"/>
      <c r="AD452" s="150"/>
      <c r="AE452" s="150"/>
      <c r="AF452" s="150"/>
      <c r="AG452" s="150"/>
      <c r="AH452" s="150"/>
      <c r="AI452" s="150"/>
      <c r="AJ452" s="150"/>
      <c r="AK452" s="150"/>
      <c r="AL452" s="247" t="s">
        <v>53</v>
      </c>
      <c r="AM452" s="171"/>
      <c r="AN452" s="257"/>
      <c r="AO452" s="85"/>
      <c r="AP452" s="85"/>
      <c r="AQ452" s="85"/>
    </row>
    <row r="453" spans="1:43" x14ac:dyDescent="0.25">
      <c r="A453" s="84"/>
      <c r="B453" s="496"/>
      <c r="C453" s="171"/>
      <c r="D453" s="257"/>
      <c r="E453" s="1241"/>
      <c r="F453" s="1241"/>
      <c r="G453" s="1241"/>
      <c r="H453" s="1241"/>
      <c r="I453" s="1241"/>
      <c r="J453" s="1241"/>
      <c r="K453" s="1241"/>
      <c r="L453" s="1241"/>
      <c r="M453" s="1241"/>
      <c r="N453" s="1241"/>
      <c r="O453" s="1241"/>
      <c r="P453" s="1241"/>
      <c r="Q453" s="1241"/>
      <c r="R453" s="1241"/>
      <c r="S453" s="1241"/>
      <c r="T453" s="1241"/>
      <c r="U453" s="171"/>
      <c r="V453" s="257"/>
      <c r="W453" s="84" t="s">
        <v>54</v>
      </c>
      <c r="X453" s="84"/>
      <c r="Y453" s="150" t="s">
        <v>9</v>
      </c>
      <c r="Z453" s="150"/>
      <c r="AA453" s="150"/>
      <c r="AB453" s="150"/>
      <c r="AC453" s="150"/>
      <c r="AD453" s="150"/>
      <c r="AE453" s="150"/>
      <c r="AF453" s="150"/>
      <c r="AG453" s="150"/>
      <c r="AH453" s="150"/>
      <c r="AI453" s="150"/>
      <c r="AJ453" s="150"/>
      <c r="AK453" s="150"/>
      <c r="AL453" s="247" t="s">
        <v>55</v>
      </c>
      <c r="AM453" s="171"/>
      <c r="AN453" s="257"/>
      <c r="AO453" s="85"/>
      <c r="AP453" s="85">
        <v>451</v>
      </c>
      <c r="AQ453" s="85"/>
    </row>
    <row r="454" spans="1:43" x14ac:dyDescent="0.25">
      <c r="A454" s="84"/>
      <c r="C454" s="171"/>
      <c r="D454" s="257"/>
      <c r="E454" s="1241"/>
      <c r="F454" s="1241"/>
      <c r="G454" s="1241"/>
      <c r="H454" s="1241"/>
      <c r="I454" s="1241"/>
      <c r="J454" s="1241"/>
      <c r="K454" s="1241"/>
      <c r="L454" s="1241"/>
      <c r="M454" s="1241"/>
      <c r="N454" s="1241"/>
      <c r="O454" s="1241"/>
      <c r="P454" s="1241"/>
      <c r="Q454" s="1241"/>
      <c r="R454" s="1241"/>
      <c r="S454" s="1241"/>
      <c r="T454" s="1241"/>
      <c r="U454" s="171"/>
      <c r="V454" s="257"/>
      <c r="AL454" s="127"/>
      <c r="AM454" s="171"/>
      <c r="AN454" s="257"/>
      <c r="AP454" s="127"/>
      <c r="AQ454" s="85"/>
    </row>
    <row r="455" spans="1:43" x14ac:dyDescent="0.25">
      <c r="A455" s="84"/>
      <c r="C455" s="171"/>
      <c r="D455" s="257"/>
      <c r="E455" s="1241"/>
      <c r="F455" s="1241"/>
      <c r="G455" s="1241"/>
      <c r="H455" s="1241"/>
      <c r="I455" s="1241"/>
      <c r="J455" s="1241"/>
      <c r="K455" s="1241"/>
      <c r="L455" s="1241"/>
      <c r="M455" s="1241"/>
      <c r="N455" s="1241"/>
      <c r="O455" s="1241"/>
      <c r="P455" s="1241"/>
      <c r="Q455" s="1241"/>
      <c r="R455" s="1241"/>
      <c r="S455" s="1241"/>
      <c r="T455" s="1241"/>
      <c r="U455" s="171"/>
      <c r="V455" s="257"/>
      <c r="AL455" s="127"/>
      <c r="AM455" s="171"/>
      <c r="AN455" s="257"/>
      <c r="AP455" s="127"/>
      <c r="AQ455" s="85"/>
    </row>
    <row r="456" spans="1:43" x14ac:dyDescent="0.25">
      <c r="A456" s="84"/>
      <c r="C456" s="171"/>
      <c r="D456" s="257"/>
      <c r="E456" s="1241"/>
      <c r="F456" s="1241"/>
      <c r="G456" s="1241"/>
      <c r="H456" s="1241"/>
      <c r="I456" s="1241"/>
      <c r="J456" s="1241"/>
      <c r="K456" s="1241"/>
      <c r="L456" s="1241"/>
      <c r="M456" s="1241"/>
      <c r="N456" s="1241"/>
      <c r="O456" s="1241"/>
      <c r="P456" s="1241"/>
      <c r="Q456" s="1241"/>
      <c r="R456" s="1241"/>
      <c r="S456" s="1241"/>
      <c r="T456" s="1241"/>
      <c r="U456" s="171"/>
      <c r="V456" s="257"/>
      <c r="W456" s="84"/>
      <c r="X456" s="84"/>
      <c r="Y456" s="84"/>
      <c r="Z456" s="84"/>
      <c r="AA456" s="84"/>
      <c r="AB456" s="84"/>
      <c r="AC456" s="84"/>
      <c r="AD456" s="84"/>
      <c r="AE456" s="84"/>
      <c r="AF456" s="84"/>
      <c r="AG456" s="84"/>
      <c r="AH456" s="84"/>
      <c r="AI456" s="84"/>
      <c r="AJ456" s="246"/>
      <c r="AK456" s="84"/>
      <c r="AM456" s="171"/>
      <c r="AN456" s="257"/>
      <c r="AO456" s="85"/>
      <c r="AP456" s="85"/>
      <c r="AQ456" s="85"/>
    </row>
    <row r="457" spans="1:43" x14ac:dyDescent="0.25">
      <c r="A457" s="84"/>
      <c r="C457" s="171"/>
      <c r="D457" s="257"/>
      <c r="E457" s="1241"/>
      <c r="F457" s="1241"/>
      <c r="G457" s="1241"/>
      <c r="H457" s="1241"/>
      <c r="I457" s="1241"/>
      <c r="J457" s="1241"/>
      <c r="K457" s="1241"/>
      <c r="L457" s="1241"/>
      <c r="M457" s="1241"/>
      <c r="N457" s="1241"/>
      <c r="O457" s="1241"/>
      <c r="P457" s="1241"/>
      <c r="Q457" s="1241"/>
      <c r="R457" s="1241"/>
      <c r="S457" s="1241"/>
      <c r="T457" s="1241"/>
      <c r="U457" s="171"/>
      <c r="V457" s="257"/>
      <c r="W457" s="84"/>
      <c r="X457" s="84"/>
      <c r="Y457" s="84"/>
      <c r="Z457" s="84"/>
      <c r="AA457" s="84"/>
      <c r="AB457" s="84"/>
      <c r="AC457" s="84"/>
      <c r="AD457" s="84"/>
      <c r="AE457" s="84"/>
      <c r="AF457" s="84"/>
      <c r="AG457" s="84"/>
      <c r="AH457" s="84"/>
      <c r="AI457" s="84"/>
      <c r="AJ457" s="246"/>
      <c r="AK457" s="84"/>
      <c r="AM457" s="171"/>
      <c r="AN457" s="257"/>
      <c r="AO457" s="85"/>
      <c r="AP457" s="85"/>
      <c r="AQ457" s="85"/>
    </row>
    <row r="458" spans="1:43" ht="6" customHeight="1" x14ac:dyDescent="0.25">
      <c r="A458" s="122"/>
      <c r="B458" s="306"/>
      <c r="C458" s="172"/>
      <c r="D458" s="307"/>
      <c r="E458" s="122"/>
      <c r="F458" s="122"/>
      <c r="G458" s="122"/>
      <c r="H458" s="122"/>
      <c r="I458" s="122"/>
      <c r="J458" s="122"/>
      <c r="K458" s="122"/>
      <c r="L458" s="122"/>
      <c r="M458" s="122"/>
      <c r="N458" s="122"/>
      <c r="O458" s="122"/>
      <c r="P458" s="122"/>
      <c r="Q458" s="122"/>
      <c r="R458" s="122"/>
      <c r="S458" s="122"/>
      <c r="T458" s="122"/>
      <c r="U458" s="172"/>
      <c r="V458" s="307"/>
      <c r="W458" s="122"/>
      <c r="X458" s="122"/>
      <c r="Y458" s="122"/>
      <c r="Z458" s="122"/>
      <c r="AA458" s="122"/>
      <c r="AB458" s="122"/>
      <c r="AC458" s="122"/>
      <c r="AD458" s="122"/>
      <c r="AE458" s="122"/>
      <c r="AF458" s="122"/>
      <c r="AG458" s="122"/>
      <c r="AH458" s="122"/>
      <c r="AI458" s="122"/>
      <c r="AJ458" s="122"/>
      <c r="AK458" s="122"/>
      <c r="AL458" s="591"/>
      <c r="AM458" s="172"/>
      <c r="AN458" s="307"/>
      <c r="AO458" s="122"/>
      <c r="AP458" s="122"/>
      <c r="AQ458" s="122"/>
    </row>
    <row r="459" spans="1:43" ht="6" customHeight="1" x14ac:dyDescent="0.25">
      <c r="A459" s="500"/>
      <c r="B459" s="583"/>
      <c r="C459" s="584"/>
      <c r="D459" s="499"/>
      <c r="E459" s="500"/>
      <c r="F459" s="500"/>
      <c r="G459" s="500"/>
      <c r="H459" s="500"/>
      <c r="I459" s="500"/>
      <c r="J459" s="500"/>
      <c r="K459" s="500"/>
      <c r="L459" s="500"/>
      <c r="M459" s="500"/>
      <c r="N459" s="500"/>
      <c r="O459" s="500"/>
      <c r="P459" s="500"/>
      <c r="Q459" s="500"/>
      <c r="R459" s="500"/>
      <c r="S459" s="500"/>
      <c r="T459" s="500"/>
      <c r="U459" s="584"/>
      <c r="V459" s="499"/>
      <c r="W459" s="500"/>
      <c r="X459" s="500"/>
      <c r="Y459" s="500"/>
      <c r="Z459" s="500"/>
      <c r="AA459" s="500"/>
      <c r="AB459" s="500"/>
      <c r="AC459" s="500"/>
      <c r="AD459" s="500"/>
      <c r="AE459" s="500"/>
      <c r="AF459" s="500"/>
      <c r="AG459" s="500"/>
      <c r="AH459" s="500"/>
      <c r="AI459" s="500"/>
      <c r="AJ459" s="500"/>
      <c r="AK459" s="500"/>
      <c r="AL459" s="593"/>
      <c r="AM459" s="584"/>
      <c r="AN459" s="257"/>
      <c r="AO459" s="85"/>
      <c r="AP459" s="85"/>
      <c r="AQ459" s="85"/>
    </row>
    <row r="460" spans="1:43" ht="11.25" customHeight="1" x14ac:dyDescent="0.25">
      <c r="A460" s="85"/>
      <c r="B460" s="429">
        <v>449</v>
      </c>
      <c r="C460" s="171"/>
      <c r="D460" s="257"/>
      <c r="E460" s="1248" t="str">
        <f ca="1">VLOOKUP(INDIRECT(ADDRESS(ROW(),COLUMN()-3)),INDIRECT("translations[[Question Num]:["&amp; Language_Selected &amp;"]]"),MATCH(Language_Selected,Language_Options,0)+1,FALSE)</f>
        <v>How long after delivery did the first check take place?</v>
      </c>
      <c r="F460" s="1248"/>
      <c r="G460" s="1248"/>
      <c r="H460" s="1248"/>
      <c r="I460" s="1248"/>
      <c r="J460" s="1248"/>
      <c r="K460" s="1248"/>
      <c r="L460" s="1248"/>
      <c r="M460" s="1248"/>
      <c r="N460" s="1248"/>
      <c r="O460" s="1248"/>
      <c r="P460" s="1248"/>
      <c r="Q460" s="1248"/>
      <c r="R460" s="1248"/>
      <c r="S460" s="1248"/>
      <c r="T460" s="1248"/>
      <c r="U460" s="171"/>
      <c r="V460" s="257"/>
      <c r="W460" s="85"/>
      <c r="X460" s="85"/>
      <c r="Y460" s="85"/>
      <c r="Z460" s="85"/>
      <c r="AA460" s="85"/>
      <c r="AB460" s="85"/>
      <c r="AC460" s="85"/>
      <c r="AD460" s="85"/>
      <c r="AE460" s="85"/>
      <c r="AF460" s="85"/>
      <c r="AG460" s="85"/>
      <c r="AH460" s="85"/>
      <c r="AI460" s="499"/>
      <c r="AJ460" s="500"/>
      <c r="AK460" s="499"/>
      <c r="AL460" s="675"/>
      <c r="AM460" s="171"/>
      <c r="AN460" s="257"/>
      <c r="AO460" s="85"/>
      <c r="AP460" s="85"/>
      <c r="AQ460" s="85"/>
    </row>
    <row r="461" spans="1:43" x14ac:dyDescent="0.25">
      <c r="A461" s="85"/>
      <c r="B461" s="496"/>
      <c r="C461" s="171"/>
      <c r="D461" s="257"/>
      <c r="E461" s="1248"/>
      <c r="F461" s="1248"/>
      <c r="G461" s="1248"/>
      <c r="H461" s="1248"/>
      <c r="I461" s="1248"/>
      <c r="J461" s="1248"/>
      <c r="K461" s="1248"/>
      <c r="L461" s="1248"/>
      <c r="M461" s="1248"/>
      <c r="N461" s="1248"/>
      <c r="O461" s="1248"/>
      <c r="P461" s="1248"/>
      <c r="Q461" s="1248"/>
      <c r="R461" s="1248"/>
      <c r="S461" s="1248"/>
      <c r="T461" s="1248"/>
      <c r="U461" s="171"/>
      <c r="V461" s="257"/>
      <c r="W461" s="85" t="s">
        <v>379</v>
      </c>
      <c r="X461" s="85"/>
      <c r="Y461" s="85"/>
      <c r="Z461" s="150" t="s">
        <v>9</v>
      </c>
      <c r="AA461" s="150"/>
      <c r="AB461" s="150"/>
      <c r="AC461" s="150"/>
      <c r="AD461" s="150"/>
      <c r="AE461" s="150"/>
      <c r="AF461" s="150"/>
      <c r="AG461" s="150"/>
      <c r="AH461" s="497" t="s">
        <v>53</v>
      </c>
      <c r="AI461" s="307"/>
      <c r="AJ461" s="122"/>
      <c r="AK461" s="307"/>
      <c r="AL461" s="672"/>
      <c r="AM461" s="171"/>
      <c r="AN461" s="257"/>
      <c r="AO461" s="85"/>
      <c r="AP461" s="85"/>
      <c r="AQ461" s="85"/>
    </row>
    <row r="462" spans="1:43" x14ac:dyDescent="0.25">
      <c r="A462" s="85"/>
      <c r="B462" s="475"/>
      <c r="C462" s="171"/>
      <c r="D462" s="257"/>
      <c r="E462" s="1248"/>
      <c r="F462" s="1248"/>
      <c r="G462" s="1248"/>
      <c r="H462" s="1248"/>
      <c r="I462" s="1248"/>
      <c r="J462" s="1248"/>
      <c r="K462" s="1248"/>
      <c r="L462" s="1248"/>
      <c r="M462" s="1248"/>
      <c r="N462" s="1248"/>
      <c r="O462" s="1248"/>
      <c r="P462" s="1248"/>
      <c r="Q462" s="1248"/>
      <c r="R462" s="1248"/>
      <c r="S462" s="1248"/>
      <c r="T462" s="1248"/>
      <c r="U462" s="171"/>
      <c r="V462" s="257"/>
      <c r="W462" s="85"/>
      <c r="X462" s="85"/>
      <c r="Y462" s="85"/>
      <c r="Z462" s="85"/>
      <c r="AA462" s="85"/>
      <c r="AB462" s="85"/>
      <c r="AC462" s="85"/>
      <c r="AD462" s="85"/>
      <c r="AE462" s="85"/>
      <c r="AG462" s="85"/>
      <c r="AH462" s="85"/>
      <c r="AI462" s="257"/>
      <c r="AJ462" s="85"/>
      <c r="AK462" s="257"/>
      <c r="AL462" s="671"/>
      <c r="AM462" s="171"/>
      <c r="AN462" s="257"/>
      <c r="AO462" s="85"/>
      <c r="AP462" s="85"/>
      <c r="AQ462" s="85"/>
    </row>
    <row r="463" spans="1:43" x14ac:dyDescent="0.25">
      <c r="A463" s="85"/>
      <c r="B463" s="475"/>
      <c r="C463" s="171"/>
      <c r="D463" s="257"/>
      <c r="E463" s="1248"/>
      <c r="F463" s="1248"/>
      <c r="G463" s="1248"/>
      <c r="H463" s="1248"/>
      <c r="I463" s="1248"/>
      <c r="J463" s="1248"/>
      <c r="K463" s="1248"/>
      <c r="L463" s="1248"/>
      <c r="M463" s="1248"/>
      <c r="N463" s="1248"/>
      <c r="O463" s="1248"/>
      <c r="P463" s="1248"/>
      <c r="Q463" s="1248"/>
      <c r="R463" s="1248"/>
      <c r="S463" s="1248"/>
      <c r="T463" s="1248"/>
      <c r="U463" s="171"/>
      <c r="V463" s="257"/>
      <c r="W463" s="85" t="s">
        <v>80</v>
      </c>
      <c r="X463" s="85"/>
      <c r="Y463" s="150" t="s">
        <v>9</v>
      </c>
      <c r="Z463" s="150"/>
      <c r="AA463" s="150"/>
      <c r="AB463" s="150"/>
      <c r="AC463" s="150"/>
      <c r="AD463" s="150"/>
      <c r="AE463" s="150"/>
      <c r="AF463" s="150"/>
      <c r="AG463" s="443"/>
      <c r="AH463" s="497" t="s">
        <v>55</v>
      </c>
      <c r="AI463" s="307"/>
      <c r="AJ463" s="122"/>
      <c r="AK463" s="307"/>
      <c r="AL463" s="672"/>
      <c r="AM463" s="171"/>
      <c r="AN463" s="257"/>
      <c r="AO463" s="85"/>
      <c r="AP463" s="85"/>
      <c r="AQ463" s="85"/>
    </row>
    <row r="464" spans="1:43" ht="11.25" customHeight="1" x14ac:dyDescent="0.25">
      <c r="A464" s="85"/>
      <c r="B464" s="475"/>
      <c r="C464" s="171"/>
      <c r="D464" s="257"/>
      <c r="E464" s="1245" t="s">
        <v>398</v>
      </c>
      <c r="F464" s="1245"/>
      <c r="G464" s="1245"/>
      <c r="H464" s="1245"/>
      <c r="I464" s="1245"/>
      <c r="J464" s="1245"/>
      <c r="K464" s="1245"/>
      <c r="L464" s="1245"/>
      <c r="M464" s="1245"/>
      <c r="N464" s="1245"/>
      <c r="O464" s="1245"/>
      <c r="P464" s="1245"/>
      <c r="Q464" s="1245"/>
      <c r="R464" s="1245"/>
      <c r="S464" s="1245"/>
      <c r="T464" s="1245"/>
      <c r="U464" s="171"/>
      <c r="V464" s="257"/>
      <c r="W464" s="85"/>
      <c r="X464" s="85"/>
      <c r="Y464" s="85"/>
      <c r="Z464" s="85"/>
      <c r="AA464" s="85"/>
      <c r="AB464" s="85"/>
      <c r="AC464" s="85"/>
      <c r="AD464" s="85"/>
      <c r="AE464" s="85"/>
      <c r="AG464" s="85"/>
      <c r="AH464" s="85"/>
      <c r="AI464" s="499"/>
      <c r="AJ464" s="584"/>
      <c r="AK464" s="499"/>
      <c r="AL464" s="675"/>
      <c r="AM464" s="171"/>
      <c r="AN464" s="257"/>
      <c r="AO464" s="85"/>
      <c r="AP464" s="85"/>
      <c r="AQ464" s="85"/>
    </row>
    <row r="465" spans="1:43" x14ac:dyDescent="0.25">
      <c r="A465" s="85"/>
      <c r="B465" s="475"/>
      <c r="C465" s="171"/>
      <c r="D465" s="257"/>
      <c r="E465" s="1245"/>
      <c r="F465" s="1245"/>
      <c r="G465" s="1245"/>
      <c r="H465" s="1245"/>
      <c r="I465" s="1245"/>
      <c r="J465" s="1245"/>
      <c r="K465" s="1245"/>
      <c r="L465" s="1245"/>
      <c r="M465" s="1245"/>
      <c r="N465" s="1245"/>
      <c r="O465" s="1245"/>
      <c r="P465" s="1245"/>
      <c r="Q465" s="1245"/>
      <c r="R465" s="1245"/>
      <c r="S465" s="1245"/>
      <c r="T465" s="1245"/>
      <c r="U465" s="171"/>
      <c r="V465" s="257"/>
      <c r="W465" s="85" t="s">
        <v>77</v>
      </c>
      <c r="X465" s="85"/>
      <c r="Y465" s="85"/>
      <c r="Z465" s="150" t="s">
        <v>9</v>
      </c>
      <c r="AA465" s="150"/>
      <c r="AB465" s="150"/>
      <c r="AC465" s="150"/>
      <c r="AD465" s="150"/>
      <c r="AE465" s="150"/>
      <c r="AF465" s="150"/>
      <c r="AG465" s="150"/>
      <c r="AH465" s="497" t="s">
        <v>91</v>
      </c>
      <c r="AI465" s="307"/>
      <c r="AJ465" s="172"/>
      <c r="AK465" s="307"/>
      <c r="AL465" s="672"/>
      <c r="AM465" s="171"/>
      <c r="AN465" s="257"/>
      <c r="AO465" s="85"/>
      <c r="AP465" s="85"/>
      <c r="AQ465" s="85"/>
    </row>
    <row r="466" spans="1:43" x14ac:dyDescent="0.25">
      <c r="A466" s="85"/>
      <c r="B466" s="475"/>
      <c r="C466" s="171"/>
      <c r="D466" s="257"/>
      <c r="E466" s="1245"/>
      <c r="F466" s="1245"/>
      <c r="G466" s="1245"/>
      <c r="H466" s="1245"/>
      <c r="I466" s="1245"/>
      <c r="J466" s="1245"/>
      <c r="K466" s="1245"/>
      <c r="L466" s="1245"/>
      <c r="M466" s="1245"/>
      <c r="N466" s="1245"/>
      <c r="O466" s="1245"/>
      <c r="P466" s="1245"/>
      <c r="Q466" s="1245"/>
      <c r="R466" s="1245"/>
      <c r="S466" s="1245"/>
      <c r="T466" s="1245"/>
      <c r="U466" s="171"/>
      <c r="V466" s="257"/>
      <c r="W466" s="85"/>
      <c r="X466" s="85"/>
      <c r="Y466" s="85"/>
      <c r="Z466" s="85"/>
      <c r="AA466" s="85"/>
      <c r="AB466" s="85"/>
      <c r="AC466" s="85"/>
      <c r="AD466" s="85"/>
      <c r="AE466" s="85"/>
      <c r="AF466" s="85"/>
      <c r="AG466" s="85"/>
      <c r="AH466" s="85"/>
      <c r="AI466" s="85"/>
      <c r="AJ466" s="85"/>
      <c r="AK466" s="85"/>
      <c r="AL466" s="200"/>
      <c r="AM466" s="171"/>
      <c r="AN466" s="257"/>
      <c r="AO466" s="85"/>
      <c r="AP466" s="85"/>
      <c r="AQ466" s="85"/>
    </row>
    <row r="467" spans="1:43" x14ac:dyDescent="0.25">
      <c r="A467" s="85"/>
      <c r="B467" s="475"/>
      <c r="C467" s="171"/>
      <c r="D467" s="257"/>
      <c r="E467" s="1245"/>
      <c r="F467" s="1245"/>
      <c r="G467" s="1245"/>
      <c r="H467" s="1245"/>
      <c r="I467" s="1245"/>
      <c r="J467" s="1245"/>
      <c r="K467" s="1245"/>
      <c r="L467" s="1245"/>
      <c r="M467" s="1245"/>
      <c r="N467" s="1245"/>
      <c r="O467" s="1245"/>
      <c r="P467" s="1245"/>
      <c r="Q467" s="1245"/>
      <c r="R467" s="1245"/>
      <c r="S467" s="1245"/>
      <c r="T467" s="1245"/>
      <c r="U467" s="171"/>
      <c r="V467" s="257"/>
      <c r="W467" s="85" t="s">
        <v>150</v>
      </c>
      <c r="X467" s="85"/>
      <c r="Y467" s="85"/>
      <c r="Z467" s="85"/>
      <c r="AA467" s="85"/>
      <c r="AB467" s="150" t="s">
        <v>9</v>
      </c>
      <c r="AC467" s="150"/>
      <c r="AD467" s="150"/>
      <c r="AE467" s="150"/>
      <c r="AF467" s="150"/>
      <c r="AG467" s="150"/>
      <c r="AH467" s="150"/>
      <c r="AI467" s="150"/>
      <c r="AJ467" s="443"/>
      <c r="AK467" s="443"/>
      <c r="AL467" s="697" t="s">
        <v>328</v>
      </c>
      <c r="AM467" s="171"/>
      <c r="AN467" s="257"/>
      <c r="AO467" s="85"/>
      <c r="AP467" s="85"/>
      <c r="AQ467" s="85"/>
    </row>
    <row r="468" spans="1:43" ht="6" customHeight="1" x14ac:dyDescent="0.25">
      <c r="A468" s="122"/>
      <c r="B468" s="306"/>
      <c r="C468" s="172"/>
      <c r="D468" s="307"/>
      <c r="E468" s="122"/>
      <c r="F468" s="122"/>
      <c r="G468" s="122"/>
      <c r="H468" s="122"/>
      <c r="I468" s="122"/>
      <c r="J468" s="122"/>
      <c r="K468" s="122"/>
      <c r="L468" s="122"/>
      <c r="M468" s="122"/>
      <c r="N468" s="122"/>
      <c r="O468" s="122"/>
      <c r="P468" s="122"/>
      <c r="Q468" s="122"/>
      <c r="R468" s="122"/>
      <c r="S468" s="122"/>
      <c r="T468" s="122"/>
      <c r="U468" s="172"/>
      <c r="V468" s="307"/>
      <c r="W468" s="122"/>
      <c r="X468" s="122"/>
      <c r="Y468" s="122"/>
      <c r="Z468" s="122"/>
      <c r="AA468" s="122"/>
      <c r="AB468" s="122"/>
      <c r="AC468" s="122"/>
      <c r="AD468" s="122"/>
      <c r="AE468" s="122"/>
      <c r="AF468" s="122"/>
      <c r="AG468" s="122"/>
      <c r="AH468" s="122"/>
      <c r="AI468" s="122"/>
      <c r="AJ468" s="122"/>
      <c r="AK468" s="122"/>
      <c r="AL468" s="591"/>
      <c r="AM468" s="172"/>
      <c r="AN468" s="307"/>
      <c r="AO468" s="122"/>
      <c r="AP468" s="122"/>
      <c r="AQ468" s="122"/>
    </row>
    <row r="469" spans="1:43" ht="6" customHeight="1" x14ac:dyDescent="0.25">
      <c r="A469" s="500"/>
      <c r="B469" s="583"/>
      <c r="C469" s="584"/>
      <c r="D469" s="499"/>
      <c r="E469" s="500"/>
      <c r="F469" s="500"/>
      <c r="G469" s="500"/>
      <c r="H469" s="500"/>
      <c r="I469" s="500"/>
      <c r="J469" s="500"/>
      <c r="K469" s="500"/>
      <c r="L469" s="500"/>
      <c r="M469" s="500"/>
      <c r="N469" s="500"/>
      <c r="O469" s="500"/>
      <c r="P469" s="500"/>
      <c r="Q469" s="500"/>
      <c r="R469" s="500"/>
      <c r="S469" s="500"/>
      <c r="T469" s="500"/>
      <c r="U469" s="584"/>
      <c r="V469" s="499"/>
      <c r="W469" s="500"/>
      <c r="X469" s="500"/>
      <c r="Y469" s="500"/>
      <c r="Z469" s="500"/>
      <c r="AA469" s="500"/>
      <c r="AB469" s="500"/>
      <c r="AC469" s="500"/>
      <c r="AD469" s="500"/>
      <c r="AE469" s="500"/>
      <c r="AF469" s="500"/>
      <c r="AG469" s="500"/>
      <c r="AH469" s="500"/>
      <c r="AI469" s="500"/>
      <c r="AJ469" s="500"/>
      <c r="AK469" s="500"/>
      <c r="AL469" s="593"/>
      <c r="AM469" s="584"/>
      <c r="AN469" s="257"/>
      <c r="AO469" s="85"/>
      <c r="AP469" s="85"/>
      <c r="AQ469" s="85"/>
    </row>
    <row r="470" spans="1:43" ht="11.25" customHeight="1" x14ac:dyDescent="0.25">
      <c r="A470" s="85"/>
      <c r="B470" s="429">
        <v>450</v>
      </c>
      <c r="C470" s="171"/>
      <c r="D470" s="257"/>
      <c r="E470" s="1246" t="str">
        <f ca="1">VLOOKUP(INDIRECT(ADDRESS(ROW(),COLUMN()-3)),INDIRECT("translations[[Question Num]:["&amp; Language_Selected &amp;"]]"),MATCH(Language_Selected,Language_Options,0)+1,FALSE)</f>
        <v>Who checked on your health at that time?
PROBE FOR MOST QUALIFIED PERSON.</v>
      </c>
      <c r="F470" s="1246"/>
      <c r="G470" s="1246"/>
      <c r="H470" s="1246"/>
      <c r="I470" s="1246"/>
      <c r="J470" s="1246"/>
      <c r="K470" s="1246"/>
      <c r="L470" s="1246"/>
      <c r="M470" s="1246"/>
      <c r="N470" s="1246"/>
      <c r="O470" s="1246"/>
      <c r="P470" s="1246"/>
      <c r="Q470" s="1246"/>
      <c r="R470" s="1246"/>
      <c r="S470" s="1246"/>
      <c r="T470" s="1246"/>
      <c r="U470" s="171"/>
      <c r="V470" s="257"/>
      <c r="W470" s="688" t="s">
        <v>334</v>
      </c>
      <c r="X470" s="84"/>
      <c r="Y470" s="84"/>
      <c r="Z470" s="84"/>
      <c r="AA470" s="84"/>
      <c r="AB470" s="84"/>
      <c r="AC470" s="84"/>
      <c r="AD470" s="84"/>
      <c r="AE470" s="84"/>
      <c r="AF470" s="84"/>
      <c r="AG470" s="84"/>
      <c r="AH470" s="84"/>
      <c r="AI470" s="84"/>
      <c r="AJ470" s="84"/>
      <c r="AK470" s="84"/>
      <c r="AL470" s="200"/>
      <c r="AM470" s="171"/>
      <c r="AN470" s="257"/>
      <c r="AO470" s="85"/>
      <c r="AP470" s="85"/>
      <c r="AQ470" s="85"/>
    </row>
    <row r="471" spans="1:43" x14ac:dyDescent="0.25">
      <c r="A471" s="85"/>
      <c r="B471" s="305" t="s">
        <v>130</v>
      </c>
      <c r="C471" s="171"/>
      <c r="D471" s="257"/>
      <c r="E471" s="1246"/>
      <c r="F471" s="1246"/>
      <c r="G471" s="1246"/>
      <c r="H471" s="1246"/>
      <c r="I471" s="1246"/>
      <c r="J471" s="1246"/>
      <c r="K471" s="1246"/>
      <c r="L471" s="1246"/>
      <c r="M471" s="1246"/>
      <c r="N471" s="1246"/>
      <c r="O471" s="1246"/>
      <c r="P471" s="1246"/>
      <c r="Q471" s="1246"/>
      <c r="R471" s="1246"/>
      <c r="S471" s="1246"/>
      <c r="T471" s="1246"/>
      <c r="U471" s="171"/>
      <c r="V471" s="257"/>
      <c r="W471" s="84"/>
      <c r="X471" s="84" t="s">
        <v>335</v>
      </c>
      <c r="Y471" s="84"/>
      <c r="Z471" s="84"/>
      <c r="AA471" s="150" t="s">
        <v>9</v>
      </c>
      <c r="AB471" s="150"/>
      <c r="AC471" s="150"/>
      <c r="AD471" s="150"/>
      <c r="AE471" s="150"/>
      <c r="AF471" s="150"/>
      <c r="AG471" s="150"/>
      <c r="AH471" s="150"/>
      <c r="AI471" s="150"/>
      <c r="AJ471" s="150"/>
      <c r="AK471" s="150"/>
      <c r="AL471" s="697" t="s">
        <v>165</v>
      </c>
      <c r="AM471" s="171"/>
      <c r="AN471" s="257"/>
      <c r="AO471" s="85"/>
      <c r="AP471" s="85"/>
      <c r="AQ471" s="85"/>
    </row>
    <row r="472" spans="1:43" x14ac:dyDescent="0.25">
      <c r="A472" s="85"/>
      <c r="B472" s="496"/>
      <c r="C472" s="171"/>
      <c r="D472" s="257"/>
      <c r="E472" s="1246"/>
      <c r="F472" s="1246"/>
      <c r="G472" s="1246"/>
      <c r="H472" s="1246"/>
      <c r="I472" s="1246"/>
      <c r="J472" s="1246"/>
      <c r="K472" s="1246"/>
      <c r="L472" s="1246"/>
      <c r="M472" s="1246"/>
      <c r="N472" s="1246"/>
      <c r="O472" s="1246"/>
      <c r="P472" s="1246"/>
      <c r="Q472" s="1246"/>
      <c r="R472" s="1246"/>
      <c r="S472" s="1246"/>
      <c r="T472" s="1246"/>
      <c r="U472" s="171"/>
      <c r="V472" s="257"/>
      <c r="W472" s="84"/>
      <c r="X472" s="84" t="s">
        <v>336</v>
      </c>
      <c r="Y472" s="84"/>
      <c r="Z472" s="84"/>
      <c r="AA472" s="84"/>
      <c r="AB472" s="84"/>
      <c r="AC472" s="84"/>
      <c r="AD472" s="150" t="s">
        <v>9</v>
      </c>
      <c r="AE472" s="150"/>
      <c r="AF472" s="150"/>
      <c r="AG472" s="150"/>
      <c r="AH472" s="150"/>
      <c r="AI472" s="150"/>
      <c r="AJ472" s="150"/>
      <c r="AK472" s="150"/>
      <c r="AL472" s="697" t="s">
        <v>167</v>
      </c>
      <c r="AM472" s="171"/>
      <c r="AN472" s="257"/>
      <c r="AO472" s="85"/>
      <c r="AP472" s="85"/>
      <c r="AQ472" s="85"/>
    </row>
    <row r="473" spans="1:43" x14ac:dyDescent="0.25">
      <c r="A473" s="84"/>
      <c r="C473" s="171"/>
      <c r="D473" s="257"/>
      <c r="E473" s="1246"/>
      <c r="F473" s="1246"/>
      <c r="G473" s="1246"/>
      <c r="H473" s="1246"/>
      <c r="I473" s="1246"/>
      <c r="J473" s="1246"/>
      <c r="K473" s="1246"/>
      <c r="L473" s="1246"/>
      <c r="M473" s="1246"/>
      <c r="N473" s="1246"/>
      <c r="O473" s="1246"/>
      <c r="P473" s="1246"/>
      <c r="Q473" s="1246"/>
      <c r="R473" s="1246"/>
      <c r="S473" s="1246"/>
      <c r="T473" s="1246"/>
      <c r="U473" s="171"/>
      <c r="V473" s="257"/>
      <c r="W473" s="84"/>
      <c r="X473" s="84" t="s">
        <v>337</v>
      </c>
      <c r="Y473" s="84"/>
      <c r="Z473" s="84"/>
      <c r="AA473" s="84"/>
      <c r="AB473" s="84"/>
      <c r="AC473" s="84"/>
      <c r="AE473" s="150" t="s">
        <v>9</v>
      </c>
      <c r="AF473" s="150"/>
      <c r="AG473" s="150"/>
      <c r="AH473" s="150"/>
      <c r="AI473" s="150"/>
      <c r="AJ473" s="150"/>
      <c r="AK473" s="150"/>
      <c r="AL473" s="247" t="s">
        <v>168</v>
      </c>
      <c r="AM473" s="171"/>
      <c r="AN473" s="257"/>
      <c r="AO473" s="85"/>
      <c r="AP473" s="85"/>
      <c r="AQ473" s="85"/>
    </row>
    <row r="474" spans="1:43" ht="11.25" customHeight="1" x14ac:dyDescent="0.25">
      <c r="A474" s="84"/>
      <c r="C474" s="171"/>
      <c r="D474" s="257"/>
      <c r="E474" s="1246"/>
      <c r="F474" s="1246"/>
      <c r="G474" s="1246"/>
      <c r="H474" s="1246"/>
      <c r="I474" s="1246"/>
      <c r="J474" s="1246"/>
      <c r="K474" s="1246"/>
      <c r="L474" s="1246"/>
      <c r="M474" s="1246"/>
      <c r="N474" s="1246"/>
      <c r="O474" s="1246"/>
      <c r="P474" s="1246"/>
      <c r="Q474" s="1246"/>
      <c r="R474" s="1246"/>
      <c r="S474" s="1246"/>
      <c r="T474" s="1246"/>
      <c r="U474" s="171"/>
      <c r="V474" s="257"/>
      <c r="W474" s="688" t="s">
        <v>338</v>
      </c>
      <c r="X474" s="84"/>
      <c r="Y474" s="84"/>
      <c r="Z474" s="84"/>
      <c r="AA474" s="84"/>
      <c r="AB474" s="84"/>
      <c r="AC474" s="84"/>
      <c r="AD474" s="84"/>
      <c r="AE474" s="84"/>
      <c r="AF474" s="84"/>
      <c r="AG474" s="84"/>
      <c r="AH474" s="84"/>
      <c r="AI474" s="84"/>
      <c r="AJ474" s="84"/>
      <c r="AK474" s="84"/>
      <c r="AL474" s="127"/>
      <c r="AM474" s="171"/>
      <c r="AN474" s="257"/>
      <c r="AO474" s="85"/>
      <c r="AP474" s="85"/>
      <c r="AQ474" s="85"/>
    </row>
    <row r="475" spans="1:43" x14ac:dyDescent="0.25">
      <c r="A475" s="84"/>
      <c r="C475" s="171"/>
      <c r="D475" s="257"/>
      <c r="E475" s="1246"/>
      <c r="F475" s="1246"/>
      <c r="G475" s="1246"/>
      <c r="H475" s="1246"/>
      <c r="I475" s="1246"/>
      <c r="J475" s="1246"/>
      <c r="K475" s="1246"/>
      <c r="L475" s="1246"/>
      <c r="M475" s="1246"/>
      <c r="N475" s="1246"/>
      <c r="O475" s="1246"/>
      <c r="P475" s="1246"/>
      <c r="Q475" s="1246"/>
      <c r="R475" s="1246"/>
      <c r="S475" s="1246"/>
      <c r="T475" s="1246"/>
      <c r="U475" s="171"/>
      <c r="V475" s="257"/>
      <c r="W475" s="84"/>
      <c r="X475" s="84" t="s">
        <v>339</v>
      </c>
      <c r="Y475" s="84"/>
      <c r="Z475" s="84"/>
      <c r="AA475" s="84"/>
      <c r="AB475" s="84"/>
      <c r="AC475" s="84"/>
      <c r="AD475" s="84"/>
      <c r="AE475" s="84"/>
      <c r="AF475" s="84"/>
      <c r="AG475" s="84"/>
      <c r="AI475" s="150" t="s">
        <v>9</v>
      </c>
      <c r="AJ475" s="150"/>
      <c r="AK475" s="150"/>
      <c r="AL475" s="247" t="s">
        <v>230</v>
      </c>
      <c r="AM475" s="171"/>
      <c r="AN475" s="257"/>
      <c r="AO475" s="85"/>
      <c r="AP475" s="85"/>
      <c r="AQ475" s="85"/>
    </row>
    <row r="476" spans="1:43" x14ac:dyDescent="0.25">
      <c r="A476" s="84"/>
      <c r="C476" s="171"/>
      <c r="D476" s="257"/>
      <c r="E476" s="1246"/>
      <c r="F476" s="1246"/>
      <c r="G476" s="1246"/>
      <c r="H476" s="1246"/>
      <c r="I476" s="1246"/>
      <c r="J476" s="1246"/>
      <c r="K476" s="1246"/>
      <c r="L476" s="1246"/>
      <c r="M476" s="1246"/>
      <c r="N476" s="1246"/>
      <c r="O476" s="1246"/>
      <c r="P476" s="1246"/>
      <c r="Q476" s="1246"/>
      <c r="R476" s="1246"/>
      <c r="S476" s="1246"/>
      <c r="T476" s="1246"/>
      <c r="U476" s="171"/>
      <c r="V476" s="257"/>
      <c r="W476" s="84"/>
      <c r="X476" s="84" t="s">
        <v>1591</v>
      </c>
      <c r="Y476" s="84"/>
      <c r="Z476" s="84"/>
      <c r="AA476" s="84"/>
      <c r="AB476" s="84"/>
      <c r="AC476" s="84"/>
      <c r="AD476" s="84"/>
      <c r="AE476" s="84"/>
      <c r="AF476" s="84"/>
      <c r="AG476" s="84"/>
      <c r="AH476" s="84"/>
      <c r="AI476" s="84"/>
      <c r="AJ476" s="84"/>
      <c r="AK476" s="84"/>
      <c r="AL476" s="247" t="s">
        <v>232</v>
      </c>
      <c r="AM476" s="171"/>
      <c r="AN476" s="257"/>
      <c r="AO476" s="85"/>
      <c r="AP476" s="85"/>
      <c r="AQ476" s="85"/>
    </row>
    <row r="477" spans="1:43" x14ac:dyDescent="0.25">
      <c r="A477" s="84"/>
      <c r="C477" s="171"/>
      <c r="D477" s="257"/>
      <c r="E477" s="1246"/>
      <c r="F477" s="1246"/>
      <c r="G477" s="1246"/>
      <c r="H477" s="1246"/>
      <c r="I477" s="1246"/>
      <c r="J477" s="1246"/>
      <c r="K477" s="1246"/>
      <c r="L477" s="1246"/>
      <c r="M477" s="1246"/>
      <c r="N477" s="1246"/>
      <c r="O477" s="1246"/>
      <c r="P477" s="1246"/>
      <c r="Q477" s="1246"/>
      <c r="R477" s="1246"/>
      <c r="S477" s="1246"/>
      <c r="T477" s="1246"/>
      <c r="U477" s="171"/>
      <c r="V477" s="257"/>
      <c r="W477" s="84"/>
      <c r="X477" s="84"/>
      <c r="Y477" s="84"/>
      <c r="Z477" s="84"/>
      <c r="AA477" s="84"/>
      <c r="AB477" s="84"/>
      <c r="AC477" s="84"/>
      <c r="AD477" s="150"/>
      <c r="AE477" s="150"/>
      <c r="AF477" s="150"/>
      <c r="AG477" s="150"/>
      <c r="AH477" s="150"/>
      <c r="AI477" s="150"/>
      <c r="AJ477" s="150"/>
      <c r="AK477" s="150"/>
      <c r="AL477" s="247"/>
      <c r="AM477" s="171"/>
      <c r="AN477" s="257"/>
      <c r="AO477" s="85"/>
      <c r="AP477" s="85"/>
      <c r="AQ477" s="85"/>
    </row>
    <row r="478" spans="1:43" x14ac:dyDescent="0.25">
      <c r="A478" s="84"/>
      <c r="C478" s="171"/>
      <c r="D478" s="257"/>
      <c r="E478" s="1246"/>
      <c r="F478" s="1246"/>
      <c r="G478" s="1246"/>
      <c r="H478" s="1246"/>
      <c r="I478" s="1246"/>
      <c r="J478" s="1246"/>
      <c r="K478" s="1246"/>
      <c r="L478" s="1246"/>
      <c r="M478" s="1246"/>
      <c r="N478" s="1246"/>
      <c r="O478" s="1246"/>
      <c r="P478" s="1246"/>
      <c r="Q478" s="1246"/>
      <c r="R478" s="1246"/>
      <c r="S478" s="1246"/>
      <c r="T478" s="1246"/>
      <c r="U478" s="171"/>
      <c r="V478" s="257"/>
      <c r="W478" s="84" t="s">
        <v>144</v>
      </c>
      <c r="Y478" s="199"/>
      <c r="Z478" s="373"/>
      <c r="AA478" s="373"/>
      <c r="AB478" s="373"/>
      <c r="AC478" s="373"/>
      <c r="AD478" s="122"/>
      <c r="AE478" s="122"/>
      <c r="AF478" s="85"/>
      <c r="AG478" s="85"/>
      <c r="AH478" s="85"/>
      <c r="AI478" s="85"/>
      <c r="AJ478" s="85"/>
      <c r="AK478" s="85"/>
      <c r="AL478" s="247" t="s">
        <v>218</v>
      </c>
      <c r="AM478" s="171"/>
      <c r="AN478" s="257"/>
      <c r="AO478" s="85"/>
      <c r="AP478" s="85"/>
      <c r="AQ478" s="85"/>
    </row>
    <row r="479" spans="1:43" x14ac:dyDescent="0.25">
      <c r="A479" s="84"/>
      <c r="C479" s="171"/>
      <c r="D479" s="257"/>
      <c r="E479" s="1246"/>
      <c r="F479" s="1246"/>
      <c r="G479" s="1246"/>
      <c r="H479" s="1246"/>
      <c r="I479" s="1246"/>
      <c r="J479" s="1246"/>
      <c r="K479" s="1246"/>
      <c r="L479" s="1246"/>
      <c r="M479" s="1246"/>
      <c r="N479" s="1246"/>
      <c r="O479" s="1246"/>
      <c r="P479" s="1246"/>
      <c r="Q479" s="1246"/>
      <c r="R479" s="1246"/>
      <c r="S479" s="1246"/>
      <c r="T479" s="1246"/>
      <c r="U479" s="171"/>
      <c r="V479" s="257"/>
      <c r="W479" s="85"/>
      <c r="X479" s="85"/>
      <c r="Y479" s="85"/>
      <c r="Z479" s="689" t="s">
        <v>146</v>
      </c>
      <c r="AA479" s="689"/>
      <c r="AB479" s="689"/>
      <c r="AC479" s="689"/>
      <c r="AD479" s="689"/>
      <c r="AE479" s="689"/>
      <c r="AF479" s="689"/>
      <c r="AG479" s="689"/>
      <c r="AH479" s="689"/>
      <c r="AI479" s="689"/>
      <c r="AJ479" s="689"/>
      <c r="AK479" s="689"/>
      <c r="AM479" s="171"/>
      <c r="AN479" s="257"/>
      <c r="AO479" s="85"/>
      <c r="AP479" s="85"/>
      <c r="AQ479" s="85"/>
    </row>
    <row r="480" spans="1:43" ht="6" customHeight="1" thickBot="1" x14ac:dyDescent="0.3">
      <c r="A480" s="122"/>
      <c r="B480" s="306"/>
      <c r="C480" s="172"/>
      <c r="D480" s="307"/>
      <c r="E480" s="122"/>
      <c r="F480" s="122"/>
      <c r="G480" s="122"/>
      <c r="H480" s="122"/>
      <c r="I480" s="122"/>
      <c r="J480" s="122"/>
      <c r="K480" s="122"/>
      <c r="L480" s="122"/>
      <c r="M480" s="122"/>
      <c r="N480" s="122"/>
      <c r="O480" s="122"/>
      <c r="P480" s="122"/>
      <c r="Q480" s="122"/>
      <c r="R480" s="122"/>
      <c r="S480" s="122"/>
      <c r="T480" s="122"/>
      <c r="U480" s="172"/>
      <c r="V480" s="307"/>
      <c r="W480" s="122"/>
      <c r="X480" s="122"/>
      <c r="Y480" s="122"/>
      <c r="Z480" s="122"/>
      <c r="AA480" s="122"/>
      <c r="AB480" s="122"/>
      <c r="AC480" s="122"/>
      <c r="AD480" s="122"/>
      <c r="AE480" s="122"/>
      <c r="AF480" s="122"/>
      <c r="AG480" s="122"/>
      <c r="AH480" s="122"/>
      <c r="AI480" s="122"/>
      <c r="AJ480" s="122"/>
      <c r="AK480" s="122"/>
      <c r="AL480" s="591"/>
      <c r="AM480" s="172"/>
      <c r="AN480" s="257"/>
      <c r="AO480" s="85"/>
      <c r="AP480" s="85"/>
      <c r="AQ480" s="85"/>
    </row>
    <row r="481" spans="1:43" s="149" customFormat="1" ht="6" customHeight="1" x14ac:dyDescent="0.25">
      <c r="A481" s="651"/>
      <c r="B481" s="471"/>
      <c r="C481" s="652"/>
      <c r="D481" s="653"/>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2"/>
      <c r="AM481" s="652"/>
      <c r="AN481" s="653"/>
      <c r="AO481" s="470"/>
      <c r="AP481" s="470"/>
      <c r="AQ481" s="654"/>
    </row>
    <row r="482" spans="1:43" s="149" customFormat="1" ht="11.25" customHeight="1" x14ac:dyDescent="0.25">
      <c r="A482" s="655"/>
      <c r="B482" s="429">
        <v>451</v>
      </c>
      <c r="C482" s="171"/>
      <c r="D482" s="257"/>
      <c r="E482" s="1249" t="s">
        <v>329</v>
      </c>
      <c r="F482" s="1249"/>
      <c r="G482" s="1249"/>
      <c r="H482" s="1249"/>
      <c r="I482" s="1249"/>
      <c r="J482" s="1249"/>
      <c r="K482" s="1249"/>
      <c r="L482" s="1249"/>
      <c r="M482" s="1249"/>
      <c r="N482" s="1249"/>
      <c r="O482" s="1249"/>
      <c r="P482" s="1249"/>
      <c r="Q482" s="1249"/>
      <c r="R482" s="1249"/>
      <c r="S482" s="1249"/>
      <c r="T482" s="1249"/>
      <c r="U482" s="1249"/>
      <c r="V482" s="1249"/>
      <c r="W482" s="1249"/>
      <c r="X482" s="1249"/>
      <c r="Y482" s="1249"/>
      <c r="Z482" s="1249"/>
      <c r="AA482" s="1249"/>
      <c r="AB482" s="1249"/>
      <c r="AC482" s="1249"/>
      <c r="AD482" s="1249"/>
      <c r="AE482" s="1249"/>
      <c r="AF482" s="1249"/>
      <c r="AG482" s="1249"/>
      <c r="AH482" s="1249"/>
      <c r="AI482" s="1249"/>
      <c r="AJ482" s="1249"/>
      <c r="AK482" s="1249"/>
      <c r="AL482" s="1249"/>
      <c r="AM482" s="171"/>
      <c r="AN482" s="257"/>
      <c r="AO482" s="85"/>
      <c r="AP482" s="85"/>
      <c r="AQ482" s="383"/>
    </row>
    <row r="483" spans="1:43" s="149" customFormat="1" ht="6" customHeight="1" x14ac:dyDescent="0.25">
      <c r="A483" s="655"/>
      <c r="B483" s="475"/>
      <c r="C483" s="171"/>
      <c r="D483" s="257"/>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200"/>
      <c r="AM483" s="171"/>
      <c r="AN483" s="257"/>
      <c r="AO483" s="85"/>
      <c r="AP483" s="85"/>
      <c r="AQ483" s="383"/>
    </row>
    <row r="484" spans="1:43" s="149" customFormat="1" x14ac:dyDescent="0.25">
      <c r="A484" s="655"/>
      <c r="B484" s="475"/>
      <c r="C484" s="171"/>
      <c r="D484" s="257"/>
      <c r="E484" s="159"/>
      <c r="F484" s="85"/>
      <c r="G484" s="85"/>
      <c r="H484" s="85"/>
      <c r="I484" s="85"/>
      <c r="J484" s="85"/>
      <c r="K484" s="85"/>
      <c r="L484" s="85"/>
      <c r="M484" s="159"/>
      <c r="N484" s="85"/>
      <c r="O484" s="85"/>
      <c r="P484" s="200" t="s">
        <v>331</v>
      </c>
      <c r="Q484" s="85"/>
      <c r="R484" s="85"/>
      <c r="S484" s="85"/>
      <c r="T484" s="85"/>
      <c r="U484" s="85"/>
      <c r="V484" s="85"/>
      <c r="W484" s="159"/>
      <c r="X484" s="85"/>
      <c r="Y484" s="85"/>
      <c r="Z484" s="85"/>
      <c r="AA484" s="159"/>
      <c r="AB484" s="85"/>
      <c r="AC484" s="200" t="s">
        <v>331</v>
      </c>
      <c r="AD484" s="85"/>
      <c r="AE484" s="85"/>
      <c r="AF484" s="85"/>
      <c r="AG484" s="85"/>
      <c r="AH484" s="85"/>
      <c r="AI484" s="85"/>
      <c r="AJ484" s="85"/>
      <c r="AK484" s="85"/>
      <c r="AL484" s="200"/>
      <c r="AM484" s="171"/>
      <c r="AN484" s="257"/>
      <c r="AO484" s="85"/>
      <c r="AP484" s="1252">
        <v>455</v>
      </c>
      <c r="AQ484" s="383"/>
    </row>
    <row r="485" spans="1:43" s="149" customFormat="1" x14ac:dyDescent="0.25">
      <c r="A485" s="655"/>
      <c r="B485" s="475"/>
      <c r="C485" s="171"/>
      <c r="D485" s="257"/>
      <c r="E485" s="85"/>
      <c r="F485" s="85"/>
      <c r="G485" s="85"/>
      <c r="H485" s="85"/>
      <c r="I485" s="85"/>
      <c r="J485" s="85"/>
      <c r="K485" s="85"/>
      <c r="L485" s="85"/>
      <c r="M485" s="85"/>
      <c r="N485" s="85"/>
      <c r="O485" s="85"/>
      <c r="P485" s="200" t="s">
        <v>327</v>
      </c>
      <c r="Q485" s="85"/>
      <c r="R485" s="85"/>
      <c r="S485" s="85"/>
      <c r="T485" s="85"/>
      <c r="U485" s="85"/>
      <c r="V485" s="85"/>
      <c r="W485" s="85"/>
      <c r="X485" s="85"/>
      <c r="Y485" s="85"/>
      <c r="Z485" s="85"/>
      <c r="AA485" s="85"/>
      <c r="AB485" s="85"/>
      <c r="AC485" s="200" t="s">
        <v>333</v>
      </c>
      <c r="AD485" s="85"/>
      <c r="AE485" s="85"/>
      <c r="AF485" s="85"/>
      <c r="AG485" s="85"/>
      <c r="AH485" s="85"/>
      <c r="AI485" s="85"/>
      <c r="AJ485" s="85"/>
      <c r="AK485" s="85"/>
      <c r="AL485" s="200"/>
      <c r="AM485" s="171"/>
      <c r="AN485" s="257"/>
      <c r="AO485" s="85"/>
      <c r="AP485" s="1252"/>
      <c r="AQ485" s="383"/>
    </row>
    <row r="486" spans="1:43" s="149" customFormat="1" ht="6" customHeight="1" thickBot="1" x14ac:dyDescent="0.3">
      <c r="A486" s="657"/>
      <c r="B486" s="650"/>
      <c r="C486" s="502"/>
      <c r="D486" s="503"/>
      <c r="E486" s="501"/>
      <c r="F486" s="501"/>
      <c r="G486" s="501"/>
      <c r="H486" s="501"/>
      <c r="I486" s="501"/>
      <c r="J486" s="501"/>
      <c r="K486" s="501"/>
      <c r="L486" s="501"/>
      <c r="M486" s="501"/>
      <c r="N486" s="501"/>
      <c r="O486" s="501"/>
      <c r="P486" s="501"/>
      <c r="Q486" s="501"/>
      <c r="R486" s="501"/>
      <c r="S486" s="501"/>
      <c r="T486" s="501"/>
      <c r="U486" s="501"/>
      <c r="V486" s="501"/>
      <c r="W486" s="501"/>
      <c r="X486" s="501"/>
      <c r="Y486" s="501"/>
      <c r="Z486" s="501"/>
      <c r="AA486" s="501"/>
      <c r="AB486" s="501"/>
      <c r="AC486" s="501"/>
      <c r="AD486" s="501"/>
      <c r="AE486" s="501"/>
      <c r="AF486" s="501"/>
      <c r="AG486" s="501"/>
      <c r="AH486" s="501"/>
      <c r="AI486" s="501"/>
      <c r="AJ486" s="501"/>
      <c r="AK486" s="501"/>
      <c r="AL486" s="504"/>
      <c r="AM486" s="502"/>
      <c r="AN486" s="503"/>
      <c r="AO486" s="501"/>
      <c r="AP486" s="501"/>
      <c r="AQ486" s="658"/>
    </row>
    <row r="487" spans="1:43" ht="6" customHeight="1" x14ac:dyDescent="0.25">
      <c r="A487" s="500"/>
      <c r="B487" s="583"/>
      <c r="C487" s="584"/>
      <c r="D487" s="499"/>
      <c r="E487" s="500"/>
      <c r="F487" s="500"/>
      <c r="G487" s="500"/>
      <c r="H487" s="500"/>
      <c r="I487" s="500"/>
      <c r="J487" s="500"/>
      <c r="K487" s="500"/>
      <c r="L487" s="500"/>
      <c r="M487" s="500"/>
      <c r="N487" s="500"/>
      <c r="O487" s="500"/>
      <c r="P487" s="500"/>
      <c r="Q487" s="500"/>
      <c r="R487" s="500"/>
      <c r="S487" s="500"/>
      <c r="T487" s="500"/>
      <c r="U487" s="584"/>
      <c r="V487" s="499"/>
      <c r="W487" s="500"/>
      <c r="X487" s="500"/>
      <c r="Y487" s="500"/>
      <c r="Z487" s="500"/>
      <c r="AA487" s="500"/>
      <c r="AB487" s="500"/>
      <c r="AC487" s="500"/>
      <c r="AD487" s="500"/>
      <c r="AE487" s="500"/>
      <c r="AF487" s="500"/>
      <c r="AG487" s="500"/>
      <c r="AH487" s="500"/>
      <c r="AI487" s="500"/>
      <c r="AJ487" s="500"/>
      <c r="AK487" s="500"/>
      <c r="AL487" s="593"/>
      <c r="AM487" s="584"/>
      <c r="AN487" s="257"/>
      <c r="AO487" s="85"/>
      <c r="AP487" s="85"/>
      <c r="AQ487" s="85"/>
    </row>
    <row r="488" spans="1:43" ht="11.25" customHeight="1" x14ac:dyDescent="0.25">
      <c r="A488" s="85"/>
      <c r="B488" s="429">
        <v>452</v>
      </c>
      <c r="C488" s="171"/>
      <c r="D488" s="257"/>
      <c r="E488" s="1241" t="str">
        <f ca="1">VLOOKUP(INDIRECT(ADDRESS(ROW(),COLUMN()-3)),INDIRECT("translations[[Question Num]:["&amp; Language_Selected &amp;"]]"),MATCH(Language_Selected,Language_Options,0)+1,FALSE)</f>
        <v>Now I would like to talk to you about checks on (NAME IN 407)'s health -- for example, someone examining (NAME IN 407), checking the cord, or talking to you about how to care for (NAME IN 407).
Before (NAME IN 407) left the facility, did anyone check on (NAME IN 407)'s health?</v>
      </c>
      <c r="F488" s="1241"/>
      <c r="G488" s="1241"/>
      <c r="H488" s="1241"/>
      <c r="I488" s="1241"/>
      <c r="J488" s="1241"/>
      <c r="K488" s="1241"/>
      <c r="L488" s="1241"/>
      <c r="M488" s="1241"/>
      <c r="N488" s="1241"/>
      <c r="O488" s="1241"/>
      <c r="P488" s="1241"/>
      <c r="Q488" s="1241"/>
      <c r="R488" s="1241"/>
      <c r="S488" s="1241"/>
      <c r="T488" s="1241"/>
      <c r="U488" s="171"/>
      <c r="V488" s="257"/>
      <c r="W488" s="85"/>
      <c r="X488" s="85"/>
      <c r="Y488" s="85"/>
      <c r="Z488" s="85"/>
      <c r="AA488" s="85"/>
      <c r="AB488" s="85"/>
      <c r="AC488" s="85"/>
      <c r="AD488" s="85"/>
      <c r="AE488" s="85"/>
      <c r="AF488" s="85"/>
      <c r="AG488" s="85"/>
      <c r="AH488" s="85"/>
      <c r="AI488" s="85"/>
      <c r="AJ488" s="85"/>
      <c r="AK488" s="85"/>
      <c r="AL488" s="200"/>
      <c r="AM488" s="171"/>
      <c r="AN488" s="257"/>
      <c r="AO488" s="85"/>
      <c r="AP488" s="85"/>
      <c r="AQ488" s="85"/>
    </row>
    <row r="489" spans="1:43" x14ac:dyDescent="0.25">
      <c r="A489" s="85"/>
      <c r="B489" s="305"/>
      <c r="C489" s="171"/>
      <c r="D489" s="257"/>
      <c r="E489" s="1241"/>
      <c r="F489" s="1241"/>
      <c r="G489" s="1241"/>
      <c r="H489" s="1241"/>
      <c r="I489" s="1241"/>
      <c r="J489" s="1241"/>
      <c r="K489" s="1241"/>
      <c r="L489" s="1241"/>
      <c r="M489" s="1241"/>
      <c r="N489" s="1241"/>
      <c r="O489" s="1241"/>
      <c r="P489" s="1241"/>
      <c r="Q489" s="1241"/>
      <c r="R489" s="1241"/>
      <c r="S489" s="1241"/>
      <c r="T489" s="1241"/>
      <c r="U489" s="171"/>
      <c r="V489" s="257"/>
      <c r="W489" s="85"/>
      <c r="X489" s="85"/>
      <c r="Y489" s="85"/>
      <c r="Z489" s="85"/>
      <c r="AA489" s="85"/>
      <c r="AB489" s="85"/>
      <c r="AC489" s="85"/>
      <c r="AD489" s="85"/>
      <c r="AE489" s="85"/>
      <c r="AF489" s="85"/>
      <c r="AG489" s="85"/>
      <c r="AH489" s="85"/>
      <c r="AI489" s="85"/>
      <c r="AJ489" s="85"/>
      <c r="AK489" s="85"/>
      <c r="AL489" s="200"/>
      <c r="AM489" s="171"/>
      <c r="AN489" s="257"/>
      <c r="AO489" s="85"/>
      <c r="AP489" s="85"/>
      <c r="AQ489" s="85"/>
    </row>
    <row r="490" spans="1:43" ht="11.25" customHeight="1" x14ac:dyDescent="0.25">
      <c r="A490" s="84"/>
      <c r="C490" s="171"/>
      <c r="D490" s="257"/>
      <c r="E490" s="1241"/>
      <c r="F490" s="1241"/>
      <c r="G490" s="1241"/>
      <c r="H490" s="1241"/>
      <c r="I490" s="1241"/>
      <c r="J490" s="1241"/>
      <c r="K490" s="1241"/>
      <c r="L490" s="1241"/>
      <c r="M490" s="1241"/>
      <c r="N490" s="1241"/>
      <c r="O490" s="1241"/>
      <c r="P490" s="1241"/>
      <c r="Q490" s="1241"/>
      <c r="R490" s="1241"/>
      <c r="S490" s="1241"/>
      <c r="T490" s="1241"/>
      <c r="U490" s="171"/>
      <c r="V490" s="257"/>
      <c r="W490" s="84" t="s">
        <v>52</v>
      </c>
      <c r="X490" s="84"/>
      <c r="Y490" s="150" t="s">
        <v>9</v>
      </c>
      <c r="Z490" s="150"/>
      <c r="AA490" s="150"/>
      <c r="AB490" s="150"/>
      <c r="AC490" s="150"/>
      <c r="AD490" s="150"/>
      <c r="AE490" s="150"/>
      <c r="AF490" s="150"/>
      <c r="AG490" s="150"/>
      <c r="AH490" s="150"/>
      <c r="AI490" s="150"/>
      <c r="AJ490" s="150"/>
      <c r="AK490" s="150"/>
      <c r="AL490" s="247" t="s">
        <v>53</v>
      </c>
      <c r="AM490" s="171"/>
      <c r="AN490" s="257"/>
      <c r="AO490" s="85"/>
      <c r="AP490" s="85"/>
      <c r="AQ490" s="85"/>
    </row>
    <row r="491" spans="1:43" x14ac:dyDescent="0.25">
      <c r="A491" s="84"/>
      <c r="C491" s="171"/>
      <c r="D491" s="257"/>
      <c r="E491" s="1241"/>
      <c r="F491" s="1241"/>
      <c r="G491" s="1241"/>
      <c r="H491" s="1241"/>
      <c r="I491" s="1241"/>
      <c r="J491" s="1241"/>
      <c r="K491" s="1241"/>
      <c r="L491" s="1241"/>
      <c r="M491" s="1241"/>
      <c r="N491" s="1241"/>
      <c r="O491" s="1241"/>
      <c r="P491" s="1241"/>
      <c r="Q491" s="1241"/>
      <c r="R491" s="1241"/>
      <c r="S491" s="1241"/>
      <c r="T491" s="1241"/>
      <c r="U491" s="171"/>
      <c r="V491" s="257"/>
      <c r="W491" s="84" t="s">
        <v>54</v>
      </c>
      <c r="X491" s="84"/>
      <c r="Y491" s="150" t="s">
        <v>9</v>
      </c>
      <c r="Z491" s="150"/>
      <c r="AA491" s="150"/>
      <c r="AB491" s="150"/>
      <c r="AC491" s="150"/>
      <c r="AD491" s="150"/>
      <c r="AE491" s="150"/>
      <c r="AF491" s="150"/>
      <c r="AG491" s="150"/>
      <c r="AH491" s="150"/>
      <c r="AI491" s="150"/>
      <c r="AJ491" s="150"/>
      <c r="AK491" s="150"/>
      <c r="AL491" s="247" t="s">
        <v>55</v>
      </c>
      <c r="AM491" s="171"/>
      <c r="AN491" s="257"/>
      <c r="AO491" s="85"/>
      <c r="AP491" s="1256">
        <v>455</v>
      </c>
      <c r="AQ491" s="85"/>
    </row>
    <row r="492" spans="1:43" x14ac:dyDescent="0.25">
      <c r="A492" s="84"/>
      <c r="C492" s="171"/>
      <c r="D492" s="257"/>
      <c r="E492" s="1241"/>
      <c r="F492" s="1241"/>
      <c r="G492" s="1241"/>
      <c r="H492" s="1241"/>
      <c r="I492" s="1241"/>
      <c r="J492" s="1241"/>
      <c r="K492" s="1241"/>
      <c r="L492" s="1241"/>
      <c r="M492" s="1241"/>
      <c r="N492" s="1241"/>
      <c r="O492" s="1241"/>
      <c r="P492" s="1241"/>
      <c r="Q492" s="1241"/>
      <c r="R492" s="1241"/>
      <c r="S492" s="1241"/>
      <c r="T492" s="1241"/>
      <c r="U492" s="171"/>
      <c r="V492" s="257"/>
      <c r="W492" s="85" t="s">
        <v>150</v>
      </c>
      <c r="X492" s="85"/>
      <c r="Y492" s="85"/>
      <c r="Z492" s="85"/>
      <c r="AA492" s="85"/>
      <c r="AB492" s="150" t="s">
        <v>9</v>
      </c>
      <c r="AC492" s="150"/>
      <c r="AD492" s="150"/>
      <c r="AE492" s="150"/>
      <c r="AF492" s="150"/>
      <c r="AG492" s="150"/>
      <c r="AH492" s="443"/>
      <c r="AI492" s="150"/>
      <c r="AJ492" s="443"/>
      <c r="AK492" s="443"/>
      <c r="AL492" s="247" t="s">
        <v>103</v>
      </c>
      <c r="AM492" s="171"/>
      <c r="AN492" s="257"/>
      <c r="AO492" s="85"/>
      <c r="AP492" s="1256"/>
      <c r="AQ492" s="85"/>
    </row>
    <row r="493" spans="1:43" x14ac:dyDescent="0.25">
      <c r="A493" s="84"/>
      <c r="C493" s="171"/>
      <c r="D493" s="257"/>
      <c r="E493" s="1241"/>
      <c r="F493" s="1241"/>
      <c r="G493" s="1241"/>
      <c r="H493" s="1241"/>
      <c r="I493" s="1241"/>
      <c r="J493" s="1241"/>
      <c r="K493" s="1241"/>
      <c r="L493" s="1241"/>
      <c r="M493" s="1241"/>
      <c r="N493" s="1241"/>
      <c r="O493" s="1241"/>
      <c r="P493" s="1241"/>
      <c r="Q493" s="1241"/>
      <c r="R493" s="1241"/>
      <c r="S493" s="1241"/>
      <c r="T493" s="1241"/>
      <c r="U493" s="171"/>
      <c r="V493" s="257"/>
      <c r="W493" s="85"/>
      <c r="X493" s="85"/>
      <c r="Y493" s="85"/>
      <c r="Z493" s="85"/>
      <c r="AA493" s="85"/>
      <c r="AB493" s="85"/>
      <c r="AC493" s="85"/>
      <c r="AD493" s="85"/>
      <c r="AE493" s="85"/>
      <c r="AF493" s="85"/>
      <c r="AG493" s="443"/>
      <c r="AH493" s="443"/>
      <c r="AI493" s="150"/>
      <c r="AJ493" s="443"/>
      <c r="AK493" s="443"/>
      <c r="AL493" s="247"/>
      <c r="AM493" s="171"/>
      <c r="AN493" s="257"/>
      <c r="AO493" s="85"/>
      <c r="AP493" s="85"/>
      <c r="AQ493" s="85"/>
    </row>
    <row r="494" spans="1:43" x14ac:dyDescent="0.25">
      <c r="A494" s="84"/>
      <c r="C494" s="171"/>
      <c r="D494" s="257"/>
      <c r="E494" s="1241"/>
      <c r="F494" s="1241"/>
      <c r="G494" s="1241"/>
      <c r="H494" s="1241"/>
      <c r="I494" s="1241"/>
      <c r="J494" s="1241"/>
      <c r="K494" s="1241"/>
      <c r="L494" s="1241"/>
      <c r="M494" s="1241"/>
      <c r="N494" s="1241"/>
      <c r="O494" s="1241"/>
      <c r="P494" s="1241"/>
      <c r="Q494" s="1241"/>
      <c r="R494" s="1241"/>
      <c r="S494" s="1241"/>
      <c r="T494" s="1241"/>
      <c r="U494" s="171"/>
      <c r="V494" s="257"/>
      <c r="W494" s="85"/>
      <c r="X494" s="85"/>
      <c r="Y494" s="85"/>
      <c r="Z494" s="85"/>
      <c r="AA494" s="85"/>
      <c r="AB494" s="85"/>
      <c r="AC494" s="85"/>
      <c r="AD494" s="85"/>
      <c r="AE494" s="85"/>
      <c r="AF494" s="85"/>
      <c r="AG494" s="443"/>
      <c r="AH494" s="443"/>
      <c r="AI494" s="150"/>
      <c r="AJ494" s="443"/>
      <c r="AK494" s="443"/>
      <c r="AL494" s="247"/>
      <c r="AM494" s="171"/>
      <c r="AN494" s="257"/>
      <c r="AO494" s="85"/>
      <c r="AP494" s="85"/>
      <c r="AQ494" s="85"/>
    </row>
    <row r="495" spans="1:43" ht="6" customHeight="1" x14ac:dyDescent="0.25">
      <c r="A495" s="122"/>
      <c r="B495" s="306"/>
      <c r="C495" s="172"/>
      <c r="D495" s="307"/>
      <c r="E495" s="122"/>
      <c r="F495" s="122"/>
      <c r="G495" s="122"/>
      <c r="H495" s="122"/>
      <c r="I495" s="122"/>
      <c r="J495" s="122"/>
      <c r="K495" s="122"/>
      <c r="L495" s="122"/>
      <c r="M495" s="122"/>
      <c r="N495" s="122"/>
      <c r="O495" s="122"/>
      <c r="P495" s="122"/>
      <c r="Q495" s="122"/>
      <c r="R495" s="122"/>
      <c r="S495" s="122"/>
      <c r="T495" s="122"/>
      <c r="U495" s="172"/>
      <c r="V495" s="307"/>
      <c r="W495" s="122"/>
      <c r="X495" s="122"/>
      <c r="Y495" s="122"/>
      <c r="Z495" s="122"/>
      <c r="AA495" s="122"/>
      <c r="AB495" s="122"/>
      <c r="AC495" s="122"/>
      <c r="AD495" s="122"/>
      <c r="AE495" s="122"/>
      <c r="AF495" s="122"/>
      <c r="AG495" s="122"/>
      <c r="AH495" s="122"/>
      <c r="AI495" s="122"/>
      <c r="AJ495" s="122"/>
      <c r="AK495" s="122"/>
      <c r="AL495" s="591"/>
      <c r="AM495" s="172"/>
      <c r="AN495" s="307"/>
      <c r="AO495" s="122"/>
      <c r="AP495" s="122"/>
      <c r="AQ495" s="122"/>
    </row>
    <row r="496" spans="1:43" ht="6" customHeight="1" x14ac:dyDescent="0.25">
      <c r="A496" s="500"/>
      <c r="B496" s="583"/>
      <c r="C496" s="584"/>
      <c r="D496" s="499"/>
      <c r="E496" s="500"/>
      <c r="F496" s="500"/>
      <c r="G496" s="500"/>
      <c r="H496" s="500"/>
      <c r="I496" s="500"/>
      <c r="J496" s="500"/>
      <c r="K496" s="500"/>
      <c r="L496" s="500"/>
      <c r="M496" s="500"/>
      <c r="N496" s="500"/>
      <c r="O496" s="500"/>
      <c r="P496" s="500"/>
      <c r="Q496" s="500"/>
      <c r="R496" s="500"/>
      <c r="S496" s="500"/>
      <c r="T496" s="500"/>
      <c r="U496" s="584"/>
      <c r="V496" s="499"/>
      <c r="W496" s="500"/>
      <c r="X496" s="500"/>
      <c r="Y496" s="500"/>
      <c r="Z496" s="500"/>
      <c r="AA496" s="500"/>
      <c r="AB496" s="500"/>
      <c r="AC496" s="500"/>
      <c r="AD496" s="500"/>
      <c r="AE496" s="500"/>
      <c r="AF496" s="500"/>
      <c r="AG496" s="500"/>
      <c r="AH496" s="500"/>
      <c r="AI496" s="500"/>
      <c r="AJ496" s="500"/>
      <c r="AK496" s="500"/>
      <c r="AL496" s="593"/>
      <c r="AM496" s="584"/>
      <c r="AN496" s="257"/>
      <c r="AO496" s="85"/>
      <c r="AP496" s="85"/>
      <c r="AQ496" s="85"/>
    </row>
    <row r="497" spans="1:43" ht="11.25" customHeight="1" x14ac:dyDescent="0.25">
      <c r="A497" s="85"/>
      <c r="B497" s="429">
        <v>453</v>
      </c>
      <c r="C497" s="171"/>
      <c r="D497" s="257"/>
      <c r="E497" s="1246" t="str">
        <f ca="1">VLOOKUP(INDIRECT(ADDRESS(ROW(),COLUMN()-3)),INDIRECT("translations[[Question Num]:["&amp; Language_Selected &amp;"]]"),MATCH(Language_Selected,Language_Options,0)+1,FALSE)</f>
        <v>How long after delivery was (NAME IN 407)'s health first checked?</v>
      </c>
      <c r="F497" s="1246"/>
      <c r="G497" s="1246"/>
      <c r="H497" s="1246"/>
      <c r="I497" s="1246"/>
      <c r="J497" s="1246"/>
      <c r="K497" s="1246"/>
      <c r="L497" s="1246"/>
      <c r="M497" s="1246"/>
      <c r="N497" s="1246"/>
      <c r="O497" s="1246"/>
      <c r="P497" s="1246"/>
      <c r="Q497" s="1246"/>
      <c r="R497" s="1246"/>
      <c r="S497" s="1246"/>
      <c r="T497" s="1246"/>
      <c r="U497" s="171"/>
      <c r="V497" s="257"/>
      <c r="W497" s="85"/>
      <c r="X497" s="85"/>
      <c r="Y497" s="85"/>
      <c r="Z497" s="85"/>
      <c r="AA497" s="85"/>
      <c r="AB497" s="85"/>
      <c r="AC497" s="85"/>
      <c r="AD497" s="85"/>
      <c r="AE497" s="85"/>
      <c r="AF497" s="85"/>
      <c r="AG497" s="85"/>
      <c r="AH497" s="85"/>
      <c r="AI497" s="499"/>
      <c r="AJ497" s="500"/>
      <c r="AK497" s="499"/>
      <c r="AL497" s="675"/>
      <c r="AM497" s="171"/>
      <c r="AN497" s="257"/>
      <c r="AO497" s="85"/>
      <c r="AP497" s="85"/>
      <c r="AQ497" s="85"/>
    </row>
    <row r="498" spans="1:43" x14ac:dyDescent="0.25">
      <c r="A498" s="85"/>
      <c r="B498" s="305"/>
      <c r="C498" s="171"/>
      <c r="D498" s="257"/>
      <c r="E498" s="1246"/>
      <c r="F498" s="1246"/>
      <c r="G498" s="1246"/>
      <c r="H498" s="1246"/>
      <c r="I498" s="1246"/>
      <c r="J498" s="1246"/>
      <c r="K498" s="1246"/>
      <c r="L498" s="1246"/>
      <c r="M498" s="1246"/>
      <c r="N498" s="1246"/>
      <c r="O498" s="1246"/>
      <c r="P498" s="1246"/>
      <c r="Q498" s="1246"/>
      <c r="R498" s="1246"/>
      <c r="S498" s="1246"/>
      <c r="T498" s="1246"/>
      <c r="U498" s="171"/>
      <c r="V498" s="257"/>
      <c r="W498" s="85" t="s">
        <v>379</v>
      </c>
      <c r="X498" s="85"/>
      <c r="Y498" s="85"/>
      <c r="Z498" s="150" t="s">
        <v>9</v>
      </c>
      <c r="AA498" s="150"/>
      <c r="AB498" s="150"/>
      <c r="AC498" s="150"/>
      <c r="AD498" s="150"/>
      <c r="AE498" s="150"/>
      <c r="AF498" s="150"/>
      <c r="AG498" s="150"/>
      <c r="AH498" s="497" t="s">
        <v>53</v>
      </c>
      <c r="AI498" s="307"/>
      <c r="AJ498" s="122"/>
      <c r="AK498" s="307"/>
      <c r="AL498" s="672"/>
      <c r="AM498" s="171"/>
      <c r="AN498" s="257"/>
      <c r="AO498" s="85"/>
      <c r="AP498" s="85"/>
      <c r="AQ498" s="85"/>
    </row>
    <row r="499" spans="1:43" x14ac:dyDescent="0.25">
      <c r="A499" s="85"/>
      <c r="B499" s="475"/>
      <c r="C499" s="171"/>
      <c r="D499" s="257"/>
      <c r="E499" s="1246"/>
      <c r="F499" s="1246"/>
      <c r="G499" s="1246"/>
      <c r="H499" s="1246"/>
      <c r="I499" s="1246"/>
      <c r="J499" s="1246"/>
      <c r="K499" s="1246"/>
      <c r="L499" s="1246"/>
      <c r="M499" s="1246"/>
      <c r="N499" s="1246"/>
      <c r="O499" s="1246"/>
      <c r="P499" s="1246"/>
      <c r="Q499" s="1246"/>
      <c r="R499" s="1246"/>
      <c r="S499" s="1246"/>
      <c r="T499" s="1246"/>
      <c r="U499" s="171"/>
      <c r="V499" s="257"/>
      <c r="W499" s="85"/>
      <c r="X499" s="85"/>
      <c r="Y499" s="85"/>
      <c r="Z499" s="85"/>
      <c r="AA499" s="85"/>
      <c r="AB499" s="85"/>
      <c r="AC499" s="85"/>
      <c r="AD499" s="85"/>
      <c r="AE499" s="85"/>
      <c r="AG499" s="85"/>
      <c r="AH499" s="85"/>
      <c r="AI499" s="257"/>
      <c r="AJ499" s="85"/>
      <c r="AK499" s="257"/>
      <c r="AL499" s="671"/>
      <c r="AM499" s="171"/>
      <c r="AN499" s="257"/>
      <c r="AO499" s="85"/>
      <c r="AP499" s="85"/>
      <c r="AQ499" s="85"/>
    </row>
    <row r="500" spans="1:43" ht="10.3" customHeight="1" x14ac:dyDescent="0.25">
      <c r="A500" s="85"/>
      <c r="B500" s="475"/>
      <c r="C500" s="171"/>
      <c r="D500" s="257"/>
      <c r="E500" s="1246"/>
      <c r="F500" s="1246"/>
      <c r="G500" s="1246"/>
      <c r="H500" s="1246"/>
      <c r="I500" s="1246"/>
      <c r="J500" s="1246"/>
      <c r="K500" s="1246"/>
      <c r="L500" s="1246"/>
      <c r="M500" s="1246"/>
      <c r="N500" s="1246"/>
      <c r="O500" s="1246"/>
      <c r="P500" s="1246"/>
      <c r="Q500" s="1246"/>
      <c r="R500" s="1246"/>
      <c r="S500" s="1246"/>
      <c r="T500" s="1246"/>
      <c r="U500" s="171"/>
      <c r="V500" s="257"/>
      <c r="W500" s="85" t="s">
        <v>80</v>
      </c>
      <c r="X500" s="85"/>
      <c r="Y500" s="150" t="s">
        <v>9</v>
      </c>
      <c r="Z500" s="150"/>
      <c r="AA500" s="150"/>
      <c r="AB500" s="150"/>
      <c r="AC500" s="150"/>
      <c r="AD500" s="150"/>
      <c r="AE500" s="150"/>
      <c r="AF500" s="150"/>
      <c r="AG500" s="443"/>
      <c r="AH500" s="497" t="s">
        <v>55</v>
      </c>
      <c r="AI500" s="307"/>
      <c r="AJ500" s="122"/>
      <c r="AK500" s="307"/>
      <c r="AL500" s="672"/>
      <c r="AM500" s="171"/>
      <c r="AN500" s="257"/>
      <c r="AO500" s="85"/>
      <c r="AP500" s="85"/>
      <c r="AQ500" s="85"/>
    </row>
    <row r="501" spans="1:43" ht="11.25" customHeight="1" x14ac:dyDescent="0.25">
      <c r="A501" s="85"/>
      <c r="B501" s="475"/>
      <c r="C501" s="171"/>
      <c r="D501" s="257"/>
      <c r="E501" s="1244" t="s">
        <v>398</v>
      </c>
      <c r="F501" s="1244"/>
      <c r="G501" s="1244"/>
      <c r="H501" s="1244"/>
      <c r="I501" s="1244"/>
      <c r="J501" s="1244"/>
      <c r="K501" s="1244"/>
      <c r="L501" s="1244"/>
      <c r="M501" s="1244"/>
      <c r="N501" s="1244"/>
      <c r="O501" s="1244"/>
      <c r="P501" s="1244"/>
      <c r="Q501" s="1244"/>
      <c r="R501" s="1244"/>
      <c r="S501" s="1244"/>
      <c r="T501" s="1244"/>
      <c r="U501" s="171"/>
      <c r="V501" s="257"/>
      <c r="W501" s="85"/>
      <c r="X501" s="85"/>
      <c r="Y501" s="85"/>
      <c r="Z501" s="85"/>
      <c r="AA501" s="85"/>
      <c r="AB501" s="85"/>
      <c r="AC501" s="85"/>
      <c r="AD501" s="85"/>
      <c r="AE501" s="85"/>
      <c r="AG501" s="85"/>
      <c r="AH501" s="85"/>
      <c r="AI501" s="499"/>
      <c r="AJ501" s="584"/>
      <c r="AK501" s="499"/>
      <c r="AL501" s="675"/>
      <c r="AM501" s="171"/>
      <c r="AN501" s="257"/>
      <c r="AO501" s="85"/>
      <c r="AP501" s="85"/>
      <c r="AQ501" s="85"/>
    </row>
    <row r="502" spans="1:43" x14ac:dyDescent="0.25">
      <c r="A502" s="85"/>
      <c r="B502" s="475"/>
      <c r="C502" s="171"/>
      <c r="D502" s="257"/>
      <c r="E502" s="1244"/>
      <c r="F502" s="1244"/>
      <c r="G502" s="1244"/>
      <c r="H502" s="1244"/>
      <c r="I502" s="1244"/>
      <c r="J502" s="1244"/>
      <c r="K502" s="1244"/>
      <c r="L502" s="1244"/>
      <c r="M502" s="1244"/>
      <c r="N502" s="1244"/>
      <c r="O502" s="1244"/>
      <c r="P502" s="1244"/>
      <c r="Q502" s="1244"/>
      <c r="R502" s="1244"/>
      <c r="S502" s="1244"/>
      <c r="T502" s="1244"/>
      <c r="U502" s="171"/>
      <c r="V502" s="257"/>
      <c r="W502" s="85" t="s">
        <v>77</v>
      </c>
      <c r="X502" s="85"/>
      <c r="Y502" s="85"/>
      <c r="Z502" s="150" t="s">
        <v>9</v>
      </c>
      <c r="AA502" s="150"/>
      <c r="AB502" s="150"/>
      <c r="AC502" s="150"/>
      <c r="AD502" s="150"/>
      <c r="AE502" s="150"/>
      <c r="AF502" s="150"/>
      <c r="AG502" s="150"/>
      <c r="AH502" s="497" t="s">
        <v>91</v>
      </c>
      <c r="AI502" s="307"/>
      <c r="AJ502" s="172"/>
      <c r="AK502" s="307"/>
      <c r="AL502" s="672"/>
      <c r="AM502" s="171"/>
      <c r="AN502" s="257"/>
      <c r="AO502" s="85"/>
      <c r="AP502" s="85"/>
      <c r="AQ502" s="85"/>
    </row>
    <row r="503" spans="1:43" x14ac:dyDescent="0.25">
      <c r="A503" s="85"/>
      <c r="B503" s="475"/>
      <c r="C503" s="171"/>
      <c r="D503" s="257"/>
      <c r="E503" s="1244"/>
      <c r="F503" s="1244"/>
      <c r="G503" s="1244"/>
      <c r="H503" s="1244"/>
      <c r="I503" s="1244"/>
      <c r="J503" s="1244"/>
      <c r="K503" s="1244"/>
      <c r="L503" s="1244"/>
      <c r="M503" s="1244"/>
      <c r="N503" s="1244"/>
      <c r="O503" s="1244"/>
      <c r="P503" s="1244"/>
      <c r="Q503" s="1244"/>
      <c r="R503" s="1244"/>
      <c r="S503" s="1244"/>
      <c r="T503" s="1244"/>
      <c r="U503" s="171"/>
      <c r="V503" s="257"/>
      <c r="W503" s="85"/>
      <c r="X503" s="85"/>
      <c r="Y503" s="85"/>
      <c r="Z503" s="85"/>
      <c r="AA503" s="85"/>
      <c r="AB503" s="85"/>
      <c r="AC503" s="85"/>
      <c r="AD503" s="85"/>
      <c r="AE503" s="85"/>
      <c r="AF503" s="85"/>
      <c r="AG503" s="85"/>
      <c r="AH503" s="85"/>
      <c r="AI503" s="85"/>
      <c r="AJ503" s="85"/>
      <c r="AK503" s="85"/>
      <c r="AL503" s="200"/>
      <c r="AM503" s="171"/>
      <c r="AN503" s="257"/>
      <c r="AO503" s="85"/>
      <c r="AP503" s="85"/>
      <c r="AQ503" s="85"/>
    </row>
    <row r="504" spans="1:43" x14ac:dyDescent="0.25">
      <c r="A504" s="85"/>
      <c r="B504" s="475"/>
      <c r="C504" s="171"/>
      <c r="D504" s="257"/>
      <c r="E504" s="1244"/>
      <c r="F504" s="1244"/>
      <c r="G504" s="1244"/>
      <c r="H504" s="1244"/>
      <c r="I504" s="1244"/>
      <c r="J504" s="1244"/>
      <c r="K504" s="1244"/>
      <c r="L504" s="1244"/>
      <c r="M504" s="1244"/>
      <c r="N504" s="1244"/>
      <c r="O504" s="1244"/>
      <c r="P504" s="1244"/>
      <c r="Q504" s="1244"/>
      <c r="R504" s="1244"/>
      <c r="S504" s="1244"/>
      <c r="T504" s="1244"/>
      <c r="U504" s="171"/>
      <c r="V504" s="257"/>
      <c r="W504" s="85" t="s">
        <v>150</v>
      </c>
      <c r="X504" s="85"/>
      <c r="Y504" s="85"/>
      <c r="Z504" s="85"/>
      <c r="AA504" s="85"/>
      <c r="AB504" s="150" t="s">
        <v>9</v>
      </c>
      <c r="AC504" s="150"/>
      <c r="AD504" s="150"/>
      <c r="AE504" s="150"/>
      <c r="AF504" s="150"/>
      <c r="AG504" s="150"/>
      <c r="AH504" s="150"/>
      <c r="AI504" s="150"/>
      <c r="AJ504" s="443"/>
      <c r="AK504" s="443"/>
      <c r="AL504" s="697" t="s">
        <v>328</v>
      </c>
      <c r="AM504" s="171"/>
      <c r="AN504" s="257"/>
      <c r="AO504" s="85"/>
      <c r="AP504" s="85"/>
      <c r="AQ504" s="85"/>
    </row>
    <row r="505" spans="1:43" ht="6" customHeight="1" x14ac:dyDescent="0.25">
      <c r="A505" s="122"/>
      <c r="B505" s="306"/>
      <c r="C505" s="172"/>
      <c r="D505" s="307"/>
      <c r="E505" s="122"/>
      <c r="F505" s="122"/>
      <c r="G505" s="122"/>
      <c r="H505" s="122"/>
      <c r="I505" s="122"/>
      <c r="J505" s="122"/>
      <c r="K505" s="122"/>
      <c r="L505" s="122"/>
      <c r="M505" s="122"/>
      <c r="N505" s="122"/>
      <c r="O505" s="122"/>
      <c r="P505" s="122"/>
      <c r="Q505" s="122"/>
      <c r="R505" s="122"/>
      <c r="S505" s="122"/>
      <c r="T505" s="122"/>
      <c r="U505" s="172"/>
      <c r="V505" s="307"/>
      <c r="W505" s="122"/>
      <c r="X505" s="122"/>
      <c r="Y505" s="122"/>
      <c r="Z505" s="122"/>
      <c r="AA505" s="122"/>
      <c r="AB505" s="122"/>
      <c r="AC505" s="122"/>
      <c r="AD505" s="122"/>
      <c r="AE505" s="122"/>
      <c r="AF505" s="122"/>
      <c r="AG505" s="122"/>
      <c r="AH505" s="122"/>
      <c r="AI505" s="122"/>
      <c r="AJ505" s="122"/>
      <c r="AK505" s="122"/>
      <c r="AL505" s="591"/>
      <c r="AM505" s="172"/>
      <c r="AN505" s="307"/>
      <c r="AO505" s="122"/>
      <c r="AP505" s="122"/>
      <c r="AQ505" s="122"/>
    </row>
    <row r="506" spans="1:43" ht="6" customHeight="1" x14ac:dyDescent="0.25">
      <c r="A506" s="500"/>
      <c r="B506" s="583"/>
      <c r="C506" s="584"/>
      <c r="D506" s="499"/>
      <c r="E506" s="500"/>
      <c r="F506" s="500"/>
      <c r="G506" s="500"/>
      <c r="H506" s="500"/>
      <c r="I506" s="500"/>
      <c r="J506" s="500"/>
      <c r="K506" s="500"/>
      <c r="L506" s="500"/>
      <c r="M506" s="500"/>
      <c r="N506" s="500"/>
      <c r="O506" s="500"/>
      <c r="P506" s="500"/>
      <c r="Q506" s="500"/>
      <c r="R506" s="500"/>
      <c r="S506" s="500"/>
      <c r="T506" s="500"/>
      <c r="U506" s="584"/>
      <c r="V506" s="499"/>
      <c r="W506" s="500"/>
      <c r="X506" s="500"/>
      <c r="Y506" s="500"/>
      <c r="Z506" s="500"/>
      <c r="AA506" s="500"/>
      <c r="AB506" s="500"/>
      <c r="AC506" s="500"/>
      <c r="AD506" s="500"/>
      <c r="AE506" s="500"/>
      <c r="AF506" s="500"/>
      <c r="AG506" s="500"/>
      <c r="AH506" s="500"/>
      <c r="AI506" s="500"/>
      <c r="AJ506" s="500"/>
      <c r="AK506" s="500"/>
      <c r="AL506" s="593"/>
      <c r="AM506" s="584"/>
      <c r="AN506" s="499"/>
      <c r="AO506" s="500"/>
      <c r="AP506" s="500"/>
      <c r="AQ506" s="500"/>
    </row>
    <row r="507" spans="1:43" ht="11.25" customHeight="1" x14ac:dyDescent="0.25">
      <c r="A507" s="85"/>
      <c r="B507" s="429">
        <v>454</v>
      </c>
      <c r="C507" s="171"/>
      <c r="D507" s="257"/>
      <c r="E507" s="1246" t="str">
        <f ca="1">VLOOKUP(INDIRECT(ADDRESS(ROW(),COLUMN()-3)),INDIRECT("translations[[Question Num]:["&amp; Language_Selected &amp;"]]"),MATCH(Language_Selected,Language_Options,0)+1,FALSE)</f>
        <v>Who checked on (NAME IN 407)'s health at that time?
PROBE FOR MOST QUALIFIED PERSON.</v>
      </c>
      <c r="F507" s="1246"/>
      <c r="G507" s="1246"/>
      <c r="H507" s="1246"/>
      <c r="I507" s="1246"/>
      <c r="J507" s="1246"/>
      <c r="K507" s="1246"/>
      <c r="L507" s="1246"/>
      <c r="M507" s="1246"/>
      <c r="N507" s="1246"/>
      <c r="O507" s="1246"/>
      <c r="P507" s="1246"/>
      <c r="Q507" s="1246"/>
      <c r="R507" s="1246"/>
      <c r="S507" s="1246"/>
      <c r="T507" s="1246"/>
      <c r="U507" s="171"/>
      <c r="V507" s="257"/>
      <c r="W507" s="688" t="s">
        <v>334</v>
      </c>
      <c r="X507" s="84"/>
      <c r="Y507" s="84"/>
      <c r="Z507" s="84"/>
      <c r="AA507" s="84"/>
      <c r="AB507" s="84"/>
      <c r="AC507" s="84"/>
      <c r="AD507" s="84"/>
      <c r="AE507" s="84"/>
      <c r="AF507" s="84"/>
      <c r="AG507" s="84"/>
      <c r="AH507" s="84"/>
      <c r="AI507" s="84"/>
      <c r="AJ507" s="84"/>
      <c r="AK507" s="84"/>
      <c r="AL507" s="200"/>
      <c r="AM507" s="171"/>
      <c r="AN507" s="257"/>
      <c r="AO507" s="85"/>
      <c r="AP507" s="85"/>
      <c r="AQ507" s="85"/>
    </row>
    <row r="508" spans="1:43" x14ac:dyDescent="0.25">
      <c r="A508" s="85"/>
      <c r="B508" s="305" t="s">
        <v>130</v>
      </c>
      <c r="C508" s="171"/>
      <c r="D508" s="257"/>
      <c r="E508" s="1246"/>
      <c r="F508" s="1246"/>
      <c r="G508" s="1246"/>
      <c r="H508" s="1246"/>
      <c r="I508" s="1246"/>
      <c r="J508" s="1246"/>
      <c r="K508" s="1246"/>
      <c r="L508" s="1246"/>
      <c r="M508" s="1246"/>
      <c r="N508" s="1246"/>
      <c r="O508" s="1246"/>
      <c r="P508" s="1246"/>
      <c r="Q508" s="1246"/>
      <c r="R508" s="1246"/>
      <c r="S508" s="1246"/>
      <c r="T508" s="1246"/>
      <c r="U508" s="171"/>
      <c r="V508" s="257"/>
      <c r="W508" s="84"/>
      <c r="X508" s="84" t="s">
        <v>335</v>
      </c>
      <c r="Y508" s="84"/>
      <c r="Z508" s="84"/>
      <c r="AA508" s="150" t="s">
        <v>9</v>
      </c>
      <c r="AB508" s="150"/>
      <c r="AC508" s="150"/>
      <c r="AD508" s="150"/>
      <c r="AE508" s="150"/>
      <c r="AF508" s="150"/>
      <c r="AG508" s="150"/>
      <c r="AH508" s="150"/>
      <c r="AI508" s="150"/>
      <c r="AJ508" s="150"/>
      <c r="AK508" s="150"/>
      <c r="AL508" s="697" t="s">
        <v>165</v>
      </c>
      <c r="AM508" s="171"/>
      <c r="AN508" s="257"/>
      <c r="AO508" s="85"/>
      <c r="AP508" s="85"/>
      <c r="AQ508" s="85"/>
    </row>
    <row r="509" spans="1:43" x14ac:dyDescent="0.25">
      <c r="A509" s="85"/>
      <c r="B509" s="305"/>
      <c r="C509" s="171"/>
      <c r="D509" s="257"/>
      <c r="E509" s="1246"/>
      <c r="F509" s="1246"/>
      <c r="G509" s="1246"/>
      <c r="H509" s="1246"/>
      <c r="I509" s="1246"/>
      <c r="J509" s="1246"/>
      <c r="K509" s="1246"/>
      <c r="L509" s="1246"/>
      <c r="M509" s="1246"/>
      <c r="N509" s="1246"/>
      <c r="O509" s="1246"/>
      <c r="P509" s="1246"/>
      <c r="Q509" s="1246"/>
      <c r="R509" s="1246"/>
      <c r="S509" s="1246"/>
      <c r="T509" s="1246"/>
      <c r="U509" s="171"/>
      <c r="V509" s="257"/>
      <c r="W509" s="84"/>
      <c r="X509" s="84" t="s">
        <v>336</v>
      </c>
      <c r="Y509" s="84"/>
      <c r="Z509" s="84"/>
      <c r="AA509" s="84"/>
      <c r="AB509" s="84"/>
      <c r="AC509" s="84"/>
      <c r="AD509" s="150" t="s">
        <v>9</v>
      </c>
      <c r="AE509" s="150"/>
      <c r="AF509" s="150"/>
      <c r="AG509" s="150"/>
      <c r="AH509" s="150"/>
      <c r="AI509" s="150"/>
      <c r="AJ509" s="150"/>
      <c r="AK509" s="150"/>
      <c r="AL509" s="697" t="s">
        <v>167</v>
      </c>
      <c r="AM509" s="171"/>
      <c r="AN509" s="257"/>
      <c r="AO509" s="85"/>
      <c r="AP509" s="85"/>
      <c r="AQ509" s="85"/>
    </row>
    <row r="510" spans="1:43" x14ac:dyDescent="0.25">
      <c r="A510" s="84"/>
      <c r="C510" s="171"/>
      <c r="D510" s="257"/>
      <c r="E510" s="1246"/>
      <c r="F510" s="1246"/>
      <c r="G510" s="1246"/>
      <c r="H510" s="1246"/>
      <c r="I510" s="1246"/>
      <c r="J510" s="1246"/>
      <c r="K510" s="1246"/>
      <c r="L510" s="1246"/>
      <c r="M510" s="1246"/>
      <c r="N510" s="1246"/>
      <c r="O510" s="1246"/>
      <c r="P510" s="1246"/>
      <c r="Q510" s="1246"/>
      <c r="R510" s="1246"/>
      <c r="S510" s="1246"/>
      <c r="T510" s="1246"/>
      <c r="U510" s="171"/>
      <c r="V510" s="257"/>
      <c r="W510" s="84"/>
      <c r="X510" s="84" t="s">
        <v>337</v>
      </c>
      <c r="Y510" s="84"/>
      <c r="Z510" s="84"/>
      <c r="AA510" s="84"/>
      <c r="AB510" s="84"/>
      <c r="AC510" s="84"/>
      <c r="AE510" s="150" t="s">
        <v>9</v>
      </c>
      <c r="AF510" s="150"/>
      <c r="AG510" s="150"/>
      <c r="AH510" s="150"/>
      <c r="AI510" s="150"/>
      <c r="AJ510" s="150"/>
      <c r="AK510" s="150"/>
      <c r="AL510" s="247" t="s">
        <v>168</v>
      </c>
      <c r="AM510" s="171"/>
      <c r="AN510" s="257"/>
      <c r="AO510" s="85"/>
      <c r="AP510" s="85"/>
      <c r="AQ510" s="85"/>
    </row>
    <row r="511" spans="1:43" ht="11.25" customHeight="1" x14ac:dyDescent="0.25">
      <c r="A511" s="84"/>
      <c r="C511" s="171"/>
      <c r="D511" s="257"/>
      <c r="E511" s="1246"/>
      <c r="F511" s="1246"/>
      <c r="G511" s="1246"/>
      <c r="H511" s="1246"/>
      <c r="I511" s="1246"/>
      <c r="J511" s="1246"/>
      <c r="K511" s="1246"/>
      <c r="L511" s="1246"/>
      <c r="M511" s="1246"/>
      <c r="N511" s="1246"/>
      <c r="O511" s="1246"/>
      <c r="P511" s="1246"/>
      <c r="Q511" s="1246"/>
      <c r="R511" s="1246"/>
      <c r="S511" s="1246"/>
      <c r="T511" s="1246"/>
      <c r="U511" s="171"/>
      <c r="V511" s="257"/>
      <c r="W511" s="688" t="s">
        <v>338</v>
      </c>
      <c r="X511" s="84"/>
      <c r="Y511" s="84"/>
      <c r="Z511" s="84"/>
      <c r="AA511" s="84"/>
      <c r="AB511" s="84"/>
      <c r="AC511" s="84"/>
      <c r="AD511" s="84"/>
      <c r="AE511" s="84"/>
      <c r="AF511" s="84"/>
      <c r="AG511" s="84"/>
      <c r="AH511" s="84"/>
      <c r="AI511" s="84"/>
      <c r="AJ511" s="84"/>
      <c r="AK511" s="84"/>
      <c r="AL511" s="127"/>
      <c r="AM511" s="171"/>
      <c r="AN511" s="257"/>
      <c r="AO511" s="85"/>
      <c r="AP511" s="85"/>
      <c r="AQ511" s="85"/>
    </row>
    <row r="512" spans="1:43" x14ac:dyDescent="0.25">
      <c r="A512" s="84"/>
      <c r="C512" s="171"/>
      <c r="D512" s="257"/>
      <c r="E512" s="1246"/>
      <c r="F512" s="1246"/>
      <c r="G512" s="1246"/>
      <c r="H512" s="1246"/>
      <c r="I512" s="1246"/>
      <c r="J512" s="1246"/>
      <c r="K512" s="1246"/>
      <c r="L512" s="1246"/>
      <c r="M512" s="1246"/>
      <c r="N512" s="1246"/>
      <c r="O512" s="1246"/>
      <c r="P512" s="1246"/>
      <c r="Q512" s="1246"/>
      <c r="R512" s="1246"/>
      <c r="S512" s="1246"/>
      <c r="T512" s="1246"/>
      <c r="U512" s="171"/>
      <c r="V512" s="257"/>
      <c r="W512" s="84"/>
      <c r="X512" s="84" t="s">
        <v>339</v>
      </c>
      <c r="Y512" s="84"/>
      <c r="Z512" s="84"/>
      <c r="AA512" s="84"/>
      <c r="AB512" s="84"/>
      <c r="AC512" s="84"/>
      <c r="AD512" s="84"/>
      <c r="AE512" s="84"/>
      <c r="AF512" s="84"/>
      <c r="AG512" s="84"/>
      <c r="AI512" s="150" t="s">
        <v>9</v>
      </c>
      <c r="AJ512" s="150"/>
      <c r="AK512" s="150"/>
      <c r="AL512" s="247" t="s">
        <v>230</v>
      </c>
      <c r="AM512" s="171"/>
      <c r="AN512" s="257"/>
      <c r="AO512" s="85"/>
      <c r="AP512" s="85"/>
      <c r="AQ512" s="85"/>
    </row>
    <row r="513" spans="1:43" x14ac:dyDescent="0.25">
      <c r="A513" s="84"/>
      <c r="C513" s="171"/>
      <c r="D513" s="257"/>
      <c r="E513" s="1246"/>
      <c r="F513" s="1246"/>
      <c r="G513" s="1246"/>
      <c r="H513" s="1246"/>
      <c r="I513" s="1246"/>
      <c r="J513" s="1246"/>
      <c r="K513" s="1246"/>
      <c r="L513" s="1246"/>
      <c r="M513" s="1246"/>
      <c r="N513" s="1246"/>
      <c r="O513" s="1246"/>
      <c r="P513" s="1246"/>
      <c r="Q513" s="1246"/>
      <c r="R513" s="1246"/>
      <c r="S513" s="1246"/>
      <c r="T513" s="1246"/>
      <c r="U513" s="171"/>
      <c r="V513" s="257"/>
      <c r="W513" s="84"/>
      <c r="X513" s="84" t="s">
        <v>1591</v>
      </c>
      <c r="Y513" s="84"/>
      <c r="Z513" s="84"/>
      <c r="AA513" s="84"/>
      <c r="AB513" s="84"/>
      <c r="AC513" s="84"/>
      <c r="AD513" s="84"/>
      <c r="AE513" s="84"/>
      <c r="AF513" s="84"/>
      <c r="AG513" s="84"/>
      <c r="AH513" s="84"/>
      <c r="AI513" s="84"/>
      <c r="AJ513" s="84"/>
      <c r="AK513" s="84"/>
      <c r="AL513" s="247" t="s">
        <v>232</v>
      </c>
      <c r="AM513" s="171"/>
      <c r="AN513" s="257"/>
      <c r="AO513" s="85"/>
      <c r="AP513" s="85"/>
      <c r="AQ513" s="85"/>
    </row>
    <row r="514" spans="1:43" x14ac:dyDescent="0.25">
      <c r="A514" s="84"/>
      <c r="C514" s="171"/>
      <c r="D514" s="257"/>
      <c r="E514" s="1246"/>
      <c r="F514" s="1246"/>
      <c r="G514" s="1246"/>
      <c r="H514" s="1246"/>
      <c r="I514" s="1246"/>
      <c r="J514" s="1246"/>
      <c r="K514" s="1246"/>
      <c r="L514" s="1246"/>
      <c r="M514" s="1246"/>
      <c r="N514" s="1246"/>
      <c r="O514" s="1246"/>
      <c r="P514" s="1246"/>
      <c r="Q514" s="1246"/>
      <c r="R514" s="1246"/>
      <c r="S514" s="1246"/>
      <c r="T514" s="1246"/>
      <c r="U514" s="171"/>
      <c r="V514" s="257"/>
      <c r="W514" s="84"/>
      <c r="X514" s="84"/>
      <c r="Y514" s="84"/>
      <c r="Z514" s="84"/>
      <c r="AA514" s="84"/>
      <c r="AB514" s="84"/>
      <c r="AC514" s="84"/>
      <c r="AD514" s="150"/>
      <c r="AE514" s="150"/>
      <c r="AF514" s="150"/>
      <c r="AG514" s="150"/>
      <c r="AH514" s="150"/>
      <c r="AI514" s="150"/>
      <c r="AJ514" s="150"/>
      <c r="AK514" s="150"/>
      <c r="AL514" s="247"/>
      <c r="AM514" s="171"/>
      <c r="AN514" s="257"/>
      <c r="AO514" s="85"/>
      <c r="AP514" s="85"/>
      <c r="AQ514" s="85"/>
    </row>
    <row r="515" spans="1:43" x14ac:dyDescent="0.25">
      <c r="A515" s="84"/>
      <c r="C515" s="171"/>
      <c r="D515" s="257"/>
      <c r="E515" s="1246"/>
      <c r="F515" s="1246"/>
      <c r="G515" s="1246"/>
      <c r="H515" s="1246"/>
      <c r="I515" s="1246"/>
      <c r="J515" s="1246"/>
      <c r="K515" s="1246"/>
      <c r="L515" s="1246"/>
      <c r="M515" s="1246"/>
      <c r="N515" s="1246"/>
      <c r="O515" s="1246"/>
      <c r="P515" s="1246"/>
      <c r="Q515" s="1246"/>
      <c r="R515" s="1246"/>
      <c r="S515" s="1246"/>
      <c r="T515" s="1246"/>
      <c r="U515" s="171"/>
      <c r="V515" s="257"/>
      <c r="W515" s="84" t="s">
        <v>144</v>
      </c>
      <c r="Y515" s="199"/>
      <c r="Z515" s="373"/>
      <c r="AA515" s="373"/>
      <c r="AB515" s="373"/>
      <c r="AC515" s="373"/>
      <c r="AD515" s="122"/>
      <c r="AE515" s="122"/>
      <c r="AF515" s="85"/>
      <c r="AG515" s="85"/>
      <c r="AH515" s="85"/>
      <c r="AI515" s="85"/>
      <c r="AJ515" s="85"/>
      <c r="AK515" s="85"/>
      <c r="AL515" s="247" t="s">
        <v>218</v>
      </c>
      <c r="AM515" s="171"/>
      <c r="AN515" s="257"/>
      <c r="AO515" s="85"/>
      <c r="AP515" s="85"/>
      <c r="AQ515" s="85"/>
    </row>
    <row r="516" spans="1:43" x14ac:dyDescent="0.25">
      <c r="A516" s="84"/>
      <c r="C516" s="171"/>
      <c r="D516" s="257"/>
      <c r="E516" s="1246"/>
      <c r="F516" s="1246"/>
      <c r="G516" s="1246"/>
      <c r="H516" s="1246"/>
      <c r="I516" s="1246"/>
      <c r="J516" s="1246"/>
      <c r="K516" s="1246"/>
      <c r="L516" s="1246"/>
      <c r="M516" s="1246"/>
      <c r="N516" s="1246"/>
      <c r="O516" s="1246"/>
      <c r="P516" s="1246"/>
      <c r="Q516" s="1246"/>
      <c r="R516" s="1246"/>
      <c r="S516" s="1246"/>
      <c r="T516" s="1246"/>
      <c r="U516" s="171"/>
      <c r="V516" s="257"/>
      <c r="W516" s="85"/>
      <c r="X516" s="85"/>
      <c r="Y516" s="85"/>
      <c r="Z516" s="689" t="s">
        <v>146</v>
      </c>
      <c r="AA516" s="689"/>
      <c r="AB516" s="689"/>
      <c r="AC516" s="689"/>
      <c r="AD516" s="689"/>
      <c r="AE516" s="689"/>
      <c r="AF516" s="689"/>
      <c r="AG516" s="689"/>
      <c r="AH516" s="689"/>
      <c r="AI516" s="689"/>
      <c r="AJ516" s="689"/>
      <c r="AK516" s="689"/>
      <c r="AM516" s="171"/>
      <c r="AN516" s="257"/>
      <c r="AO516" s="85"/>
      <c r="AP516" s="85"/>
      <c r="AQ516" s="85"/>
    </row>
    <row r="517" spans="1:43" ht="6" customHeight="1" x14ac:dyDescent="0.25">
      <c r="A517" s="122"/>
      <c r="B517" s="306"/>
      <c r="C517" s="172"/>
      <c r="D517" s="307"/>
      <c r="E517" s="122"/>
      <c r="F517" s="122"/>
      <c r="G517" s="122"/>
      <c r="H517" s="122"/>
      <c r="I517" s="122"/>
      <c r="J517" s="122"/>
      <c r="K517" s="122"/>
      <c r="L517" s="122"/>
      <c r="M517" s="122"/>
      <c r="N517" s="122"/>
      <c r="O517" s="122"/>
      <c r="P517" s="122"/>
      <c r="Q517" s="122"/>
      <c r="R517" s="122"/>
      <c r="S517" s="122"/>
      <c r="T517" s="122"/>
      <c r="U517" s="172"/>
      <c r="V517" s="307"/>
      <c r="W517" s="122"/>
      <c r="X517" s="122"/>
      <c r="Y517" s="122"/>
      <c r="Z517" s="122"/>
      <c r="AA517" s="122"/>
      <c r="AB517" s="122"/>
      <c r="AC517" s="122"/>
      <c r="AD517" s="122"/>
      <c r="AE517" s="122"/>
      <c r="AF517" s="122"/>
      <c r="AG517" s="122"/>
      <c r="AH517" s="122"/>
      <c r="AI517" s="122"/>
      <c r="AJ517" s="122"/>
      <c r="AK517" s="122"/>
      <c r="AL517" s="591"/>
      <c r="AM517" s="172"/>
      <c r="AN517" s="307"/>
      <c r="AO517" s="122"/>
      <c r="AP517" s="122"/>
      <c r="AQ517" s="122"/>
    </row>
    <row r="518" spans="1:43" ht="6" customHeight="1" x14ac:dyDescent="0.25">
      <c r="A518" s="500"/>
      <c r="B518" s="583"/>
      <c r="C518" s="584"/>
      <c r="D518" s="499"/>
      <c r="E518" s="500"/>
      <c r="F518" s="500"/>
      <c r="G518" s="500"/>
      <c r="H518" s="500"/>
      <c r="I518" s="500"/>
      <c r="J518" s="500"/>
      <c r="K518" s="500"/>
      <c r="L518" s="500"/>
      <c r="M518" s="500"/>
      <c r="N518" s="500"/>
      <c r="O518" s="500"/>
      <c r="P518" s="500"/>
      <c r="Q518" s="500"/>
      <c r="R518" s="500"/>
      <c r="S518" s="500"/>
      <c r="T518" s="500"/>
      <c r="U518" s="584"/>
      <c r="V518" s="499"/>
      <c r="W518" s="500"/>
      <c r="X518" s="500"/>
      <c r="Y518" s="500"/>
      <c r="Z518" s="500"/>
      <c r="AA518" s="500"/>
      <c r="AB518" s="500"/>
      <c r="AC518" s="500"/>
      <c r="AD518" s="500"/>
      <c r="AE518" s="500"/>
      <c r="AF518" s="500"/>
      <c r="AG518" s="500"/>
      <c r="AH518" s="500"/>
      <c r="AI518" s="500"/>
      <c r="AJ518" s="500"/>
      <c r="AK518" s="500"/>
      <c r="AL518" s="593"/>
      <c r="AM518" s="584"/>
      <c r="AN518" s="257"/>
      <c r="AO518" s="85"/>
      <c r="AP518" s="85"/>
      <c r="AQ518" s="85"/>
    </row>
    <row r="519" spans="1:43" ht="11.25" customHeight="1" x14ac:dyDescent="0.25">
      <c r="A519" s="85"/>
      <c r="B519" s="429">
        <v>455</v>
      </c>
      <c r="C519" s="171"/>
      <c r="D519" s="257"/>
      <c r="E519" s="1242" t="str">
        <f ca="1">VLOOKUP(INDIRECT(ADDRESS(ROW(),COLUMN()-3)),INDIRECT("translations[[Question Num]:["&amp; Language_Selected &amp;"]]"),MATCH(Language_Selected,Language_Options,0)+1,FALSE)</f>
        <v>Now I would like to talk to you about what happened after you left the facility. Did anyone check on your health after you left the facility?</v>
      </c>
      <c r="F519" s="1242"/>
      <c r="G519" s="1242"/>
      <c r="H519" s="1242"/>
      <c r="I519" s="1242"/>
      <c r="J519" s="1242"/>
      <c r="K519" s="1242"/>
      <c r="L519" s="1242"/>
      <c r="M519" s="1242"/>
      <c r="N519" s="1242"/>
      <c r="O519" s="1242"/>
      <c r="P519" s="1242"/>
      <c r="Q519" s="1242"/>
      <c r="R519" s="1242"/>
      <c r="S519" s="1242"/>
      <c r="T519" s="1242"/>
      <c r="U519" s="171"/>
      <c r="V519" s="257"/>
      <c r="W519" s="85" t="s">
        <v>52</v>
      </c>
      <c r="X519" s="85"/>
      <c r="Y519" s="443" t="s">
        <v>9</v>
      </c>
      <c r="Z519" s="443"/>
      <c r="AA519" s="443"/>
      <c r="AB519" s="443"/>
      <c r="AC519" s="443"/>
      <c r="AD519" s="443"/>
      <c r="AE519" s="443"/>
      <c r="AF519" s="443"/>
      <c r="AG519" s="443"/>
      <c r="AH519" s="443"/>
      <c r="AI519" s="443"/>
      <c r="AJ519" s="443"/>
      <c r="AK519" s="443"/>
      <c r="AL519" s="697" t="s">
        <v>53</v>
      </c>
      <c r="AM519" s="171"/>
      <c r="AN519" s="257"/>
      <c r="AO519" s="85"/>
      <c r="AP519" s="85"/>
      <c r="AQ519" s="85"/>
    </row>
    <row r="520" spans="1:43" x14ac:dyDescent="0.25">
      <c r="A520" s="85"/>
      <c r="B520" s="305"/>
      <c r="C520" s="171"/>
      <c r="D520" s="257"/>
      <c r="E520" s="1242"/>
      <c r="F520" s="1242"/>
      <c r="G520" s="1242"/>
      <c r="H520" s="1242"/>
      <c r="I520" s="1242"/>
      <c r="J520" s="1242"/>
      <c r="K520" s="1242"/>
      <c r="L520" s="1242"/>
      <c r="M520" s="1242"/>
      <c r="N520" s="1242"/>
      <c r="O520" s="1242"/>
      <c r="P520" s="1242"/>
      <c r="Q520" s="1242"/>
      <c r="R520" s="1242"/>
      <c r="S520" s="1242"/>
      <c r="T520" s="1242"/>
      <c r="U520" s="171"/>
      <c r="V520" s="257"/>
      <c r="W520" s="85" t="s">
        <v>54</v>
      </c>
      <c r="X520" s="85"/>
      <c r="Y520" s="443" t="s">
        <v>9</v>
      </c>
      <c r="Z520" s="443"/>
      <c r="AA520" s="443"/>
      <c r="AB520" s="443"/>
      <c r="AC520" s="443"/>
      <c r="AD520" s="443"/>
      <c r="AE520" s="443"/>
      <c r="AF520" s="443"/>
      <c r="AG520" s="443"/>
      <c r="AH520" s="443"/>
      <c r="AI520" s="443"/>
      <c r="AJ520" s="443"/>
      <c r="AK520" s="443"/>
      <c r="AL520" s="697" t="s">
        <v>55</v>
      </c>
      <c r="AM520" s="171"/>
      <c r="AN520" s="257"/>
      <c r="AO520" s="85"/>
      <c r="AP520" s="85">
        <v>459</v>
      </c>
      <c r="AQ520" s="85"/>
    </row>
    <row r="521" spans="1:43" x14ac:dyDescent="0.25">
      <c r="A521" s="85"/>
      <c r="B521" s="475"/>
      <c r="C521" s="171"/>
      <c r="D521" s="257"/>
      <c r="E521" s="1242"/>
      <c r="F521" s="1242"/>
      <c r="G521" s="1242"/>
      <c r="H521" s="1242"/>
      <c r="I521" s="1242"/>
      <c r="J521" s="1242"/>
      <c r="K521" s="1242"/>
      <c r="L521" s="1242"/>
      <c r="M521" s="1242"/>
      <c r="N521" s="1242"/>
      <c r="O521" s="1242"/>
      <c r="P521" s="1242"/>
      <c r="Q521" s="1242"/>
      <c r="R521" s="1242"/>
      <c r="S521" s="1242"/>
      <c r="T521" s="1242"/>
      <c r="U521" s="171"/>
      <c r="V521" s="257"/>
      <c r="W521" s="85"/>
      <c r="X521" s="85"/>
      <c r="Y521" s="85"/>
      <c r="Z521" s="85"/>
      <c r="AA521" s="85"/>
      <c r="AB521" s="85"/>
      <c r="AC521" s="85"/>
      <c r="AD521" s="85"/>
      <c r="AE521" s="85"/>
      <c r="AF521" s="85"/>
      <c r="AG521" s="85"/>
      <c r="AH521" s="85"/>
      <c r="AJ521" s="200"/>
      <c r="AK521" s="85"/>
      <c r="AL521" s="200"/>
      <c r="AM521" s="171"/>
      <c r="AN521" s="257"/>
      <c r="AO521" s="85"/>
      <c r="AP521" s="85"/>
      <c r="AQ521" s="85"/>
    </row>
    <row r="522" spans="1:43" ht="6" customHeight="1" x14ac:dyDescent="0.25">
      <c r="A522" s="122"/>
      <c r="B522" s="306"/>
      <c r="C522" s="172"/>
      <c r="D522" s="307"/>
      <c r="E522" s="122"/>
      <c r="F522" s="122"/>
      <c r="G522" s="122"/>
      <c r="H522" s="122"/>
      <c r="I522" s="122"/>
      <c r="J522" s="122"/>
      <c r="K522" s="122"/>
      <c r="L522" s="122"/>
      <c r="M522" s="122"/>
      <c r="N522" s="122"/>
      <c r="O522" s="122"/>
      <c r="P522" s="122"/>
      <c r="Q522" s="122"/>
      <c r="R522" s="122"/>
      <c r="S522" s="122"/>
      <c r="T522" s="122"/>
      <c r="U522" s="172"/>
      <c r="V522" s="307"/>
      <c r="W522" s="122"/>
      <c r="X522" s="122"/>
      <c r="Y522" s="122"/>
      <c r="Z522" s="122"/>
      <c r="AA522" s="122"/>
      <c r="AB522" s="122"/>
      <c r="AC522" s="122"/>
      <c r="AD522" s="122"/>
      <c r="AE522" s="122"/>
      <c r="AF522" s="122"/>
      <c r="AG522" s="122"/>
      <c r="AH522" s="122"/>
      <c r="AI522" s="122"/>
      <c r="AJ522" s="122"/>
      <c r="AK522" s="122"/>
      <c r="AL522" s="591"/>
      <c r="AM522" s="172"/>
      <c r="AN522" s="307"/>
      <c r="AO522" s="122"/>
      <c r="AP522" s="122"/>
      <c r="AQ522" s="122"/>
    </row>
    <row r="523" spans="1:43" ht="6" customHeight="1" x14ac:dyDescent="0.25">
      <c r="A523" s="500"/>
      <c r="B523" s="583"/>
      <c r="C523" s="584"/>
      <c r="D523" s="499"/>
      <c r="E523" s="500"/>
      <c r="F523" s="500"/>
      <c r="G523" s="500"/>
      <c r="H523" s="500"/>
      <c r="I523" s="500"/>
      <c r="J523" s="500"/>
      <c r="K523" s="500"/>
      <c r="L523" s="500"/>
      <c r="M523" s="500"/>
      <c r="N523" s="500"/>
      <c r="O523" s="500"/>
      <c r="P523" s="500"/>
      <c r="Q523" s="500"/>
      <c r="R523" s="500"/>
      <c r="S523" s="500"/>
      <c r="T523" s="500"/>
      <c r="U523" s="584"/>
      <c r="V523" s="499"/>
      <c r="W523" s="500"/>
      <c r="X523" s="500"/>
      <c r="Y523" s="500"/>
      <c r="Z523" s="500"/>
      <c r="AA523" s="500"/>
      <c r="AB523" s="500"/>
      <c r="AC523" s="500"/>
      <c r="AD523" s="500"/>
      <c r="AE523" s="500"/>
      <c r="AF523" s="500"/>
      <c r="AG523" s="500"/>
      <c r="AH523" s="500"/>
      <c r="AI523" s="500"/>
      <c r="AJ523" s="500"/>
      <c r="AK523" s="500"/>
      <c r="AL523" s="593"/>
      <c r="AM523" s="584"/>
      <c r="AN523" s="257"/>
      <c r="AO523" s="85"/>
      <c r="AP523" s="85"/>
      <c r="AQ523" s="85"/>
    </row>
    <row r="524" spans="1:43" ht="11.25" customHeight="1" x14ac:dyDescent="0.25">
      <c r="A524" s="85"/>
      <c r="B524" s="429">
        <v>456</v>
      </c>
      <c r="C524" s="171"/>
      <c r="D524" s="257"/>
      <c r="E524" s="1246" t="str">
        <f ca="1">VLOOKUP(INDIRECT(ADDRESS(ROW(),COLUMN()-3)),INDIRECT("translations[[Question Num]:["&amp; Language_Selected &amp;"]]"),MATCH(Language_Selected,Language_Options,0)+1,FALSE)</f>
        <v>How long after delivery did that check take place?</v>
      </c>
      <c r="F524" s="1246"/>
      <c r="G524" s="1246"/>
      <c r="H524" s="1246"/>
      <c r="I524" s="1246"/>
      <c r="J524" s="1246"/>
      <c r="K524" s="1246"/>
      <c r="L524" s="1246"/>
      <c r="M524" s="1246"/>
      <c r="N524" s="1246"/>
      <c r="O524" s="1246"/>
      <c r="P524" s="1246"/>
      <c r="Q524" s="1246"/>
      <c r="R524" s="1246"/>
      <c r="S524" s="1246"/>
      <c r="T524" s="1246"/>
      <c r="U524" s="171"/>
      <c r="V524" s="257"/>
      <c r="W524" s="85"/>
      <c r="X524" s="85"/>
      <c r="Y524" s="85"/>
      <c r="Z524" s="85"/>
      <c r="AA524" s="85"/>
      <c r="AB524" s="85"/>
      <c r="AC524" s="85"/>
      <c r="AD524" s="85"/>
      <c r="AE524" s="85"/>
      <c r="AF524" s="85"/>
      <c r="AG524" s="85"/>
      <c r="AH524" s="85"/>
      <c r="AI524" s="499"/>
      <c r="AJ524" s="500"/>
      <c r="AK524" s="499"/>
      <c r="AL524" s="675"/>
      <c r="AM524" s="171"/>
      <c r="AN524" s="257"/>
      <c r="AO524" s="85"/>
      <c r="AP524" s="85"/>
      <c r="AQ524" s="85"/>
    </row>
    <row r="525" spans="1:43" x14ac:dyDescent="0.25">
      <c r="A525" s="85"/>
      <c r="B525" s="305"/>
      <c r="C525" s="171"/>
      <c r="D525" s="257"/>
      <c r="E525" s="1246"/>
      <c r="F525" s="1246"/>
      <c r="G525" s="1246"/>
      <c r="H525" s="1246"/>
      <c r="I525" s="1246"/>
      <c r="J525" s="1246"/>
      <c r="K525" s="1246"/>
      <c r="L525" s="1246"/>
      <c r="M525" s="1246"/>
      <c r="N525" s="1246"/>
      <c r="O525" s="1246"/>
      <c r="P525" s="1246"/>
      <c r="Q525" s="1246"/>
      <c r="R525" s="1246"/>
      <c r="S525" s="1246"/>
      <c r="T525" s="1246"/>
      <c r="U525" s="171"/>
      <c r="V525" s="257"/>
      <c r="W525" s="85" t="s">
        <v>379</v>
      </c>
      <c r="X525" s="85"/>
      <c r="Y525" s="85"/>
      <c r="Z525" s="150" t="s">
        <v>9</v>
      </c>
      <c r="AA525" s="150"/>
      <c r="AB525" s="150"/>
      <c r="AC525" s="150"/>
      <c r="AD525" s="150"/>
      <c r="AE525" s="150"/>
      <c r="AF525" s="150"/>
      <c r="AG525" s="150"/>
      <c r="AH525" s="497" t="s">
        <v>53</v>
      </c>
      <c r="AI525" s="307"/>
      <c r="AJ525" s="122"/>
      <c r="AK525" s="307"/>
      <c r="AL525" s="672"/>
      <c r="AM525" s="171"/>
      <c r="AN525" s="257"/>
      <c r="AO525" s="85"/>
      <c r="AP525" s="85"/>
      <c r="AQ525" s="85"/>
    </row>
    <row r="526" spans="1:43" ht="11.25" customHeight="1" x14ac:dyDescent="0.25">
      <c r="A526" s="85"/>
      <c r="B526" s="475"/>
      <c r="C526" s="171"/>
      <c r="D526" s="257"/>
      <c r="E526" s="1246"/>
      <c r="F526" s="1246"/>
      <c r="G526" s="1246"/>
      <c r="H526" s="1246"/>
      <c r="I526" s="1246"/>
      <c r="J526" s="1246"/>
      <c r="K526" s="1246"/>
      <c r="L526" s="1246"/>
      <c r="M526" s="1246"/>
      <c r="N526" s="1246"/>
      <c r="O526" s="1246"/>
      <c r="P526" s="1246"/>
      <c r="Q526" s="1246"/>
      <c r="R526" s="1246"/>
      <c r="S526" s="1246"/>
      <c r="T526" s="1246"/>
      <c r="U526" s="171"/>
      <c r="V526" s="257"/>
      <c r="W526" s="85"/>
      <c r="X526" s="85"/>
      <c r="Y526" s="85"/>
      <c r="Z526" s="85"/>
      <c r="AA526" s="85"/>
      <c r="AB526" s="85"/>
      <c r="AC526" s="85"/>
      <c r="AD526" s="85"/>
      <c r="AE526" s="85"/>
      <c r="AG526" s="85"/>
      <c r="AH526" s="85"/>
      <c r="AI526" s="257"/>
      <c r="AJ526" s="85"/>
      <c r="AK526" s="257"/>
      <c r="AL526" s="671"/>
      <c r="AM526" s="171"/>
      <c r="AN526" s="257"/>
      <c r="AO526" s="85"/>
      <c r="AP526" s="85"/>
      <c r="AQ526" s="85"/>
    </row>
    <row r="527" spans="1:43" x14ac:dyDescent="0.25">
      <c r="A527" s="85"/>
      <c r="B527" s="475"/>
      <c r="C527" s="171"/>
      <c r="D527" s="257"/>
      <c r="E527" s="1246"/>
      <c r="F527" s="1246"/>
      <c r="G527" s="1246"/>
      <c r="H527" s="1246"/>
      <c r="I527" s="1246"/>
      <c r="J527" s="1246"/>
      <c r="K527" s="1246"/>
      <c r="L527" s="1246"/>
      <c r="M527" s="1246"/>
      <c r="N527" s="1246"/>
      <c r="O527" s="1246"/>
      <c r="P527" s="1246"/>
      <c r="Q527" s="1246"/>
      <c r="R527" s="1246"/>
      <c r="S527" s="1246"/>
      <c r="T527" s="1246"/>
      <c r="U527" s="171"/>
      <c r="V527" s="257"/>
      <c r="W527" s="85" t="s">
        <v>80</v>
      </c>
      <c r="X527" s="85"/>
      <c r="Y527" s="150" t="s">
        <v>9</v>
      </c>
      <c r="Z527" s="150"/>
      <c r="AA527" s="150"/>
      <c r="AB527" s="150"/>
      <c r="AC527" s="150"/>
      <c r="AD527" s="150"/>
      <c r="AE527" s="150"/>
      <c r="AF527" s="150"/>
      <c r="AG527" s="443"/>
      <c r="AH527" s="497" t="s">
        <v>55</v>
      </c>
      <c r="AI527" s="307"/>
      <c r="AJ527" s="122"/>
      <c r="AK527" s="307"/>
      <c r="AL527" s="672"/>
      <c r="AM527" s="171"/>
      <c r="AN527" s="257"/>
      <c r="AO527" s="85"/>
      <c r="AP527" s="85"/>
      <c r="AQ527" s="85"/>
    </row>
    <row r="528" spans="1:43" ht="11.25" customHeight="1" x14ac:dyDescent="0.25">
      <c r="A528" s="85"/>
      <c r="B528" s="475"/>
      <c r="C528" s="171"/>
      <c r="D528" s="257"/>
      <c r="E528" s="1246"/>
      <c r="F528" s="1246"/>
      <c r="G528" s="1246"/>
      <c r="H528" s="1246"/>
      <c r="I528" s="1246"/>
      <c r="J528" s="1246"/>
      <c r="K528" s="1246"/>
      <c r="L528" s="1246"/>
      <c r="M528" s="1246"/>
      <c r="N528" s="1246"/>
      <c r="O528" s="1246"/>
      <c r="P528" s="1246"/>
      <c r="Q528" s="1246"/>
      <c r="R528" s="1246"/>
      <c r="S528" s="1246"/>
      <c r="T528" s="1246"/>
      <c r="U528" s="171"/>
      <c r="V528" s="257"/>
      <c r="W528" s="85"/>
      <c r="X528" s="85"/>
      <c r="Y528" s="85"/>
      <c r="Z528" s="85"/>
      <c r="AA528" s="85"/>
      <c r="AB528" s="85"/>
      <c r="AC528" s="85"/>
      <c r="AD528" s="85"/>
      <c r="AE528" s="85"/>
      <c r="AG528" s="85"/>
      <c r="AH528" s="85"/>
      <c r="AI528" s="499"/>
      <c r="AJ528" s="584"/>
      <c r="AK528" s="499"/>
      <c r="AL528" s="675"/>
      <c r="AM528" s="171"/>
      <c r="AN528" s="257"/>
      <c r="AO528" s="85"/>
      <c r="AP528" s="85"/>
      <c r="AQ528" s="85"/>
    </row>
    <row r="529" spans="1:43" x14ac:dyDescent="0.25">
      <c r="A529" s="85"/>
      <c r="B529" s="475"/>
      <c r="C529" s="171"/>
      <c r="D529" s="257"/>
      <c r="E529" s="1245" t="s">
        <v>398</v>
      </c>
      <c r="F529" s="1245"/>
      <c r="G529" s="1245"/>
      <c r="H529" s="1245"/>
      <c r="I529" s="1245"/>
      <c r="J529" s="1245"/>
      <c r="K529" s="1245"/>
      <c r="L529" s="1245"/>
      <c r="M529" s="1245"/>
      <c r="N529" s="1245"/>
      <c r="O529" s="1245"/>
      <c r="P529" s="1245"/>
      <c r="Q529" s="1245"/>
      <c r="R529" s="1245"/>
      <c r="S529" s="1245"/>
      <c r="T529" s="1245"/>
      <c r="U529" s="171"/>
      <c r="V529" s="257"/>
      <c r="W529" s="85" t="s">
        <v>77</v>
      </c>
      <c r="X529" s="85"/>
      <c r="Y529" s="85"/>
      <c r="Z529" s="150" t="s">
        <v>9</v>
      </c>
      <c r="AA529" s="150"/>
      <c r="AB529" s="150"/>
      <c r="AC529" s="150"/>
      <c r="AD529" s="150"/>
      <c r="AE529" s="150"/>
      <c r="AF529" s="150"/>
      <c r="AG529" s="150"/>
      <c r="AH529" s="497" t="s">
        <v>91</v>
      </c>
      <c r="AI529" s="307"/>
      <c r="AJ529" s="172"/>
      <c r="AK529" s="307"/>
      <c r="AL529" s="672"/>
      <c r="AM529" s="171"/>
      <c r="AN529" s="257"/>
      <c r="AO529" s="85"/>
      <c r="AP529" s="85"/>
      <c r="AQ529" s="85"/>
    </row>
    <row r="530" spans="1:43" x14ac:dyDescent="0.25">
      <c r="A530" s="85"/>
      <c r="B530" s="475"/>
      <c r="C530" s="171"/>
      <c r="D530" s="257"/>
      <c r="E530" s="1245"/>
      <c r="F530" s="1245"/>
      <c r="G530" s="1245"/>
      <c r="H530" s="1245"/>
      <c r="I530" s="1245"/>
      <c r="J530" s="1245"/>
      <c r="K530" s="1245"/>
      <c r="L530" s="1245"/>
      <c r="M530" s="1245"/>
      <c r="N530" s="1245"/>
      <c r="O530" s="1245"/>
      <c r="P530" s="1245"/>
      <c r="Q530" s="1245"/>
      <c r="R530" s="1245"/>
      <c r="S530" s="1245"/>
      <c r="T530" s="1245"/>
      <c r="U530" s="171"/>
      <c r="V530" s="257"/>
      <c r="W530" s="85"/>
      <c r="X530" s="85"/>
      <c r="Y530" s="85"/>
      <c r="Z530" s="85"/>
      <c r="AA530" s="85"/>
      <c r="AB530" s="85"/>
      <c r="AC530" s="85"/>
      <c r="AD530" s="85"/>
      <c r="AE530" s="85"/>
      <c r="AF530" s="85"/>
      <c r="AG530" s="85"/>
      <c r="AH530" s="85"/>
      <c r="AI530" s="85"/>
      <c r="AJ530" s="85"/>
      <c r="AK530" s="85"/>
      <c r="AL530" s="200"/>
      <c r="AM530" s="171"/>
      <c r="AN530" s="257"/>
      <c r="AO530" s="85"/>
      <c r="AP530" s="85"/>
      <c r="AQ530" s="85"/>
    </row>
    <row r="531" spans="1:43" x14ac:dyDescent="0.25">
      <c r="A531" s="85"/>
      <c r="B531" s="475"/>
      <c r="C531" s="171"/>
      <c r="D531" s="257"/>
      <c r="E531" s="1245"/>
      <c r="F531" s="1245"/>
      <c r="G531" s="1245"/>
      <c r="H531" s="1245"/>
      <c r="I531" s="1245"/>
      <c r="J531" s="1245"/>
      <c r="K531" s="1245"/>
      <c r="L531" s="1245"/>
      <c r="M531" s="1245"/>
      <c r="N531" s="1245"/>
      <c r="O531" s="1245"/>
      <c r="P531" s="1245"/>
      <c r="Q531" s="1245"/>
      <c r="R531" s="1245"/>
      <c r="S531" s="1245"/>
      <c r="T531" s="1245"/>
      <c r="U531" s="171"/>
      <c r="V531" s="257"/>
      <c r="W531" s="85" t="s">
        <v>150</v>
      </c>
      <c r="X531" s="85"/>
      <c r="Y531" s="85"/>
      <c r="Z531" s="85"/>
      <c r="AA531" s="85"/>
      <c r="AB531" s="150" t="s">
        <v>9</v>
      </c>
      <c r="AC531" s="150"/>
      <c r="AD531" s="150"/>
      <c r="AE531" s="150"/>
      <c r="AF531" s="150"/>
      <c r="AG531" s="150"/>
      <c r="AH531" s="150"/>
      <c r="AI531" s="150"/>
      <c r="AJ531" s="443"/>
      <c r="AK531" s="443"/>
      <c r="AL531" s="697" t="s">
        <v>328</v>
      </c>
      <c r="AM531" s="171"/>
      <c r="AN531" s="257"/>
      <c r="AO531" s="85"/>
      <c r="AP531" s="85"/>
      <c r="AQ531" s="85"/>
    </row>
    <row r="532" spans="1:43" ht="6" customHeight="1" x14ac:dyDescent="0.25">
      <c r="A532" s="122"/>
      <c r="B532" s="306"/>
      <c r="C532" s="172"/>
      <c r="D532" s="307"/>
      <c r="E532" s="122"/>
      <c r="F532" s="122"/>
      <c r="G532" s="122"/>
      <c r="H532" s="122"/>
      <c r="I532" s="122"/>
      <c r="J532" s="122"/>
      <c r="K532" s="122"/>
      <c r="L532" s="122"/>
      <c r="M532" s="122"/>
      <c r="N532" s="122"/>
      <c r="O532" s="122"/>
      <c r="P532" s="122"/>
      <c r="Q532" s="122"/>
      <c r="R532" s="122"/>
      <c r="S532" s="122"/>
      <c r="T532" s="122"/>
      <c r="U532" s="172"/>
      <c r="V532" s="307"/>
      <c r="W532" s="122"/>
      <c r="X532" s="122"/>
      <c r="Y532" s="122"/>
      <c r="Z532" s="122"/>
      <c r="AA532" s="122"/>
      <c r="AB532" s="122"/>
      <c r="AC532" s="122"/>
      <c r="AD532" s="122"/>
      <c r="AE532" s="122"/>
      <c r="AF532" s="122"/>
      <c r="AG532" s="122"/>
      <c r="AH532" s="122"/>
      <c r="AI532" s="122"/>
      <c r="AJ532" s="122"/>
      <c r="AK532" s="122"/>
      <c r="AL532" s="591"/>
      <c r="AM532" s="172"/>
      <c r="AN532" s="307"/>
      <c r="AO532" s="122"/>
      <c r="AP532" s="122"/>
      <c r="AQ532" s="122"/>
    </row>
    <row r="533" spans="1:43" ht="6" customHeight="1" x14ac:dyDescent="0.25">
      <c r="A533" s="500"/>
      <c r="B533" s="583"/>
      <c r="C533" s="584"/>
      <c r="D533" s="499"/>
      <c r="E533" s="500"/>
      <c r="F533" s="500"/>
      <c r="G533" s="500"/>
      <c r="H533" s="500"/>
      <c r="I533" s="500"/>
      <c r="J533" s="500"/>
      <c r="K533" s="500"/>
      <c r="L533" s="500"/>
      <c r="M533" s="500"/>
      <c r="N533" s="500"/>
      <c r="O533" s="500"/>
      <c r="P533" s="500"/>
      <c r="Q533" s="500"/>
      <c r="R533" s="500"/>
      <c r="S533" s="500"/>
      <c r="T533" s="500"/>
      <c r="U533" s="584"/>
      <c r="V533" s="499"/>
      <c r="W533" s="500"/>
      <c r="X533" s="500"/>
      <c r="Y533" s="500"/>
      <c r="Z533" s="500"/>
      <c r="AA533" s="500"/>
      <c r="AB533" s="500"/>
      <c r="AC533" s="500"/>
      <c r="AD533" s="500"/>
      <c r="AE533" s="500"/>
      <c r="AF533" s="500"/>
      <c r="AG533" s="500"/>
      <c r="AH533" s="500"/>
      <c r="AI533" s="500"/>
      <c r="AJ533" s="500"/>
      <c r="AK533" s="500"/>
      <c r="AL533" s="593"/>
      <c r="AM533" s="584"/>
      <c r="AN533" s="257"/>
      <c r="AO533" s="85"/>
      <c r="AP533" s="85"/>
      <c r="AQ533" s="85"/>
    </row>
    <row r="534" spans="1:43" ht="11.25" customHeight="1" x14ac:dyDescent="0.25">
      <c r="A534" s="85"/>
      <c r="B534" s="429">
        <v>457</v>
      </c>
      <c r="C534" s="171"/>
      <c r="D534" s="257"/>
      <c r="E534" s="1246" t="str">
        <f ca="1">VLOOKUP(INDIRECT(ADDRESS(ROW(),COLUMN()-3)),INDIRECT("translations[[Question Num]:["&amp; Language_Selected &amp;"]]"),MATCH(Language_Selected,Language_Options,0)+1,FALSE)</f>
        <v>Who checked on your health at that time?
PROBE FOR MOST QUALIFIED PERSON.</v>
      </c>
      <c r="F534" s="1246"/>
      <c r="G534" s="1246"/>
      <c r="H534" s="1246"/>
      <c r="I534" s="1246"/>
      <c r="J534" s="1246"/>
      <c r="K534" s="1246"/>
      <c r="L534" s="1246"/>
      <c r="M534" s="1246"/>
      <c r="N534" s="1246"/>
      <c r="O534" s="1246"/>
      <c r="P534" s="1246"/>
      <c r="Q534" s="1246"/>
      <c r="R534" s="1246"/>
      <c r="S534" s="1246"/>
      <c r="T534" s="1246"/>
      <c r="U534" s="171"/>
      <c r="V534" s="257"/>
      <c r="W534" s="688" t="s">
        <v>334</v>
      </c>
      <c r="X534" s="84"/>
      <c r="Y534" s="84"/>
      <c r="Z534" s="84"/>
      <c r="AA534" s="84"/>
      <c r="AB534" s="84"/>
      <c r="AC534" s="84"/>
      <c r="AD534" s="84"/>
      <c r="AE534" s="84"/>
      <c r="AF534" s="84"/>
      <c r="AG534" s="84"/>
      <c r="AH534" s="84"/>
      <c r="AI534" s="84"/>
      <c r="AJ534" s="84"/>
      <c r="AK534" s="84"/>
      <c r="AL534" s="200"/>
      <c r="AM534" s="171"/>
      <c r="AN534" s="257"/>
      <c r="AO534" s="85"/>
      <c r="AP534" s="85"/>
      <c r="AQ534" s="85"/>
    </row>
    <row r="535" spans="1:43" x14ac:dyDescent="0.25">
      <c r="A535" s="85"/>
      <c r="B535" s="305" t="s">
        <v>130</v>
      </c>
      <c r="C535" s="171"/>
      <c r="D535" s="257"/>
      <c r="E535" s="1246"/>
      <c r="F535" s="1246"/>
      <c r="G535" s="1246"/>
      <c r="H535" s="1246"/>
      <c r="I535" s="1246"/>
      <c r="J535" s="1246"/>
      <c r="K535" s="1246"/>
      <c r="L535" s="1246"/>
      <c r="M535" s="1246"/>
      <c r="N535" s="1246"/>
      <c r="O535" s="1246"/>
      <c r="P535" s="1246"/>
      <c r="Q535" s="1246"/>
      <c r="R535" s="1246"/>
      <c r="S535" s="1246"/>
      <c r="T535" s="1246"/>
      <c r="U535" s="171"/>
      <c r="V535" s="257"/>
      <c r="W535" s="84"/>
      <c r="X535" s="84" t="s">
        <v>335</v>
      </c>
      <c r="Y535" s="84"/>
      <c r="Z535" s="84"/>
      <c r="AA535" s="150" t="s">
        <v>9</v>
      </c>
      <c r="AB535" s="150"/>
      <c r="AC535" s="150"/>
      <c r="AD535" s="150"/>
      <c r="AE535" s="150"/>
      <c r="AF535" s="150"/>
      <c r="AG535" s="150"/>
      <c r="AH535" s="150"/>
      <c r="AI535" s="150"/>
      <c r="AJ535" s="150"/>
      <c r="AK535" s="150"/>
      <c r="AL535" s="697" t="s">
        <v>165</v>
      </c>
      <c r="AM535" s="171"/>
      <c r="AN535" s="257"/>
      <c r="AO535" s="85"/>
      <c r="AP535" s="85"/>
      <c r="AQ535" s="85"/>
    </row>
    <row r="536" spans="1:43" x14ac:dyDescent="0.25">
      <c r="A536" s="85"/>
      <c r="B536" s="305"/>
      <c r="C536" s="171"/>
      <c r="D536" s="257"/>
      <c r="E536" s="1246"/>
      <c r="F536" s="1246"/>
      <c r="G536" s="1246"/>
      <c r="H536" s="1246"/>
      <c r="I536" s="1246"/>
      <c r="J536" s="1246"/>
      <c r="K536" s="1246"/>
      <c r="L536" s="1246"/>
      <c r="M536" s="1246"/>
      <c r="N536" s="1246"/>
      <c r="O536" s="1246"/>
      <c r="P536" s="1246"/>
      <c r="Q536" s="1246"/>
      <c r="R536" s="1246"/>
      <c r="S536" s="1246"/>
      <c r="T536" s="1246"/>
      <c r="U536" s="171"/>
      <c r="V536" s="257"/>
      <c r="W536" s="84"/>
      <c r="X536" s="84" t="s">
        <v>336</v>
      </c>
      <c r="Y536" s="84"/>
      <c r="Z536" s="84"/>
      <c r="AA536" s="84"/>
      <c r="AB536" s="84"/>
      <c r="AC536" s="84"/>
      <c r="AD536" s="150" t="s">
        <v>9</v>
      </c>
      <c r="AE536" s="150"/>
      <c r="AF536" s="150"/>
      <c r="AG536" s="150"/>
      <c r="AH536" s="150"/>
      <c r="AI536" s="150"/>
      <c r="AJ536" s="150"/>
      <c r="AK536" s="150"/>
      <c r="AL536" s="697" t="s">
        <v>167</v>
      </c>
      <c r="AM536" s="171"/>
      <c r="AN536" s="257"/>
      <c r="AO536" s="85"/>
      <c r="AP536" s="85"/>
      <c r="AQ536" s="85"/>
    </row>
    <row r="537" spans="1:43" x14ac:dyDescent="0.25">
      <c r="A537" s="84"/>
      <c r="C537" s="171"/>
      <c r="D537" s="257"/>
      <c r="E537" s="1246"/>
      <c r="F537" s="1246"/>
      <c r="G537" s="1246"/>
      <c r="H537" s="1246"/>
      <c r="I537" s="1246"/>
      <c r="J537" s="1246"/>
      <c r="K537" s="1246"/>
      <c r="L537" s="1246"/>
      <c r="M537" s="1246"/>
      <c r="N537" s="1246"/>
      <c r="O537" s="1246"/>
      <c r="P537" s="1246"/>
      <c r="Q537" s="1246"/>
      <c r="R537" s="1246"/>
      <c r="S537" s="1246"/>
      <c r="T537" s="1246"/>
      <c r="U537" s="171"/>
      <c r="V537" s="257"/>
      <c r="W537" s="84"/>
      <c r="X537" s="84" t="s">
        <v>337</v>
      </c>
      <c r="Y537" s="84"/>
      <c r="Z537" s="84"/>
      <c r="AA537" s="84"/>
      <c r="AB537" s="84"/>
      <c r="AC537" s="84"/>
      <c r="AE537" s="150" t="s">
        <v>9</v>
      </c>
      <c r="AF537" s="150"/>
      <c r="AG537" s="150"/>
      <c r="AH537" s="150"/>
      <c r="AI537" s="150"/>
      <c r="AJ537" s="150"/>
      <c r="AK537" s="150"/>
      <c r="AL537" s="247" t="s">
        <v>168</v>
      </c>
      <c r="AM537" s="171"/>
      <c r="AN537" s="257"/>
      <c r="AO537" s="85"/>
      <c r="AP537" s="85"/>
      <c r="AQ537" s="85"/>
    </row>
    <row r="538" spans="1:43" ht="11.25" customHeight="1" x14ac:dyDescent="0.25">
      <c r="A538" s="84"/>
      <c r="C538" s="171"/>
      <c r="D538" s="257"/>
      <c r="E538" s="1246"/>
      <c r="F538" s="1246"/>
      <c r="G538" s="1246"/>
      <c r="H538" s="1246"/>
      <c r="I538" s="1246"/>
      <c r="J538" s="1246"/>
      <c r="K538" s="1246"/>
      <c r="L538" s="1246"/>
      <c r="M538" s="1246"/>
      <c r="N538" s="1246"/>
      <c r="O538" s="1246"/>
      <c r="P538" s="1246"/>
      <c r="Q538" s="1246"/>
      <c r="R538" s="1246"/>
      <c r="S538" s="1246"/>
      <c r="T538" s="1246"/>
      <c r="U538" s="171"/>
      <c r="V538" s="257"/>
      <c r="W538" s="688" t="s">
        <v>338</v>
      </c>
      <c r="X538" s="84"/>
      <c r="Y538" s="84"/>
      <c r="Z538" s="84"/>
      <c r="AA538" s="84"/>
      <c r="AB538" s="84"/>
      <c r="AC538" s="84"/>
      <c r="AD538" s="84"/>
      <c r="AE538" s="84"/>
      <c r="AF538" s="84"/>
      <c r="AG538" s="84"/>
      <c r="AH538" s="84"/>
      <c r="AI538" s="84"/>
      <c r="AJ538" s="84"/>
      <c r="AK538" s="84"/>
      <c r="AL538" s="127"/>
      <c r="AM538" s="171"/>
      <c r="AN538" s="257"/>
      <c r="AO538" s="85"/>
      <c r="AP538" s="85"/>
      <c r="AQ538" s="85"/>
    </row>
    <row r="539" spans="1:43" x14ac:dyDescent="0.25">
      <c r="A539" s="84"/>
      <c r="C539" s="171"/>
      <c r="D539" s="257"/>
      <c r="E539" s="1246"/>
      <c r="F539" s="1246"/>
      <c r="G539" s="1246"/>
      <c r="H539" s="1246"/>
      <c r="I539" s="1246"/>
      <c r="J539" s="1246"/>
      <c r="K539" s="1246"/>
      <c r="L539" s="1246"/>
      <c r="M539" s="1246"/>
      <c r="N539" s="1246"/>
      <c r="O539" s="1246"/>
      <c r="P539" s="1246"/>
      <c r="Q539" s="1246"/>
      <c r="R539" s="1246"/>
      <c r="S539" s="1246"/>
      <c r="T539" s="1246"/>
      <c r="U539" s="171"/>
      <c r="V539" s="257"/>
      <c r="W539" s="84"/>
      <c r="X539" s="84" t="s">
        <v>339</v>
      </c>
      <c r="Y539" s="84"/>
      <c r="Z539" s="84"/>
      <c r="AA539" s="84"/>
      <c r="AB539" s="84"/>
      <c r="AC539" s="84"/>
      <c r="AD539" s="84"/>
      <c r="AE539" s="84"/>
      <c r="AF539" s="84"/>
      <c r="AG539" s="84"/>
      <c r="AI539" s="150" t="s">
        <v>9</v>
      </c>
      <c r="AJ539" s="150"/>
      <c r="AK539" s="150"/>
      <c r="AL539" s="247" t="s">
        <v>230</v>
      </c>
      <c r="AM539" s="171"/>
      <c r="AN539" s="257"/>
      <c r="AO539" s="85"/>
      <c r="AP539" s="85"/>
      <c r="AQ539" s="85"/>
    </row>
    <row r="540" spans="1:43" x14ac:dyDescent="0.25">
      <c r="A540" s="84"/>
      <c r="C540" s="171"/>
      <c r="D540" s="257"/>
      <c r="E540" s="1246"/>
      <c r="F540" s="1246"/>
      <c r="G540" s="1246"/>
      <c r="H540" s="1246"/>
      <c r="I540" s="1246"/>
      <c r="J540" s="1246"/>
      <c r="K540" s="1246"/>
      <c r="L540" s="1246"/>
      <c r="M540" s="1246"/>
      <c r="N540" s="1246"/>
      <c r="O540" s="1246"/>
      <c r="P540" s="1246"/>
      <c r="Q540" s="1246"/>
      <c r="R540" s="1246"/>
      <c r="S540" s="1246"/>
      <c r="T540" s="1246"/>
      <c r="U540" s="171"/>
      <c r="V540" s="257"/>
      <c r="W540" s="84"/>
      <c r="X540" s="84" t="s">
        <v>1591</v>
      </c>
      <c r="Y540" s="84"/>
      <c r="Z540" s="84"/>
      <c r="AA540" s="84"/>
      <c r="AB540" s="84"/>
      <c r="AC540" s="84"/>
      <c r="AD540" s="84"/>
      <c r="AE540" s="84"/>
      <c r="AF540" s="84"/>
      <c r="AG540" s="84"/>
      <c r="AH540" s="84"/>
      <c r="AI540" s="84"/>
      <c r="AJ540" s="84"/>
      <c r="AK540" s="84"/>
      <c r="AL540" s="247" t="s">
        <v>232</v>
      </c>
      <c r="AM540" s="171"/>
      <c r="AN540" s="257"/>
      <c r="AO540" s="85"/>
      <c r="AP540" s="85"/>
      <c r="AQ540" s="85"/>
    </row>
    <row r="541" spans="1:43" x14ac:dyDescent="0.25">
      <c r="A541" s="84"/>
      <c r="C541" s="171"/>
      <c r="D541" s="257"/>
      <c r="E541" s="1246"/>
      <c r="F541" s="1246"/>
      <c r="G541" s="1246"/>
      <c r="H541" s="1246"/>
      <c r="I541" s="1246"/>
      <c r="J541" s="1246"/>
      <c r="K541" s="1246"/>
      <c r="L541" s="1246"/>
      <c r="M541" s="1246"/>
      <c r="N541" s="1246"/>
      <c r="O541" s="1246"/>
      <c r="P541" s="1246"/>
      <c r="Q541" s="1246"/>
      <c r="R541" s="1246"/>
      <c r="S541" s="1246"/>
      <c r="T541" s="1246"/>
      <c r="U541" s="171"/>
      <c r="V541" s="257"/>
      <c r="W541" s="84"/>
      <c r="X541" s="84"/>
      <c r="Y541" s="84"/>
      <c r="Z541" s="84"/>
      <c r="AA541" s="84"/>
      <c r="AB541" s="84"/>
      <c r="AC541" s="84"/>
      <c r="AD541" s="150"/>
      <c r="AE541" s="150"/>
      <c r="AF541" s="150"/>
      <c r="AG541" s="150"/>
      <c r="AH541" s="150"/>
      <c r="AI541" s="150"/>
      <c r="AJ541" s="150"/>
      <c r="AK541" s="150"/>
      <c r="AL541" s="247"/>
      <c r="AM541" s="171"/>
      <c r="AN541" s="257"/>
      <c r="AO541" s="85"/>
      <c r="AP541" s="85"/>
      <c r="AQ541" s="85"/>
    </row>
    <row r="542" spans="1:43" x14ac:dyDescent="0.25">
      <c r="A542" s="84"/>
      <c r="C542" s="171"/>
      <c r="D542" s="257"/>
      <c r="E542" s="1246"/>
      <c r="F542" s="1246"/>
      <c r="G542" s="1246"/>
      <c r="H542" s="1246"/>
      <c r="I542" s="1246"/>
      <c r="J542" s="1246"/>
      <c r="K542" s="1246"/>
      <c r="L542" s="1246"/>
      <c r="M542" s="1246"/>
      <c r="N542" s="1246"/>
      <c r="O542" s="1246"/>
      <c r="P542" s="1246"/>
      <c r="Q542" s="1246"/>
      <c r="R542" s="1246"/>
      <c r="S542" s="1246"/>
      <c r="T542" s="1246"/>
      <c r="U542" s="171"/>
      <c r="V542" s="257"/>
      <c r="W542" s="84" t="s">
        <v>144</v>
      </c>
      <c r="Y542" s="199"/>
      <c r="Z542" s="373"/>
      <c r="AA542" s="373"/>
      <c r="AB542" s="373"/>
      <c r="AC542" s="373"/>
      <c r="AD542" s="122"/>
      <c r="AE542" s="122"/>
      <c r="AF542" s="85"/>
      <c r="AG542" s="85"/>
      <c r="AH542" s="85"/>
      <c r="AI542" s="85"/>
      <c r="AJ542" s="85"/>
      <c r="AK542" s="85"/>
      <c r="AL542" s="247" t="s">
        <v>218</v>
      </c>
      <c r="AM542" s="171"/>
      <c r="AN542" s="257"/>
      <c r="AO542" s="85"/>
      <c r="AP542" s="85"/>
      <c r="AQ542" s="85"/>
    </row>
    <row r="543" spans="1:43" x14ac:dyDescent="0.25">
      <c r="A543" s="84"/>
      <c r="C543" s="171"/>
      <c r="D543" s="257"/>
      <c r="E543" s="1246"/>
      <c r="F543" s="1246"/>
      <c r="G543" s="1246"/>
      <c r="H543" s="1246"/>
      <c r="I543" s="1246"/>
      <c r="J543" s="1246"/>
      <c r="K543" s="1246"/>
      <c r="L543" s="1246"/>
      <c r="M543" s="1246"/>
      <c r="N543" s="1246"/>
      <c r="O543" s="1246"/>
      <c r="P543" s="1246"/>
      <c r="Q543" s="1246"/>
      <c r="R543" s="1246"/>
      <c r="S543" s="1246"/>
      <c r="T543" s="1246"/>
      <c r="U543" s="171"/>
      <c r="V543" s="257"/>
      <c r="W543" s="85"/>
      <c r="X543" s="85"/>
      <c r="Y543" s="85"/>
      <c r="Z543" s="689" t="s">
        <v>146</v>
      </c>
      <c r="AA543" s="689"/>
      <c r="AB543" s="689"/>
      <c r="AC543" s="689"/>
      <c r="AD543" s="689"/>
      <c r="AE543" s="689"/>
      <c r="AF543" s="689"/>
      <c r="AG543" s="689"/>
      <c r="AH543" s="689"/>
      <c r="AI543" s="689"/>
      <c r="AJ543" s="689"/>
      <c r="AK543" s="689"/>
      <c r="AM543" s="171"/>
      <c r="AN543" s="257"/>
      <c r="AO543" s="85"/>
      <c r="AP543" s="85"/>
      <c r="AQ543" s="85"/>
    </row>
    <row r="544" spans="1:43" ht="6" customHeight="1" x14ac:dyDescent="0.25">
      <c r="A544" s="122"/>
      <c r="B544" s="306"/>
      <c r="C544" s="172"/>
      <c r="D544" s="307"/>
      <c r="E544" s="122"/>
      <c r="F544" s="122"/>
      <c r="G544" s="122"/>
      <c r="H544" s="122"/>
      <c r="I544" s="122"/>
      <c r="J544" s="122"/>
      <c r="K544" s="122"/>
      <c r="L544" s="122"/>
      <c r="M544" s="122"/>
      <c r="N544" s="122"/>
      <c r="O544" s="122"/>
      <c r="P544" s="122"/>
      <c r="Q544" s="122"/>
      <c r="R544" s="122"/>
      <c r="S544" s="122"/>
      <c r="T544" s="122"/>
      <c r="U544" s="172"/>
      <c r="V544" s="307"/>
      <c r="W544" s="122"/>
      <c r="X544" s="122"/>
      <c r="Y544" s="122"/>
      <c r="Z544" s="122"/>
      <c r="AA544" s="122"/>
      <c r="AB544" s="122"/>
      <c r="AC544" s="122"/>
      <c r="AD544" s="122"/>
      <c r="AE544" s="122"/>
      <c r="AF544" s="122"/>
      <c r="AG544" s="122"/>
      <c r="AH544" s="122"/>
      <c r="AI544" s="122"/>
      <c r="AJ544" s="122"/>
      <c r="AK544" s="122"/>
      <c r="AL544" s="591"/>
      <c r="AM544" s="172"/>
      <c r="AN544" s="307"/>
      <c r="AO544" s="122"/>
      <c r="AP544" s="122"/>
      <c r="AQ544" s="122"/>
    </row>
    <row r="545" spans="1:43" ht="6" customHeight="1" x14ac:dyDescent="0.25">
      <c r="A545" s="500"/>
      <c r="B545" s="583"/>
      <c r="C545" s="584"/>
      <c r="D545" s="499"/>
      <c r="E545" s="500"/>
      <c r="F545" s="500"/>
      <c r="G545" s="500"/>
      <c r="H545" s="500"/>
      <c r="I545" s="500"/>
      <c r="J545" s="500"/>
      <c r="K545" s="500"/>
      <c r="L545" s="500"/>
      <c r="M545" s="500"/>
      <c r="N545" s="500"/>
      <c r="O545" s="500"/>
      <c r="P545" s="500"/>
      <c r="Q545" s="500"/>
      <c r="R545" s="500"/>
      <c r="S545" s="500"/>
      <c r="T545" s="500"/>
      <c r="U545" s="584"/>
      <c r="V545" s="499"/>
      <c r="W545" s="500"/>
      <c r="X545" s="500"/>
      <c r="Y545" s="500"/>
      <c r="Z545" s="500"/>
      <c r="AA545" s="500"/>
      <c r="AB545" s="500"/>
      <c r="AC545" s="500"/>
      <c r="AD545" s="500"/>
      <c r="AE545" s="500"/>
      <c r="AF545" s="500"/>
      <c r="AG545" s="500"/>
      <c r="AH545" s="500"/>
      <c r="AI545" s="500"/>
      <c r="AJ545" s="500"/>
      <c r="AK545" s="500"/>
      <c r="AL545" s="593"/>
      <c r="AM545" s="584"/>
      <c r="AN545" s="257"/>
      <c r="AO545" s="85"/>
      <c r="AP545" s="85"/>
      <c r="AQ545" s="85"/>
    </row>
    <row r="546" spans="1:43" ht="11.25" customHeight="1" x14ac:dyDescent="0.25">
      <c r="A546" s="85"/>
      <c r="B546" s="429">
        <v>458</v>
      </c>
      <c r="C546" s="171"/>
      <c r="D546" s="257"/>
      <c r="E546" s="1246" t="str">
        <f ca="1">VLOOKUP(INDIRECT(ADDRESS(ROW(),COLUMN()-3)),INDIRECT("translations[[Question Num]:["&amp; Language_Selected &amp;"]]"),MATCH(Language_Selected,Language_Options,0)+1,FALSE)</f>
        <v>Where did the check take place?
PROBE TO IDENTIFY THE TYPE OF SOURCE.
IF UNABLE TO DETERMINE IF PUBLIC, PRIVATE, OR NGO SECTOR, RECORD '96' AND WRITE THE NAME OF THE PLACE.</v>
      </c>
      <c r="F546" s="1246"/>
      <c r="G546" s="1246"/>
      <c r="H546" s="1246"/>
      <c r="I546" s="1246"/>
      <c r="J546" s="1246"/>
      <c r="K546" s="1246"/>
      <c r="L546" s="1246"/>
      <c r="M546" s="1246"/>
      <c r="N546" s="1246"/>
      <c r="O546" s="1246"/>
      <c r="P546" s="1246"/>
      <c r="Q546" s="1246"/>
      <c r="R546" s="1246"/>
      <c r="S546" s="1246"/>
      <c r="T546" s="1246"/>
      <c r="U546" s="171"/>
      <c r="V546" s="257"/>
      <c r="W546" s="690" t="s">
        <v>340</v>
      </c>
      <c r="X546" s="85"/>
      <c r="Y546" s="85"/>
      <c r="Z546" s="85"/>
      <c r="AA546" s="85"/>
      <c r="AB546" s="85"/>
      <c r="AC546" s="85"/>
      <c r="AD546" s="85"/>
      <c r="AE546" s="85"/>
      <c r="AF546" s="85"/>
      <c r="AG546" s="85"/>
      <c r="AH546" s="85"/>
      <c r="AI546" s="85"/>
      <c r="AJ546" s="85"/>
      <c r="AK546" s="85"/>
      <c r="AL546" s="200"/>
      <c r="AM546" s="171"/>
      <c r="AN546" s="257"/>
      <c r="AO546" s="85"/>
      <c r="AP546" s="85"/>
      <c r="AQ546" s="85"/>
    </row>
    <row r="547" spans="1:43" x14ac:dyDescent="0.25">
      <c r="A547" s="85"/>
      <c r="B547" s="496" t="s">
        <v>130</v>
      </c>
      <c r="C547" s="171"/>
      <c r="D547" s="257"/>
      <c r="E547" s="1246"/>
      <c r="F547" s="1246"/>
      <c r="G547" s="1246"/>
      <c r="H547" s="1246"/>
      <c r="I547" s="1246"/>
      <c r="J547" s="1246"/>
      <c r="K547" s="1246"/>
      <c r="L547" s="1246"/>
      <c r="M547" s="1246"/>
      <c r="N547" s="1246"/>
      <c r="O547" s="1246"/>
      <c r="P547" s="1246"/>
      <c r="Q547" s="1246"/>
      <c r="R547" s="1246"/>
      <c r="S547" s="1246"/>
      <c r="T547" s="1246"/>
      <c r="U547" s="171"/>
      <c r="V547" s="257"/>
      <c r="W547" s="85"/>
      <c r="X547" s="85" t="s">
        <v>341</v>
      </c>
      <c r="Y547" s="85"/>
      <c r="Z547" s="85"/>
      <c r="AA547" s="85"/>
      <c r="AB547" s="443" t="s">
        <v>9</v>
      </c>
      <c r="AC547" s="150"/>
      <c r="AD547" s="150"/>
      <c r="AE547" s="150"/>
      <c r="AF547" s="150"/>
      <c r="AG547" s="150"/>
      <c r="AH547" s="150"/>
      <c r="AI547" s="150"/>
      <c r="AJ547" s="150"/>
      <c r="AK547" s="443"/>
      <c r="AL547" s="200" t="s">
        <v>165</v>
      </c>
      <c r="AM547" s="171"/>
      <c r="AN547" s="257"/>
      <c r="AO547" s="85"/>
      <c r="AP547" s="85"/>
      <c r="AQ547" s="85"/>
    </row>
    <row r="548" spans="1:43" x14ac:dyDescent="0.25">
      <c r="A548" s="84"/>
      <c r="B548" s="305"/>
      <c r="C548" s="171"/>
      <c r="D548" s="257"/>
      <c r="E548" s="1246"/>
      <c r="F548" s="1246"/>
      <c r="G548" s="1246"/>
      <c r="H548" s="1246"/>
      <c r="I548" s="1246"/>
      <c r="J548" s="1246"/>
      <c r="K548" s="1246"/>
      <c r="L548" s="1246"/>
      <c r="M548" s="1246"/>
      <c r="N548" s="1246"/>
      <c r="O548" s="1246"/>
      <c r="P548" s="1246"/>
      <c r="Q548" s="1246"/>
      <c r="R548" s="1246"/>
      <c r="S548" s="1246"/>
      <c r="T548" s="1246"/>
      <c r="U548" s="171"/>
      <c r="V548" s="257"/>
      <c r="W548" s="85"/>
      <c r="X548" s="85" t="s">
        <v>342</v>
      </c>
      <c r="Y548" s="85"/>
      <c r="Z548" s="85"/>
      <c r="AA548" s="85"/>
      <c r="AB548" s="85"/>
      <c r="AC548" s="443" t="s">
        <v>9</v>
      </c>
      <c r="AD548" s="443"/>
      <c r="AE548" s="443"/>
      <c r="AF548" s="443"/>
      <c r="AG548" s="443"/>
      <c r="AH548" s="443"/>
      <c r="AI548" s="443"/>
      <c r="AJ548" s="443"/>
      <c r="AK548" s="443"/>
      <c r="AL548" s="200" t="s">
        <v>167</v>
      </c>
      <c r="AM548" s="171"/>
      <c r="AN548" s="257"/>
      <c r="AO548" s="85"/>
      <c r="AP548" s="85"/>
      <c r="AQ548" s="85"/>
    </row>
    <row r="549" spans="1:43" x14ac:dyDescent="0.25">
      <c r="A549" s="84"/>
      <c r="C549" s="171"/>
      <c r="D549" s="257"/>
      <c r="E549" s="1246"/>
      <c r="F549" s="1246"/>
      <c r="G549" s="1246"/>
      <c r="H549" s="1246"/>
      <c r="I549" s="1246"/>
      <c r="J549" s="1246"/>
      <c r="K549" s="1246"/>
      <c r="L549" s="1246"/>
      <c r="M549" s="1246"/>
      <c r="N549" s="1246"/>
      <c r="O549" s="1246"/>
      <c r="P549" s="1246"/>
      <c r="Q549" s="1246"/>
      <c r="R549" s="1246"/>
      <c r="S549" s="1246"/>
      <c r="T549" s="1246"/>
      <c r="U549" s="171"/>
      <c r="V549" s="257"/>
      <c r="W549" s="85"/>
      <c r="X549" s="85"/>
      <c r="Y549" s="85"/>
      <c r="Z549" s="85"/>
      <c r="AA549" s="85"/>
      <c r="AB549" s="85"/>
      <c r="AC549" s="85"/>
      <c r="AD549" s="85"/>
      <c r="AE549" s="85"/>
      <c r="AF549" s="85"/>
      <c r="AG549" s="85"/>
      <c r="AH549" s="85"/>
      <c r="AI549" s="85"/>
      <c r="AJ549" s="85"/>
      <c r="AK549" s="85"/>
      <c r="AL549" s="200"/>
      <c r="AM549" s="171"/>
      <c r="AN549" s="257"/>
      <c r="AO549" s="85"/>
      <c r="AP549" s="85"/>
      <c r="AQ549" s="85"/>
    </row>
    <row r="550" spans="1:43" ht="11.25" customHeight="1" x14ac:dyDescent="0.25">
      <c r="A550" s="84"/>
      <c r="C550" s="171"/>
      <c r="D550" s="257"/>
      <c r="E550" s="1246"/>
      <c r="F550" s="1246"/>
      <c r="G550" s="1246"/>
      <c r="H550" s="1246"/>
      <c r="I550" s="1246"/>
      <c r="J550" s="1246"/>
      <c r="K550" s="1246"/>
      <c r="L550" s="1246"/>
      <c r="M550" s="1246"/>
      <c r="N550" s="1246"/>
      <c r="O550" s="1246"/>
      <c r="P550" s="1246"/>
      <c r="Q550" s="1246"/>
      <c r="R550" s="1246"/>
      <c r="S550" s="1246"/>
      <c r="T550" s="1246"/>
      <c r="U550" s="171"/>
      <c r="V550" s="257"/>
      <c r="W550" s="690" t="s">
        <v>220</v>
      </c>
      <c r="X550" s="85"/>
      <c r="Y550" s="85"/>
      <c r="Z550" s="85"/>
      <c r="AA550" s="85"/>
      <c r="AB550" s="85"/>
      <c r="AC550" s="85"/>
      <c r="AD550" s="85"/>
      <c r="AE550" s="85"/>
      <c r="AF550" s="85"/>
      <c r="AG550" s="475"/>
      <c r="AL550" s="200"/>
      <c r="AM550" s="171"/>
      <c r="AN550" s="257"/>
      <c r="AO550" s="85"/>
      <c r="AP550" s="85"/>
      <c r="AQ550" s="85"/>
    </row>
    <row r="551" spans="1:43" x14ac:dyDescent="0.25">
      <c r="A551" s="84"/>
      <c r="C551" s="171"/>
      <c r="D551" s="257"/>
      <c r="E551" s="1246"/>
      <c r="F551" s="1246"/>
      <c r="G551" s="1246"/>
      <c r="H551" s="1246"/>
      <c r="I551" s="1246"/>
      <c r="J551" s="1246"/>
      <c r="K551" s="1246"/>
      <c r="L551" s="1246"/>
      <c r="M551" s="1246"/>
      <c r="N551" s="1246"/>
      <c r="O551" s="1246"/>
      <c r="P551" s="1246"/>
      <c r="Q551" s="1246"/>
      <c r="R551" s="1246"/>
      <c r="S551" s="1246"/>
      <c r="T551" s="1246"/>
      <c r="U551" s="171"/>
      <c r="V551" s="257"/>
      <c r="W551" s="85"/>
      <c r="X551" s="85" t="s">
        <v>222</v>
      </c>
      <c r="Y551" s="85"/>
      <c r="Z551" s="85"/>
      <c r="AA551" s="85"/>
      <c r="AB551" s="85"/>
      <c r="AC551" s="85"/>
      <c r="AD551" s="85"/>
      <c r="AE551" s="85"/>
      <c r="AG551" s="443" t="s">
        <v>9</v>
      </c>
      <c r="AH551" s="150"/>
      <c r="AI551" s="150"/>
      <c r="AJ551" s="150"/>
      <c r="AK551" s="150"/>
      <c r="AL551" s="200" t="s">
        <v>230</v>
      </c>
      <c r="AM551" s="171"/>
      <c r="AN551" s="257"/>
      <c r="AO551" s="85"/>
      <c r="AP551" s="85"/>
      <c r="AQ551" s="85"/>
    </row>
    <row r="552" spans="1:43" x14ac:dyDescent="0.25">
      <c r="A552" s="84"/>
      <c r="C552" s="171"/>
      <c r="D552" s="257"/>
      <c r="E552" s="1246"/>
      <c r="F552" s="1246"/>
      <c r="G552" s="1246"/>
      <c r="H552" s="1246"/>
      <c r="I552" s="1246"/>
      <c r="J552" s="1246"/>
      <c r="K552" s="1246"/>
      <c r="L552" s="1246"/>
      <c r="M552" s="1246"/>
      <c r="N552" s="1246"/>
      <c r="O552" s="1246"/>
      <c r="P552" s="1246"/>
      <c r="Q552" s="1246"/>
      <c r="R552" s="1246"/>
      <c r="S552" s="1246"/>
      <c r="T552" s="1246"/>
      <c r="U552" s="171"/>
      <c r="V552" s="257"/>
      <c r="W552" s="85"/>
      <c r="X552" s="85" t="s">
        <v>223</v>
      </c>
      <c r="Y552" s="85"/>
      <c r="Z552" s="85"/>
      <c r="AA552" s="85"/>
      <c r="AB552" s="85"/>
      <c r="AC552" s="85"/>
      <c r="AD552" s="85"/>
      <c r="AE552" s="85"/>
      <c r="AF552" s="85"/>
      <c r="AG552" s="475"/>
      <c r="AI552" s="150" t="s">
        <v>9</v>
      </c>
      <c r="AJ552" s="150"/>
      <c r="AK552" s="150"/>
      <c r="AL552" s="246" t="s">
        <v>232</v>
      </c>
      <c r="AM552" s="171"/>
      <c r="AN552" s="257"/>
      <c r="AO552" s="85"/>
      <c r="AP552" s="85"/>
      <c r="AQ552" s="85"/>
    </row>
    <row r="553" spans="1:43" ht="11.25" customHeight="1" x14ac:dyDescent="0.25">
      <c r="A553" s="84"/>
      <c r="C553" s="171"/>
      <c r="D553" s="257"/>
      <c r="E553" s="1246"/>
      <c r="F553" s="1246"/>
      <c r="G553" s="1246"/>
      <c r="H553" s="1246"/>
      <c r="I553" s="1246"/>
      <c r="J553" s="1246"/>
      <c r="K553" s="1246"/>
      <c r="L553" s="1246"/>
      <c r="M553" s="1246"/>
      <c r="N553" s="1246"/>
      <c r="O553" s="1246"/>
      <c r="P553" s="1246"/>
      <c r="Q553" s="1246"/>
      <c r="R553" s="1246"/>
      <c r="S553" s="1246"/>
      <c r="T553" s="1246"/>
      <c r="U553" s="171"/>
      <c r="V553" s="257"/>
      <c r="W553" s="84"/>
      <c r="X553" s="85" t="s">
        <v>343</v>
      </c>
      <c r="Y553" s="85"/>
      <c r="Z553" s="85"/>
      <c r="AA553" s="85"/>
      <c r="AB553" s="85"/>
      <c r="AC553" s="85"/>
      <c r="AD553" s="85"/>
      <c r="AE553" s="85"/>
      <c r="AF553" s="85"/>
      <c r="AH553" s="150" t="s">
        <v>9</v>
      </c>
      <c r="AI553" s="150"/>
      <c r="AJ553" s="150"/>
      <c r="AK553" s="150"/>
      <c r="AL553" s="246" t="s">
        <v>234</v>
      </c>
      <c r="AM553" s="171"/>
      <c r="AN553" s="257"/>
      <c r="AO553" s="85"/>
      <c r="AP553" s="85"/>
      <c r="AQ553" s="85"/>
    </row>
    <row r="554" spans="1:43" ht="11.25" customHeight="1" x14ac:dyDescent="0.25">
      <c r="A554" s="84"/>
      <c r="C554" s="171"/>
      <c r="D554" s="257"/>
      <c r="E554" s="1246"/>
      <c r="F554" s="1246"/>
      <c r="G554" s="1246"/>
      <c r="H554" s="1246"/>
      <c r="I554" s="1246"/>
      <c r="J554" s="1246"/>
      <c r="K554" s="1246"/>
      <c r="L554" s="1246"/>
      <c r="M554" s="1246"/>
      <c r="N554" s="1246"/>
      <c r="O554" s="1246"/>
      <c r="P554" s="1246"/>
      <c r="Q554" s="1246"/>
      <c r="R554" s="1246"/>
      <c r="S554" s="1246"/>
      <c r="T554" s="1246"/>
      <c r="U554" s="171"/>
      <c r="V554" s="257"/>
      <c r="W554" s="85"/>
      <c r="X554" s="85" t="s">
        <v>226</v>
      </c>
      <c r="Y554" s="85"/>
      <c r="Z554" s="85"/>
      <c r="AA554" s="85"/>
      <c r="AB554" s="85"/>
      <c r="AC554" s="85"/>
      <c r="AD554" s="85"/>
      <c r="AE554" s="85"/>
      <c r="AF554" s="85"/>
      <c r="AG554" s="85"/>
      <c r="AH554" s="85"/>
      <c r="AI554" s="85"/>
      <c r="AJ554" s="85"/>
      <c r="AK554" s="85"/>
      <c r="AL554" s="247" t="s">
        <v>237</v>
      </c>
      <c r="AM554" s="171"/>
      <c r="AN554" s="257"/>
      <c r="AO554" s="85"/>
      <c r="AP554" s="85"/>
      <c r="AQ554" s="85"/>
    </row>
    <row r="555" spans="1:43" x14ac:dyDescent="0.25">
      <c r="A555" s="84"/>
      <c r="C555" s="171"/>
      <c r="D555" s="257"/>
      <c r="E555" s="1246"/>
      <c r="F555" s="1246"/>
      <c r="G555" s="1246"/>
      <c r="H555" s="1246"/>
      <c r="I555" s="1246"/>
      <c r="J555" s="1246"/>
      <c r="K555" s="1246"/>
      <c r="L555" s="1246"/>
      <c r="M555" s="1246"/>
      <c r="N555" s="1246"/>
      <c r="O555" s="1246"/>
      <c r="P555" s="1246"/>
      <c r="Q555" s="1246"/>
      <c r="R555" s="1246"/>
      <c r="S555" s="1246"/>
      <c r="T555" s="1246"/>
      <c r="U555" s="171"/>
      <c r="V555" s="257"/>
      <c r="W555" s="85"/>
      <c r="X555" s="85"/>
      <c r="Y555" s="85"/>
      <c r="Z555" s="85"/>
      <c r="AA555" s="85"/>
      <c r="AB555" s="85"/>
      <c r="AC555" s="85"/>
      <c r="AD555" s="85"/>
      <c r="AE555" s="85"/>
      <c r="AF555" s="85"/>
      <c r="AG555" s="85"/>
      <c r="AH555" s="85"/>
      <c r="AI555" s="85"/>
      <c r="AJ555" s="85"/>
      <c r="AK555" s="85"/>
      <c r="AL555" s="247"/>
      <c r="AM555" s="171"/>
      <c r="AN555" s="257"/>
      <c r="AO555" s="85"/>
      <c r="AP555" s="85"/>
      <c r="AQ555" s="85"/>
    </row>
    <row r="556" spans="1:43" x14ac:dyDescent="0.25">
      <c r="A556" s="84"/>
      <c r="C556" s="171"/>
      <c r="D556" s="257"/>
      <c r="E556" s="1246"/>
      <c r="F556" s="1246"/>
      <c r="G556" s="1246"/>
      <c r="H556" s="1246"/>
      <c r="I556" s="1246"/>
      <c r="J556" s="1246"/>
      <c r="K556" s="1246"/>
      <c r="L556" s="1246"/>
      <c r="M556" s="1246"/>
      <c r="N556" s="1246"/>
      <c r="O556" s="1246"/>
      <c r="P556" s="1246"/>
      <c r="Q556" s="1246"/>
      <c r="R556" s="1246"/>
      <c r="S556" s="1246"/>
      <c r="T556" s="1246"/>
      <c r="U556" s="171"/>
      <c r="V556" s="257"/>
      <c r="W556" s="84"/>
      <c r="X556" s="85"/>
      <c r="Y556" s="1247" t="s">
        <v>146</v>
      </c>
      <c r="Z556" s="1247"/>
      <c r="AA556" s="1247"/>
      <c r="AB556" s="1247"/>
      <c r="AC556" s="1247"/>
      <c r="AD556" s="1247"/>
      <c r="AE556" s="1247"/>
      <c r="AF556" s="1247"/>
      <c r="AG556" s="1247"/>
      <c r="AH556" s="1247"/>
      <c r="AI556" s="1247"/>
      <c r="AJ556" s="1247"/>
      <c r="AK556" s="1247"/>
      <c r="AM556" s="171"/>
      <c r="AN556" s="257"/>
      <c r="AO556" s="85"/>
      <c r="AP556" s="85"/>
      <c r="AQ556" s="85"/>
    </row>
    <row r="557" spans="1:43" ht="14.6" x14ac:dyDescent="0.25">
      <c r="A557" s="84"/>
      <c r="C557" s="171"/>
      <c r="D557" s="257"/>
      <c r="E557" s="1246"/>
      <c r="F557" s="1246"/>
      <c r="G557" s="1246"/>
      <c r="H557" s="1246"/>
      <c r="I557" s="1246"/>
      <c r="J557" s="1246"/>
      <c r="K557" s="1246"/>
      <c r="L557" s="1246"/>
      <c r="M557" s="1246"/>
      <c r="N557" s="1246"/>
      <c r="O557" s="1246"/>
      <c r="P557" s="1246"/>
      <c r="Q557" s="1246"/>
      <c r="R557" s="1246"/>
      <c r="S557" s="1246"/>
      <c r="T557" s="1246"/>
      <c r="U557" s="171"/>
      <c r="V557" s="257"/>
      <c r="W557" s="85"/>
      <c r="X557" s="84"/>
      <c r="Y557" s="84"/>
      <c r="Z557" s="84"/>
      <c r="AA557" s="84"/>
      <c r="AB557" s="150"/>
      <c r="AC557" s="691"/>
      <c r="AD557" s="150"/>
      <c r="AE557" s="150"/>
      <c r="AF557" s="150"/>
      <c r="AG557" s="150"/>
      <c r="AH557" s="150"/>
      <c r="AI557" s="150"/>
      <c r="AJ557" s="150"/>
      <c r="AK557" s="150"/>
      <c r="AM557" s="171"/>
      <c r="AN557" s="257"/>
      <c r="AO557" s="85"/>
      <c r="AP557" s="85"/>
      <c r="AQ557" s="85"/>
    </row>
    <row r="558" spans="1:43" x14ac:dyDescent="0.25">
      <c r="A558" s="84"/>
      <c r="C558" s="171"/>
      <c r="D558" s="257"/>
      <c r="E558" s="1246"/>
      <c r="F558" s="1246"/>
      <c r="G558" s="1246"/>
      <c r="H558" s="1246"/>
      <c r="I558" s="1246"/>
      <c r="J558" s="1246"/>
      <c r="K558" s="1246"/>
      <c r="L558" s="1246"/>
      <c r="M558" s="1246"/>
      <c r="N558" s="1246"/>
      <c r="O558" s="1246"/>
      <c r="P558" s="1246"/>
      <c r="Q558" s="1246"/>
      <c r="R558" s="1246"/>
      <c r="S558" s="1246"/>
      <c r="T558" s="1246"/>
      <c r="U558" s="171"/>
      <c r="V558" s="257"/>
      <c r="W558" s="688" t="s">
        <v>228</v>
      </c>
      <c r="X558" s="84"/>
      <c r="Y558" s="84"/>
      <c r="Z558" s="84"/>
      <c r="AA558" s="84"/>
      <c r="AB558" s="84"/>
      <c r="AC558" s="84"/>
      <c r="AD558" s="84"/>
      <c r="AE558" s="84"/>
      <c r="AF558" s="84"/>
      <c r="AM558" s="171"/>
      <c r="AN558" s="257"/>
      <c r="AO558" s="85"/>
      <c r="AP558" s="85"/>
      <c r="AQ558" s="85"/>
    </row>
    <row r="559" spans="1:43" x14ac:dyDescent="0.25">
      <c r="A559" s="84"/>
      <c r="C559" s="171"/>
      <c r="D559" s="257"/>
      <c r="E559" s="1246"/>
      <c r="F559" s="1246"/>
      <c r="G559" s="1246"/>
      <c r="H559" s="1246"/>
      <c r="I559" s="1246"/>
      <c r="J559" s="1246"/>
      <c r="K559" s="1246"/>
      <c r="L559" s="1246"/>
      <c r="M559" s="1246"/>
      <c r="N559" s="1246"/>
      <c r="O559" s="1246"/>
      <c r="P559" s="1246"/>
      <c r="Q559" s="1246"/>
      <c r="R559" s="1246"/>
      <c r="S559" s="1246"/>
      <c r="T559" s="1246"/>
      <c r="U559" s="171"/>
      <c r="V559" s="257"/>
      <c r="W559" s="84"/>
      <c r="X559" s="85" t="s">
        <v>229</v>
      </c>
      <c r="Y559" s="85"/>
      <c r="Z559" s="85"/>
      <c r="AA559" s="85"/>
      <c r="AB559" s="85"/>
      <c r="AC559" s="85"/>
      <c r="AE559" s="443" t="s">
        <v>9</v>
      </c>
      <c r="AF559" s="443"/>
      <c r="AG559" s="443"/>
      <c r="AH559" s="443"/>
      <c r="AI559" s="443"/>
      <c r="AJ559" s="443"/>
      <c r="AK559" s="443"/>
      <c r="AL559" s="200" t="s">
        <v>240</v>
      </c>
      <c r="AM559" s="171"/>
      <c r="AN559" s="257"/>
      <c r="AO559" s="85"/>
      <c r="AP559" s="85"/>
      <c r="AQ559" s="85"/>
    </row>
    <row r="560" spans="1:43" x14ac:dyDescent="0.25">
      <c r="A560" s="84"/>
      <c r="C560" s="171"/>
      <c r="D560" s="257"/>
      <c r="E560" s="1246"/>
      <c r="F560" s="1246"/>
      <c r="G560" s="1246"/>
      <c r="H560" s="1246"/>
      <c r="I560" s="1246"/>
      <c r="J560" s="1246"/>
      <c r="K560" s="1246"/>
      <c r="L560" s="1246"/>
      <c r="M560" s="1246"/>
      <c r="N560" s="1246"/>
      <c r="O560" s="1246"/>
      <c r="P560" s="1246"/>
      <c r="Q560" s="1246"/>
      <c r="R560" s="1246"/>
      <c r="S560" s="1246"/>
      <c r="T560" s="1246"/>
      <c r="U560" s="171"/>
      <c r="V560" s="257"/>
      <c r="W560" s="84"/>
      <c r="X560" s="692" t="s">
        <v>231</v>
      </c>
      <c r="Y560" s="692"/>
      <c r="Z560" s="692"/>
      <c r="AA560" s="692"/>
      <c r="AB560" s="692"/>
      <c r="AD560" s="443" t="s">
        <v>9</v>
      </c>
      <c r="AE560" s="443"/>
      <c r="AF560" s="443"/>
      <c r="AG560" s="443"/>
      <c r="AH560" s="443"/>
      <c r="AI560" s="443"/>
      <c r="AJ560" s="443"/>
      <c r="AK560" s="443"/>
      <c r="AL560" s="697" t="s">
        <v>242</v>
      </c>
      <c r="AM560" s="171"/>
      <c r="AN560" s="257"/>
      <c r="AO560" s="85"/>
      <c r="AP560" s="85"/>
      <c r="AQ560" s="85"/>
    </row>
    <row r="561" spans="1:60" x14ac:dyDescent="0.25">
      <c r="A561" s="84"/>
      <c r="C561" s="171"/>
      <c r="D561" s="257"/>
      <c r="E561" s="1246"/>
      <c r="F561" s="1246"/>
      <c r="G561" s="1246"/>
      <c r="H561" s="1246"/>
      <c r="I561" s="1246"/>
      <c r="J561" s="1246"/>
      <c r="K561" s="1246"/>
      <c r="L561" s="1246"/>
      <c r="M561" s="1246"/>
      <c r="N561" s="1246"/>
      <c r="O561" s="1246"/>
      <c r="P561" s="1246"/>
      <c r="Q561" s="1246"/>
      <c r="R561" s="1246"/>
      <c r="S561" s="1246"/>
      <c r="T561" s="1246"/>
      <c r="U561" s="171"/>
      <c r="V561" s="257"/>
      <c r="W561" s="84"/>
      <c r="X561" s="85" t="s">
        <v>236</v>
      </c>
      <c r="Y561" s="85"/>
      <c r="Z561" s="85"/>
      <c r="AA561" s="85"/>
      <c r="AB561" s="85"/>
      <c r="AC561" s="85"/>
      <c r="AD561" s="85"/>
      <c r="AE561" s="85"/>
      <c r="AF561" s="85"/>
      <c r="AL561" s="200" t="s">
        <v>244</v>
      </c>
      <c r="AM561" s="171"/>
      <c r="AN561" s="257"/>
      <c r="AO561" s="85"/>
      <c r="AP561" s="85"/>
      <c r="AQ561" s="85"/>
    </row>
    <row r="562" spans="1:60" x14ac:dyDescent="0.25">
      <c r="A562" s="84"/>
      <c r="C562" s="171"/>
      <c r="D562" s="257"/>
      <c r="E562" s="1246"/>
      <c r="F562" s="1246"/>
      <c r="G562" s="1246"/>
      <c r="H562" s="1246"/>
      <c r="I562" s="1246"/>
      <c r="J562" s="1246"/>
      <c r="K562" s="1246"/>
      <c r="L562" s="1246"/>
      <c r="M562" s="1246"/>
      <c r="N562" s="1246"/>
      <c r="O562" s="1246"/>
      <c r="P562" s="1246"/>
      <c r="Q562" s="1246"/>
      <c r="R562" s="1246"/>
      <c r="S562" s="1246"/>
      <c r="T562" s="1246"/>
      <c r="U562" s="171"/>
      <c r="V562" s="257"/>
      <c r="W562" s="150"/>
      <c r="X562" s="85"/>
      <c r="Y562" s="85"/>
      <c r="Z562" s="85"/>
      <c r="AA562" s="85"/>
      <c r="AB562" s="85"/>
      <c r="AC562" s="85"/>
      <c r="AD562" s="85"/>
      <c r="AE562" s="85"/>
      <c r="AF562" s="85"/>
      <c r="AG562" s="85"/>
      <c r="AH562" s="85"/>
      <c r="AI562" s="85"/>
      <c r="AJ562" s="85"/>
      <c r="AK562" s="85"/>
      <c r="AM562" s="171"/>
      <c r="AN562" s="257"/>
      <c r="AO562" s="85"/>
      <c r="AP562" s="85"/>
      <c r="AQ562" s="85"/>
    </row>
    <row r="563" spans="1:60" x14ac:dyDescent="0.25">
      <c r="A563" s="84"/>
      <c r="C563" s="171"/>
      <c r="D563" s="257"/>
      <c r="E563" s="1246"/>
      <c r="F563" s="1246"/>
      <c r="G563" s="1246"/>
      <c r="H563" s="1246"/>
      <c r="I563" s="1246"/>
      <c r="J563" s="1246"/>
      <c r="K563" s="1246"/>
      <c r="L563" s="1246"/>
      <c r="M563" s="1246"/>
      <c r="N563" s="1246"/>
      <c r="O563" s="1246"/>
      <c r="P563" s="1246"/>
      <c r="Q563" s="1246"/>
      <c r="R563" s="1246"/>
      <c r="S563" s="1246"/>
      <c r="T563" s="1246"/>
      <c r="U563" s="171"/>
      <c r="V563" s="257"/>
      <c r="W563" s="150"/>
      <c r="X563" s="85"/>
      <c r="Y563" s="1247" t="s">
        <v>146</v>
      </c>
      <c r="Z563" s="1247"/>
      <c r="AA563" s="1247"/>
      <c r="AB563" s="1247"/>
      <c r="AC563" s="1247"/>
      <c r="AD563" s="1247"/>
      <c r="AE563" s="1247"/>
      <c r="AF563" s="1247"/>
      <c r="AG563" s="1247"/>
      <c r="AH563" s="1247"/>
      <c r="AI563" s="1247"/>
      <c r="AJ563" s="1247"/>
      <c r="AK563" s="1247"/>
      <c r="AL563" s="200"/>
      <c r="AM563" s="171"/>
      <c r="AN563" s="257"/>
      <c r="AO563" s="85"/>
      <c r="AP563" s="85"/>
      <c r="AQ563" s="85"/>
    </row>
    <row r="564" spans="1:60" x14ac:dyDescent="0.25">
      <c r="A564" s="84"/>
      <c r="C564" s="171"/>
      <c r="D564" s="257"/>
      <c r="E564" s="1246"/>
      <c r="F564" s="1246"/>
      <c r="G564" s="1246"/>
      <c r="H564" s="1246"/>
      <c r="I564" s="1246"/>
      <c r="J564" s="1246"/>
      <c r="K564" s="1246"/>
      <c r="L564" s="1246"/>
      <c r="M564" s="1246"/>
      <c r="N564" s="1246"/>
      <c r="O564" s="1246"/>
      <c r="P564" s="1246"/>
      <c r="Q564" s="1246"/>
      <c r="R564" s="1246"/>
      <c r="S564" s="1246"/>
      <c r="T564" s="1246"/>
      <c r="U564" s="171"/>
      <c r="V564" s="257"/>
      <c r="W564" s="150"/>
      <c r="X564" s="85"/>
      <c r="Y564" s="85"/>
      <c r="AL564" s="200"/>
      <c r="AM564" s="171"/>
      <c r="AN564" s="257"/>
      <c r="AO564" s="85"/>
      <c r="AP564" s="85"/>
      <c r="AQ564" s="85"/>
    </row>
    <row r="565" spans="1:60" x14ac:dyDescent="0.25">
      <c r="A565" s="84"/>
      <c r="C565" s="171"/>
      <c r="D565" s="257"/>
      <c r="E565" s="1246"/>
      <c r="F565" s="1246"/>
      <c r="G565" s="1246"/>
      <c r="H565" s="1246"/>
      <c r="I565" s="1246"/>
      <c r="J565" s="1246"/>
      <c r="K565" s="1246"/>
      <c r="L565" s="1246"/>
      <c r="M565" s="1246"/>
      <c r="N565" s="1246"/>
      <c r="O565" s="1246"/>
      <c r="P565" s="1246"/>
      <c r="Q565" s="1246"/>
      <c r="R565" s="1246"/>
      <c r="S565" s="1246"/>
      <c r="T565" s="1246"/>
      <c r="U565" s="171"/>
      <c r="V565" s="257"/>
      <c r="W565" s="690" t="s">
        <v>238</v>
      </c>
      <c r="X565" s="85"/>
      <c r="Y565" s="85"/>
      <c r="Z565" s="85"/>
      <c r="AA565" s="85"/>
      <c r="AB565" s="85"/>
      <c r="AC565" s="85"/>
      <c r="AD565" s="85"/>
      <c r="AE565" s="85"/>
      <c r="AF565" s="85"/>
      <c r="AL565" s="200"/>
      <c r="AM565" s="171"/>
      <c r="AN565" s="257"/>
      <c r="AO565" s="85"/>
      <c r="AP565" s="85"/>
      <c r="AQ565" s="85"/>
    </row>
    <row r="566" spans="1:60" x14ac:dyDescent="0.25">
      <c r="A566" s="84"/>
      <c r="C566" s="171"/>
      <c r="D566" s="257"/>
      <c r="E566" s="1246"/>
      <c r="F566" s="1246"/>
      <c r="G566" s="1246"/>
      <c r="H566" s="1246"/>
      <c r="I566" s="1246"/>
      <c r="J566" s="1246"/>
      <c r="K566" s="1246"/>
      <c r="L566" s="1246"/>
      <c r="M566" s="1246"/>
      <c r="N566" s="1246"/>
      <c r="O566" s="1246"/>
      <c r="P566" s="1246"/>
      <c r="Q566" s="1246"/>
      <c r="R566" s="1246"/>
      <c r="S566" s="1246"/>
      <c r="T566" s="1246"/>
      <c r="U566" s="171"/>
      <c r="V566" s="257"/>
      <c r="W566" s="85"/>
      <c r="X566" s="85" t="s">
        <v>239</v>
      </c>
      <c r="Y566" s="85"/>
      <c r="Z566" s="85"/>
      <c r="AA566" s="85"/>
      <c r="AB566" s="85"/>
      <c r="AC566" s="150" t="s">
        <v>9</v>
      </c>
      <c r="AD566" s="150"/>
      <c r="AE566" s="150"/>
      <c r="AF566" s="150"/>
      <c r="AG566" s="150"/>
      <c r="AH566" s="150"/>
      <c r="AI566" s="150"/>
      <c r="AJ566" s="150"/>
      <c r="AK566" s="150"/>
      <c r="AL566" s="697" t="s">
        <v>291</v>
      </c>
      <c r="AM566" s="171"/>
      <c r="AN566" s="257"/>
      <c r="AO566" s="85"/>
      <c r="AP566" s="85"/>
      <c r="AQ566" s="85"/>
    </row>
    <row r="567" spans="1:60" x14ac:dyDescent="0.25">
      <c r="A567" s="84"/>
      <c r="C567" s="171"/>
      <c r="D567" s="257"/>
      <c r="E567" s="1246"/>
      <c r="F567" s="1246"/>
      <c r="G567" s="1246"/>
      <c r="H567" s="1246"/>
      <c r="I567" s="1246"/>
      <c r="J567" s="1246"/>
      <c r="K567" s="1246"/>
      <c r="L567" s="1246"/>
      <c r="M567" s="1246"/>
      <c r="N567" s="1246"/>
      <c r="O567" s="1246"/>
      <c r="P567" s="1246"/>
      <c r="Q567" s="1246"/>
      <c r="R567" s="1246"/>
      <c r="S567" s="1246"/>
      <c r="T567" s="1246"/>
      <c r="U567" s="171"/>
      <c r="V567" s="257"/>
      <c r="W567" s="84"/>
      <c r="X567" s="84" t="s">
        <v>241</v>
      </c>
      <c r="Y567" s="84"/>
      <c r="Z567" s="84"/>
      <c r="AA567" s="84"/>
      <c r="AB567" s="150" t="s">
        <v>9</v>
      </c>
      <c r="AC567" s="150"/>
      <c r="AD567" s="150"/>
      <c r="AE567" s="150"/>
      <c r="AF567" s="150"/>
      <c r="AG567" s="150"/>
      <c r="AH567" s="150"/>
      <c r="AI567" s="150"/>
      <c r="AJ567" s="150"/>
      <c r="AK567" s="150"/>
      <c r="AL567" s="697" t="s">
        <v>293</v>
      </c>
      <c r="AM567" s="171"/>
      <c r="AN567" s="257"/>
      <c r="AO567" s="85"/>
      <c r="AP567" s="85"/>
      <c r="AQ567" s="85"/>
    </row>
    <row r="568" spans="1:60" x14ac:dyDescent="0.25">
      <c r="A568" s="84"/>
      <c r="C568" s="171"/>
      <c r="D568" s="257"/>
      <c r="E568" s="1246"/>
      <c r="F568" s="1246"/>
      <c r="G568" s="1246"/>
      <c r="H568" s="1246"/>
      <c r="I568" s="1246"/>
      <c r="J568" s="1246"/>
      <c r="K568" s="1246"/>
      <c r="L568" s="1246"/>
      <c r="M568" s="1246"/>
      <c r="N568" s="1246"/>
      <c r="O568" s="1246"/>
      <c r="P568" s="1246"/>
      <c r="Q568" s="1246"/>
      <c r="R568" s="1246"/>
      <c r="S568" s="1246"/>
      <c r="T568" s="1246"/>
      <c r="U568" s="171"/>
      <c r="V568" s="257"/>
      <c r="W568" s="85"/>
      <c r="X568" s="85" t="s">
        <v>243</v>
      </c>
      <c r="Y568" s="85"/>
      <c r="Z568" s="85"/>
      <c r="AA568" s="85"/>
      <c r="AB568" s="85"/>
      <c r="AC568" s="85"/>
      <c r="AD568" s="85"/>
      <c r="AE568" s="85"/>
      <c r="AF568" s="85"/>
      <c r="AL568" s="697" t="s">
        <v>376</v>
      </c>
      <c r="AM568" s="171"/>
      <c r="AN568" s="257"/>
      <c r="AO568" s="85"/>
      <c r="AP568" s="85"/>
      <c r="AQ568" s="85"/>
    </row>
    <row r="569" spans="1:60" x14ac:dyDescent="0.25">
      <c r="A569" s="84"/>
      <c r="C569" s="171"/>
      <c r="D569" s="257"/>
      <c r="E569" s="1246"/>
      <c r="F569" s="1246"/>
      <c r="G569" s="1246"/>
      <c r="H569" s="1246"/>
      <c r="I569" s="1246"/>
      <c r="J569" s="1246"/>
      <c r="K569" s="1246"/>
      <c r="L569" s="1246"/>
      <c r="M569" s="1246"/>
      <c r="N569" s="1246"/>
      <c r="O569" s="1246"/>
      <c r="P569" s="1246"/>
      <c r="Q569" s="1246"/>
      <c r="R569" s="1246"/>
      <c r="S569" s="1246"/>
      <c r="T569" s="1246"/>
      <c r="U569" s="171"/>
      <c r="V569" s="257"/>
      <c r="W569" s="85"/>
      <c r="X569" s="85"/>
      <c r="Y569" s="85"/>
      <c r="Z569" s="85"/>
      <c r="AA569" s="85"/>
      <c r="AB569" s="85"/>
      <c r="AC569" s="85"/>
      <c r="AD569" s="85"/>
      <c r="AE569" s="85"/>
      <c r="AF569" s="85"/>
      <c r="AG569" s="85"/>
      <c r="AH569" s="85"/>
      <c r="AI569" s="85"/>
      <c r="AJ569" s="85"/>
      <c r="AK569" s="85"/>
      <c r="AL569" s="697"/>
      <c r="AM569" s="171"/>
      <c r="AN569" s="257"/>
      <c r="AO569" s="85"/>
      <c r="AP569" s="85"/>
      <c r="AQ569" s="85"/>
    </row>
    <row r="570" spans="1:60" x14ac:dyDescent="0.25">
      <c r="A570" s="84"/>
      <c r="C570" s="171"/>
      <c r="D570" s="257"/>
      <c r="E570" s="1246"/>
      <c r="F570" s="1246"/>
      <c r="G570" s="1246"/>
      <c r="H570" s="1246"/>
      <c r="I570" s="1246"/>
      <c r="J570" s="1246"/>
      <c r="K570" s="1246"/>
      <c r="L570" s="1246"/>
      <c r="M570" s="1246"/>
      <c r="N570" s="1246"/>
      <c r="O570" s="1246"/>
      <c r="P570" s="1246"/>
      <c r="Q570" s="1246"/>
      <c r="R570" s="1246"/>
      <c r="S570" s="1246"/>
      <c r="T570" s="1246"/>
      <c r="U570" s="171"/>
      <c r="V570" s="257"/>
      <c r="W570" s="85"/>
      <c r="X570" s="85"/>
      <c r="Y570" s="1247" t="s">
        <v>146</v>
      </c>
      <c r="Z570" s="1247"/>
      <c r="AA570" s="1247"/>
      <c r="AB570" s="1247"/>
      <c r="AC570" s="1247"/>
      <c r="AD570" s="1247"/>
      <c r="AE570" s="1247"/>
      <c r="AF570" s="1247"/>
      <c r="AG570" s="1247"/>
      <c r="AH570" s="1247"/>
      <c r="AI570" s="1247"/>
      <c r="AJ570" s="1247"/>
      <c r="AK570" s="1247"/>
      <c r="AL570" s="200"/>
      <c r="AM570" s="171"/>
      <c r="AN570" s="257"/>
      <c r="AO570" s="85"/>
      <c r="AP570" s="85"/>
      <c r="AQ570" s="85"/>
    </row>
    <row r="571" spans="1:60" x14ac:dyDescent="0.25">
      <c r="A571" s="84"/>
      <c r="C571" s="171"/>
      <c r="D571" s="257"/>
      <c r="E571" s="1246"/>
      <c r="F571" s="1246"/>
      <c r="G571" s="1246"/>
      <c r="H571" s="1246"/>
      <c r="I571" s="1246"/>
      <c r="J571" s="1246"/>
      <c r="K571" s="1246"/>
      <c r="L571" s="1246"/>
      <c r="M571" s="1246"/>
      <c r="N571" s="1246"/>
      <c r="O571" s="1246"/>
      <c r="P571" s="1246"/>
      <c r="Q571" s="1246"/>
      <c r="R571" s="1246"/>
      <c r="S571" s="1246"/>
      <c r="T571" s="1246"/>
      <c r="U571" s="171"/>
      <c r="V571" s="257"/>
      <c r="AM571" s="171"/>
      <c r="AN571" s="257"/>
      <c r="AO571" s="85"/>
      <c r="AP571" s="85"/>
      <c r="AQ571" s="85"/>
      <c r="AS571" s="85"/>
      <c r="AT571" s="85"/>
      <c r="AU571" s="85"/>
      <c r="AV571" s="84"/>
      <c r="AW571" s="84"/>
      <c r="AX571" s="374"/>
      <c r="AY571" s="374"/>
      <c r="AZ571" s="374"/>
      <c r="BA571" s="374"/>
      <c r="BB571" s="374"/>
      <c r="BC571" s="374"/>
      <c r="BD571" s="374"/>
      <c r="BE571" s="372"/>
      <c r="BF571" s="372"/>
      <c r="BG571" s="372"/>
      <c r="BH571" s="200"/>
    </row>
    <row r="572" spans="1:60" x14ac:dyDescent="0.25">
      <c r="A572" s="84"/>
      <c r="C572" s="171"/>
      <c r="D572" s="257"/>
      <c r="E572" s="1246"/>
      <c r="F572" s="1246"/>
      <c r="G572" s="1246"/>
      <c r="H572" s="1246"/>
      <c r="I572" s="1246"/>
      <c r="J572" s="1246"/>
      <c r="K572" s="1246"/>
      <c r="L572" s="1246"/>
      <c r="M572" s="1246"/>
      <c r="N572" s="1246"/>
      <c r="O572" s="1246"/>
      <c r="P572" s="1246"/>
      <c r="Q572" s="1246"/>
      <c r="R572" s="1246"/>
      <c r="S572" s="1246"/>
      <c r="T572" s="1246"/>
      <c r="U572" s="171"/>
      <c r="V572" s="257"/>
      <c r="W572" s="85" t="s">
        <v>144</v>
      </c>
      <c r="X572" s="85"/>
      <c r="Y572" s="85"/>
      <c r="Z572" s="122"/>
      <c r="AA572" s="122"/>
      <c r="AB572" s="122"/>
      <c r="AC572" s="122"/>
      <c r="AD572" s="122"/>
      <c r="AE572" s="122"/>
      <c r="AF572" s="122"/>
      <c r="AG572" s="122"/>
      <c r="AH572" s="122"/>
      <c r="AI572" s="122"/>
      <c r="AJ572" s="122"/>
      <c r="AK572" s="122"/>
      <c r="AL572" s="697" t="s">
        <v>218</v>
      </c>
      <c r="AM572" s="171"/>
      <c r="AN572" s="257"/>
      <c r="AO572" s="85"/>
      <c r="AP572" s="85"/>
      <c r="AQ572" s="85"/>
      <c r="AS572" s="85"/>
      <c r="AT572" s="85"/>
      <c r="AU572" s="85"/>
      <c r="AV572" s="85"/>
      <c r="AW572" s="84"/>
      <c r="AX572" s="84"/>
      <c r="AY572" s="84"/>
      <c r="AZ572" s="84"/>
      <c r="BA572" s="84"/>
      <c r="BB572" s="84"/>
      <c r="BD572" s="85"/>
      <c r="BE572" s="85"/>
      <c r="BF572" s="85"/>
      <c r="BG572" s="85"/>
      <c r="BH572" s="246"/>
    </row>
    <row r="573" spans="1:60" x14ac:dyDescent="0.25">
      <c r="A573" s="84"/>
      <c r="C573" s="171"/>
      <c r="D573" s="257"/>
      <c r="E573" s="1246"/>
      <c r="F573" s="1246"/>
      <c r="G573" s="1246"/>
      <c r="H573" s="1246"/>
      <c r="I573" s="1246"/>
      <c r="J573" s="1246"/>
      <c r="K573" s="1246"/>
      <c r="L573" s="1246"/>
      <c r="M573" s="1246"/>
      <c r="N573" s="1246"/>
      <c r="O573" s="1246"/>
      <c r="P573" s="1246"/>
      <c r="Q573" s="1246"/>
      <c r="R573" s="1246"/>
      <c r="S573" s="1246"/>
      <c r="T573" s="1246"/>
      <c r="U573" s="171"/>
      <c r="V573" s="257"/>
      <c r="W573" s="85"/>
      <c r="X573" s="85"/>
      <c r="Y573" s="85"/>
      <c r="Z573" s="689" t="s">
        <v>146</v>
      </c>
      <c r="AA573" s="689"/>
      <c r="AB573" s="689"/>
      <c r="AC573" s="689"/>
      <c r="AD573" s="689"/>
      <c r="AE573" s="689"/>
      <c r="AF573" s="689"/>
      <c r="AG573" s="689"/>
      <c r="AH573" s="689"/>
      <c r="AI573" s="689"/>
      <c r="AJ573" s="689"/>
      <c r="AK573" s="689"/>
      <c r="AL573" s="200"/>
      <c r="AM573" s="171"/>
      <c r="AN573" s="257"/>
      <c r="AO573" s="85"/>
      <c r="AP573" s="85"/>
      <c r="AQ573" s="85"/>
      <c r="AS573" s="85"/>
      <c r="AT573" s="85"/>
      <c r="AU573" s="85"/>
      <c r="AV573" s="85"/>
      <c r="AW573" s="85"/>
      <c r="AX573" s="85"/>
      <c r="AY573" s="85"/>
      <c r="AZ573" s="85"/>
      <c r="BA573" s="85"/>
      <c r="BB573" s="85"/>
      <c r="BC573" s="199"/>
      <c r="BD573" s="199"/>
      <c r="BE573" s="475"/>
      <c r="BF573" s="475"/>
      <c r="BG573" s="475"/>
      <c r="BH573" s="697"/>
    </row>
    <row r="574" spans="1:60" ht="6" customHeight="1" thickBot="1" x14ac:dyDescent="0.3">
      <c r="A574" s="122"/>
      <c r="B574" s="306"/>
      <c r="C574" s="172"/>
      <c r="D574" s="307"/>
      <c r="E574" s="122"/>
      <c r="F574" s="122"/>
      <c r="G574" s="122"/>
      <c r="H574" s="122"/>
      <c r="I574" s="122"/>
      <c r="J574" s="122"/>
      <c r="K574" s="122"/>
      <c r="L574" s="122"/>
      <c r="M574" s="122"/>
      <c r="N574" s="122"/>
      <c r="O574" s="122"/>
      <c r="P574" s="122"/>
      <c r="Q574" s="122"/>
      <c r="R574" s="122"/>
      <c r="S574" s="122"/>
      <c r="T574" s="122"/>
      <c r="U574" s="172"/>
      <c r="V574" s="307"/>
      <c r="W574" s="122"/>
      <c r="X574" s="122"/>
      <c r="Y574" s="122"/>
      <c r="Z574" s="122"/>
      <c r="AA574" s="122"/>
      <c r="AB574" s="122"/>
      <c r="AC574" s="122"/>
      <c r="AD574" s="122"/>
      <c r="AE574" s="122"/>
      <c r="AF574" s="122"/>
      <c r="AG574" s="122"/>
      <c r="AH574" s="122"/>
      <c r="AI574" s="122"/>
      <c r="AJ574" s="122"/>
      <c r="AK574" s="122"/>
      <c r="AL574" s="591"/>
      <c r="AM574" s="172"/>
      <c r="AN574" s="122"/>
      <c r="AO574" s="122"/>
      <c r="AP574" s="122"/>
      <c r="AQ574" s="122"/>
      <c r="AS574" s="85"/>
      <c r="AT574" s="85"/>
      <c r="AU574" s="85"/>
      <c r="AV574" s="374"/>
      <c r="AW574" s="374"/>
      <c r="AX574" s="374"/>
      <c r="AY574" s="374"/>
      <c r="AZ574" s="374"/>
      <c r="BA574" s="374"/>
      <c r="BB574" s="374"/>
      <c r="BC574" s="374"/>
      <c r="BD574" s="374"/>
      <c r="BE574" s="374"/>
      <c r="BF574" s="374"/>
      <c r="BG574" s="374"/>
      <c r="BH574" s="200"/>
    </row>
    <row r="575" spans="1:60" s="149" customFormat="1" ht="6" customHeight="1" x14ac:dyDescent="0.25">
      <c r="A575" s="651"/>
      <c r="B575" s="471"/>
      <c r="C575" s="652"/>
      <c r="D575" s="653"/>
      <c r="E575" s="470"/>
      <c r="F575" s="470"/>
      <c r="G575" s="470"/>
      <c r="H575" s="470"/>
      <c r="I575" s="470"/>
      <c r="J575" s="470"/>
      <c r="K575" s="470"/>
      <c r="L575" s="470"/>
      <c r="M575" s="470"/>
      <c r="N575" s="470"/>
      <c r="O575" s="470"/>
      <c r="P575" s="470"/>
      <c r="Q575" s="470"/>
      <c r="R575" s="470"/>
      <c r="S575" s="470"/>
      <c r="T575" s="470"/>
      <c r="U575" s="470"/>
      <c r="V575" s="470"/>
      <c r="W575" s="470"/>
      <c r="X575" s="470"/>
      <c r="Y575" s="470"/>
      <c r="Z575" s="470"/>
      <c r="AA575" s="470"/>
      <c r="AB575" s="470"/>
      <c r="AC575" s="470"/>
      <c r="AD575" s="470"/>
      <c r="AE575" s="470"/>
      <c r="AF575" s="470"/>
      <c r="AG575" s="470"/>
      <c r="AH575" s="470"/>
      <c r="AI575" s="470"/>
      <c r="AJ575" s="470"/>
      <c r="AK575" s="470"/>
      <c r="AL575" s="472"/>
      <c r="AM575" s="652"/>
      <c r="AN575" s="653"/>
      <c r="AO575" s="470"/>
      <c r="AP575" s="470"/>
      <c r="AQ575" s="654"/>
    </row>
    <row r="576" spans="1:60" s="149" customFormat="1" ht="11.25" customHeight="1" x14ac:dyDescent="0.25">
      <c r="A576" s="655"/>
      <c r="B576" s="429">
        <v>459</v>
      </c>
      <c r="C576" s="171"/>
      <c r="D576" s="257"/>
      <c r="E576" s="1249" t="s">
        <v>329</v>
      </c>
      <c r="F576" s="1249"/>
      <c r="G576" s="1249"/>
      <c r="H576" s="1249"/>
      <c r="I576" s="1249"/>
      <c r="J576" s="1249"/>
      <c r="K576" s="1249"/>
      <c r="L576" s="1249"/>
      <c r="M576" s="1249"/>
      <c r="N576" s="1249"/>
      <c r="O576" s="1249"/>
      <c r="P576" s="1249"/>
      <c r="Q576" s="1249"/>
      <c r="R576" s="1249"/>
      <c r="S576" s="1249"/>
      <c r="T576" s="1249"/>
      <c r="U576" s="1249"/>
      <c r="V576" s="1249"/>
      <c r="W576" s="1249"/>
      <c r="X576" s="1249"/>
      <c r="Y576" s="1249"/>
      <c r="Z576" s="1249"/>
      <c r="AA576" s="1249"/>
      <c r="AB576" s="1249"/>
      <c r="AC576" s="1249"/>
      <c r="AD576" s="1249"/>
      <c r="AE576" s="1249"/>
      <c r="AF576" s="1249"/>
      <c r="AG576" s="1249"/>
      <c r="AH576" s="1249"/>
      <c r="AI576" s="1249"/>
      <c r="AJ576" s="1249"/>
      <c r="AK576" s="1249"/>
      <c r="AL576" s="1249"/>
      <c r="AM576" s="171"/>
      <c r="AN576" s="257"/>
      <c r="AO576" s="85"/>
      <c r="AP576" s="85"/>
      <c r="AQ576" s="383"/>
    </row>
    <row r="577" spans="1:43" s="149" customFormat="1" ht="6" customHeight="1" x14ac:dyDescent="0.25">
      <c r="A577" s="655"/>
      <c r="B577" s="475"/>
      <c r="C577" s="171"/>
      <c r="D577" s="257"/>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200"/>
      <c r="AM577" s="171"/>
      <c r="AN577" s="257"/>
      <c r="AO577" s="85"/>
      <c r="AP577" s="85"/>
      <c r="AQ577" s="383"/>
    </row>
    <row r="578" spans="1:43" s="149" customFormat="1" x14ac:dyDescent="0.25">
      <c r="A578" s="655"/>
      <c r="B578" s="475"/>
      <c r="C578" s="171"/>
      <c r="D578" s="257"/>
      <c r="E578" s="159"/>
      <c r="F578" s="85"/>
      <c r="G578" s="85"/>
      <c r="H578" s="85"/>
      <c r="I578" s="85"/>
      <c r="J578" s="85"/>
      <c r="K578" s="85"/>
      <c r="L578" s="85"/>
      <c r="M578" s="159"/>
      <c r="N578" s="85"/>
      <c r="O578" s="85"/>
      <c r="P578" s="200" t="s">
        <v>331</v>
      </c>
      <c r="Q578" s="85"/>
      <c r="R578" s="85"/>
      <c r="S578" s="85"/>
      <c r="T578" s="85"/>
      <c r="U578" s="85"/>
      <c r="V578" s="85"/>
      <c r="W578" s="159"/>
      <c r="X578" s="85"/>
      <c r="Y578" s="85"/>
      <c r="Z578" s="85"/>
      <c r="AA578" s="159"/>
      <c r="AB578" s="85"/>
      <c r="AC578" s="200" t="s">
        <v>331</v>
      </c>
      <c r="AD578" s="85"/>
      <c r="AE578" s="85"/>
      <c r="AF578" s="85"/>
      <c r="AG578" s="85"/>
      <c r="AH578" s="85"/>
      <c r="AI578" s="85"/>
      <c r="AJ578" s="85"/>
      <c r="AK578" s="85"/>
      <c r="AL578" s="200"/>
      <c r="AM578" s="171"/>
      <c r="AN578" s="257"/>
      <c r="AO578" s="85"/>
      <c r="AP578" s="1252">
        <v>474</v>
      </c>
      <c r="AQ578" s="383"/>
    </row>
    <row r="579" spans="1:43" s="149" customFormat="1" x14ac:dyDescent="0.25">
      <c r="A579" s="655"/>
      <c r="B579" s="475"/>
      <c r="C579" s="171"/>
      <c r="D579" s="257"/>
      <c r="E579" s="85"/>
      <c r="F579" s="85"/>
      <c r="G579" s="85"/>
      <c r="H579" s="85"/>
      <c r="I579" s="85"/>
      <c r="J579" s="85"/>
      <c r="K579" s="85"/>
      <c r="L579" s="85"/>
      <c r="M579" s="85"/>
      <c r="N579" s="85"/>
      <c r="O579" s="85"/>
      <c r="P579" s="200" t="s">
        <v>327</v>
      </c>
      <c r="Q579" s="85"/>
      <c r="R579" s="85"/>
      <c r="S579" s="85"/>
      <c r="T579" s="85"/>
      <c r="U579" s="85"/>
      <c r="V579" s="85"/>
      <c r="W579" s="85"/>
      <c r="X579" s="85"/>
      <c r="Y579" s="85"/>
      <c r="Z579" s="85"/>
      <c r="AA579" s="85"/>
      <c r="AB579" s="85"/>
      <c r="AC579" s="200" t="s">
        <v>333</v>
      </c>
      <c r="AD579" s="85"/>
      <c r="AE579" s="85"/>
      <c r="AF579" s="85"/>
      <c r="AG579" s="85"/>
      <c r="AH579" s="85"/>
      <c r="AI579" s="85"/>
      <c r="AJ579" s="85"/>
      <c r="AK579" s="85"/>
      <c r="AL579" s="200"/>
      <c r="AM579" s="171"/>
      <c r="AN579" s="257"/>
      <c r="AO579" s="85"/>
      <c r="AP579" s="1252"/>
      <c r="AQ579" s="383"/>
    </row>
    <row r="580" spans="1:43" s="149" customFormat="1" ht="6" customHeight="1" thickBot="1" x14ac:dyDescent="0.3">
      <c r="A580" s="657"/>
      <c r="B580" s="650"/>
      <c r="C580" s="502"/>
      <c r="D580" s="503"/>
      <c r="E580" s="501"/>
      <c r="F580" s="501"/>
      <c r="G580" s="501"/>
      <c r="H580" s="501"/>
      <c r="I580" s="501"/>
      <c r="J580" s="501"/>
      <c r="K580" s="501"/>
      <c r="L580" s="501"/>
      <c r="M580" s="501"/>
      <c r="N580" s="501"/>
      <c r="O580" s="501"/>
      <c r="P580" s="501"/>
      <c r="Q580" s="501"/>
      <c r="R580" s="501"/>
      <c r="S580" s="501"/>
      <c r="T580" s="501"/>
      <c r="U580" s="501"/>
      <c r="V580" s="501"/>
      <c r="W580" s="501"/>
      <c r="X580" s="501"/>
      <c r="Y580" s="501"/>
      <c r="Z580" s="501"/>
      <c r="AA580" s="501"/>
      <c r="AB580" s="501"/>
      <c r="AC580" s="501"/>
      <c r="AD580" s="501"/>
      <c r="AE580" s="501"/>
      <c r="AF580" s="501"/>
      <c r="AG580" s="501"/>
      <c r="AH580" s="501"/>
      <c r="AI580" s="501"/>
      <c r="AJ580" s="501"/>
      <c r="AK580" s="501"/>
      <c r="AL580" s="504"/>
      <c r="AM580" s="502"/>
      <c r="AN580" s="503"/>
      <c r="AO580" s="501"/>
      <c r="AP580" s="501"/>
      <c r="AQ580" s="658"/>
    </row>
    <row r="581" spans="1:43" ht="6" customHeight="1" x14ac:dyDescent="0.25">
      <c r="A581" s="500"/>
      <c r="B581" s="583"/>
      <c r="C581" s="584"/>
      <c r="D581" s="499"/>
      <c r="E581" s="500"/>
      <c r="F581" s="500"/>
      <c r="G581" s="500"/>
      <c r="H581" s="500"/>
      <c r="I581" s="500"/>
      <c r="J581" s="500"/>
      <c r="K581" s="500"/>
      <c r="L581" s="500"/>
      <c r="M581" s="500"/>
      <c r="N581" s="500"/>
      <c r="O581" s="500"/>
      <c r="P581" s="500"/>
      <c r="Q581" s="500"/>
      <c r="R581" s="500"/>
      <c r="S581" s="500"/>
      <c r="T581" s="500"/>
      <c r="U581" s="584"/>
      <c r="V581" s="499"/>
      <c r="W581" s="500"/>
      <c r="X581" s="500"/>
      <c r="Y581" s="500"/>
      <c r="Z581" s="500"/>
      <c r="AA581" s="500"/>
      <c r="AB581" s="500"/>
      <c r="AC581" s="500"/>
      <c r="AD581" s="500"/>
      <c r="AE581" s="500"/>
      <c r="AF581" s="500"/>
      <c r="AG581" s="500"/>
      <c r="AH581" s="500"/>
      <c r="AI581" s="500"/>
      <c r="AJ581" s="500"/>
      <c r="AK581" s="500"/>
      <c r="AL581" s="593"/>
      <c r="AM581" s="584"/>
      <c r="AN581" s="257"/>
      <c r="AO581" s="85"/>
      <c r="AP581" s="85"/>
      <c r="AQ581" s="85"/>
    </row>
    <row r="582" spans="1:43" ht="11.25" customHeight="1" x14ac:dyDescent="0.25">
      <c r="A582" s="84"/>
      <c r="B582" s="429">
        <v>460</v>
      </c>
      <c r="C582" s="171"/>
      <c r="D582" s="257"/>
      <c r="E582" s="1241" t="str">
        <f ca="1">VLOOKUP(INDIRECT(ADDRESS(ROW(),COLUMN()-3)),INDIRECT("translations[[Question Num]:["&amp; Language_Selected &amp;"]]"),MATCH(Language_Selected,Language_Options,0)+1,FALSE)</f>
        <v>After (NAME IN 407) left the (FACILITY IN 435) did any health care provider or a traditional birth attendant check on (NAME IN 407)’s health?</v>
      </c>
      <c r="F582" s="1241"/>
      <c r="G582" s="1241"/>
      <c r="H582" s="1241"/>
      <c r="I582" s="1241"/>
      <c r="J582" s="1241"/>
      <c r="K582" s="1241"/>
      <c r="L582" s="1241"/>
      <c r="M582" s="1241"/>
      <c r="N582" s="1241"/>
      <c r="O582" s="1241"/>
      <c r="P582" s="1241"/>
      <c r="Q582" s="1241"/>
      <c r="R582" s="1241"/>
      <c r="S582" s="1241"/>
      <c r="T582" s="1241"/>
      <c r="U582" s="171"/>
      <c r="V582" s="257"/>
      <c r="W582" s="84" t="s">
        <v>52</v>
      </c>
      <c r="X582" s="84"/>
      <c r="Y582" s="150" t="s">
        <v>9</v>
      </c>
      <c r="Z582" s="150"/>
      <c r="AA582" s="150"/>
      <c r="AB582" s="150"/>
      <c r="AC582" s="150"/>
      <c r="AD582" s="150"/>
      <c r="AE582" s="150"/>
      <c r="AF582" s="150"/>
      <c r="AG582" s="150"/>
      <c r="AH582" s="150"/>
      <c r="AI582" s="150"/>
      <c r="AJ582" s="150"/>
      <c r="AK582" s="150"/>
      <c r="AL582" s="247" t="s">
        <v>53</v>
      </c>
      <c r="AM582" s="171"/>
      <c r="AN582" s="257"/>
      <c r="AO582" s="85"/>
      <c r="AP582" s="85"/>
      <c r="AQ582" s="85"/>
    </row>
    <row r="583" spans="1:43" x14ac:dyDescent="0.25">
      <c r="A583" s="84"/>
      <c r="B583" s="496"/>
      <c r="C583" s="171"/>
      <c r="D583" s="257"/>
      <c r="E583" s="1241"/>
      <c r="F583" s="1241"/>
      <c r="G583" s="1241"/>
      <c r="H583" s="1241"/>
      <c r="I583" s="1241"/>
      <c r="J583" s="1241"/>
      <c r="K583" s="1241"/>
      <c r="L583" s="1241"/>
      <c r="M583" s="1241"/>
      <c r="N583" s="1241"/>
      <c r="O583" s="1241"/>
      <c r="P583" s="1241"/>
      <c r="Q583" s="1241"/>
      <c r="R583" s="1241"/>
      <c r="S583" s="1241"/>
      <c r="T583" s="1241"/>
      <c r="U583" s="171"/>
      <c r="V583" s="257"/>
      <c r="W583" s="84" t="s">
        <v>54</v>
      </c>
      <c r="X583" s="84"/>
      <c r="Y583" s="150" t="s">
        <v>9</v>
      </c>
      <c r="Z583" s="150"/>
      <c r="AA583" s="150"/>
      <c r="AB583" s="150"/>
      <c r="AC583" s="150"/>
      <c r="AD583" s="150"/>
      <c r="AE583" s="150"/>
      <c r="AF583" s="150"/>
      <c r="AG583" s="150"/>
      <c r="AH583" s="150"/>
      <c r="AI583" s="150"/>
      <c r="AJ583" s="150"/>
      <c r="AK583" s="150"/>
      <c r="AL583" s="247" t="s">
        <v>55</v>
      </c>
      <c r="AM583" s="171"/>
      <c r="AN583" s="257"/>
      <c r="AO583" s="85"/>
      <c r="AP583" s="1256">
        <v>473</v>
      </c>
      <c r="AQ583" s="85"/>
    </row>
    <row r="584" spans="1:43" x14ac:dyDescent="0.25">
      <c r="A584" s="84"/>
      <c r="C584" s="171"/>
      <c r="D584" s="257"/>
      <c r="E584" s="1241"/>
      <c r="F584" s="1241"/>
      <c r="G584" s="1241"/>
      <c r="H584" s="1241"/>
      <c r="I584" s="1241"/>
      <c r="J584" s="1241"/>
      <c r="K584" s="1241"/>
      <c r="L584" s="1241"/>
      <c r="M584" s="1241"/>
      <c r="N584" s="1241"/>
      <c r="O584" s="1241"/>
      <c r="P584" s="1241"/>
      <c r="Q584" s="1241"/>
      <c r="R584" s="1241"/>
      <c r="S584" s="1241"/>
      <c r="T584" s="1241"/>
      <c r="U584" s="171"/>
      <c r="V584" s="257"/>
      <c r="W584" s="85" t="s">
        <v>150</v>
      </c>
      <c r="X584" s="85"/>
      <c r="Y584" s="85"/>
      <c r="Z584" s="85"/>
      <c r="AA584" s="85"/>
      <c r="AB584" s="150" t="s">
        <v>9</v>
      </c>
      <c r="AC584" s="150"/>
      <c r="AD584" s="150"/>
      <c r="AE584" s="150"/>
      <c r="AF584" s="150"/>
      <c r="AG584" s="150"/>
      <c r="AH584" s="443"/>
      <c r="AI584" s="150"/>
      <c r="AJ584" s="443"/>
      <c r="AK584" s="443"/>
      <c r="AL584" s="247" t="s">
        <v>103</v>
      </c>
      <c r="AM584" s="171"/>
      <c r="AN584" s="257"/>
      <c r="AO584" s="85"/>
      <c r="AP584" s="1256"/>
      <c r="AQ584" s="85"/>
    </row>
    <row r="585" spans="1:43" ht="6" customHeight="1" x14ac:dyDescent="0.25">
      <c r="A585" s="122"/>
      <c r="B585" s="306"/>
      <c r="C585" s="172"/>
      <c r="D585" s="307"/>
      <c r="E585" s="122"/>
      <c r="F585" s="122"/>
      <c r="G585" s="122"/>
      <c r="H585" s="122"/>
      <c r="I585" s="122"/>
      <c r="J585" s="122"/>
      <c r="K585" s="122"/>
      <c r="L585" s="122"/>
      <c r="M585" s="122"/>
      <c r="N585" s="122"/>
      <c r="O585" s="122"/>
      <c r="P585" s="122"/>
      <c r="Q585" s="122"/>
      <c r="R585" s="122"/>
      <c r="S585" s="122"/>
      <c r="T585" s="122"/>
      <c r="U585" s="172"/>
      <c r="V585" s="307"/>
      <c r="W585" s="122"/>
      <c r="X585" s="122"/>
      <c r="Y585" s="122"/>
      <c r="Z585" s="122"/>
      <c r="AA585" s="122"/>
      <c r="AB585" s="122"/>
      <c r="AC585" s="122"/>
      <c r="AD585" s="122"/>
      <c r="AE585" s="122"/>
      <c r="AF585" s="122"/>
      <c r="AG585" s="122"/>
      <c r="AH585" s="122"/>
      <c r="AI585" s="122"/>
      <c r="AJ585" s="122"/>
      <c r="AK585" s="122"/>
      <c r="AL585" s="591"/>
      <c r="AM585" s="172"/>
      <c r="AN585" s="307"/>
      <c r="AO585" s="122"/>
      <c r="AP585" s="122"/>
      <c r="AQ585" s="122"/>
    </row>
    <row r="586" spans="1:43" ht="6" customHeight="1" x14ac:dyDescent="0.25">
      <c r="A586" s="500"/>
      <c r="B586" s="583"/>
      <c r="C586" s="584"/>
      <c r="D586" s="499"/>
      <c r="E586" s="500"/>
      <c r="F586" s="500"/>
      <c r="G586" s="500"/>
      <c r="H586" s="500"/>
      <c r="I586" s="500"/>
      <c r="J586" s="500"/>
      <c r="K586" s="500"/>
      <c r="L586" s="500"/>
      <c r="M586" s="500"/>
      <c r="N586" s="500"/>
      <c r="O586" s="500"/>
      <c r="P586" s="500"/>
      <c r="Q586" s="500"/>
      <c r="R586" s="500"/>
      <c r="S586" s="500"/>
      <c r="T586" s="500"/>
      <c r="U586" s="584"/>
      <c r="V586" s="499"/>
      <c r="W586" s="500"/>
      <c r="X586" s="500"/>
      <c r="Y586" s="500"/>
      <c r="Z586" s="500"/>
      <c r="AA586" s="500"/>
      <c r="AB586" s="500"/>
      <c r="AC586" s="500"/>
      <c r="AD586" s="500"/>
      <c r="AE586" s="500"/>
      <c r="AF586" s="500"/>
      <c r="AG586" s="500"/>
      <c r="AH586" s="500"/>
      <c r="AI586" s="500"/>
      <c r="AJ586" s="500"/>
      <c r="AK586" s="500"/>
      <c r="AL586" s="593"/>
      <c r="AM586" s="584"/>
      <c r="AN586" s="257"/>
      <c r="AO586" s="85"/>
      <c r="AP586" s="85"/>
      <c r="AQ586" s="85"/>
    </row>
    <row r="587" spans="1:43" ht="11.25" customHeight="1" x14ac:dyDescent="0.25">
      <c r="A587" s="85"/>
      <c r="B587" s="429">
        <v>461</v>
      </c>
      <c r="C587" s="171"/>
      <c r="D587" s="257"/>
      <c r="E587" s="1242" t="str">
        <f ca="1">VLOOKUP(INDIRECT(ADDRESS(ROW(),COLUMN()-3)),INDIRECT("translations[[Question Num]:["&amp; Language_Selected &amp;"]]"),MATCH(Language_Selected,Language_Options,0)+1,FALSE)</f>
        <v>How long after the birth of  (NAME IN 407) did that check take place?</v>
      </c>
      <c r="F587" s="1242"/>
      <c r="G587" s="1242"/>
      <c r="H587" s="1242"/>
      <c r="I587" s="1242"/>
      <c r="J587" s="1242"/>
      <c r="K587" s="1242"/>
      <c r="L587" s="1242"/>
      <c r="M587" s="1242"/>
      <c r="N587" s="1242"/>
      <c r="O587" s="1242"/>
      <c r="P587" s="1242"/>
      <c r="Q587" s="1242"/>
      <c r="R587" s="1242"/>
      <c r="S587" s="1242"/>
      <c r="T587" s="1242"/>
      <c r="U587" s="171"/>
      <c r="V587" s="257"/>
      <c r="W587" s="85"/>
      <c r="X587" s="85"/>
      <c r="Y587" s="85"/>
      <c r="Z587" s="85"/>
      <c r="AA587" s="85"/>
      <c r="AB587" s="85"/>
      <c r="AC587" s="85"/>
      <c r="AD587" s="85"/>
      <c r="AE587" s="85"/>
      <c r="AF587" s="85"/>
      <c r="AG587" s="85"/>
      <c r="AH587" s="85"/>
      <c r="AI587" s="499"/>
      <c r="AJ587" s="500"/>
      <c r="AK587" s="499"/>
      <c r="AL587" s="675"/>
      <c r="AM587" s="171"/>
      <c r="AN587" s="257"/>
      <c r="AO587" s="85"/>
      <c r="AP587" s="85"/>
      <c r="AQ587" s="85"/>
    </row>
    <row r="588" spans="1:43" x14ac:dyDescent="0.25">
      <c r="A588" s="85"/>
      <c r="B588" s="496"/>
      <c r="C588" s="171"/>
      <c r="D588" s="257"/>
      <c r="E588" s="1242"/>
      <c r="F588" s="1242"/>
      <c r="G588" s="1242"/>
      <c r="H588" s="1242"/>
      <c r="I588" s="1242"/>
      <c r="J588" s="1242"/>
      <c r="K588" s="1242"/>
      <c r="L588" s="1242"/>
      <c r="M588" s="1242"/>
      <c r="N588" s="1242"/>
      <c r="O588" s="1242"/>
      <c r="P588" s="1242"/>
      <c r="Q588" s="1242"/>
      <c r="R588" s="1242"/>
      <c r="S588" s="1242"/>
      <c r="T588" s="1242"/>
      <c r="U588" s="171"/>
      <c r="V588" s="257"/>
      <c r="W588" s="85" t="s">
        <v>379</v>
      </c>
      <c r="X588" s="85"/>
      <c r="Y588" s="85"/>
      <c r="Z588" s="150" t="s">
        <v>9</v>
      </c>
      <c r="AA588" s="150"/>
      <c r="AB588" s="150"/>
      <c r="AC588" s="150"/>
      <c r="AD588" s="150"/>
      <c r="AE588" s="150"/>
      <c r="AF588" s="150"/>
      <c r="AG588" s="150"/>
      <c r="AH588" s="497" t="s">
        <v>53</v>
      </c>
      <c r="AI588" s="307"/>
      <c r="AJ588" s="122"/>
      <c r="AK588" s="307"/>
      <c r="AL588" s="672"/>
      <c r="AM588" s="171"/>
      <c r="AN588" s="257"/>
      <c r="AO588" s="85"/>
      <c r="AP588" s="85"/>
      <c r="AQ588" s="85"/>
    </row>
    <row r="589" spans="1:43" x14ac:dyDescent="0.25">
      <c r="A589" s="85"/>
      <c r="B589" s="475"/>
      <c r="C589" s="171"/>
      <c r="D589" s="257"/>
      <c r="E589" s="1242"/>
      <c r="F589" s="1242"/>
      <c r="G589" s="1242"/>
      <c r="H589" s="1242"/>
      <c r="I589" s="1242"/>
      <c r="J589" s="1242"/>
      <c r="K589" s="1242"/>
      <c r="L589" s="1242"/>
      <c r="M589" s="1242"/>
      <c r="N589" s="1242"/>
      <c r="O589" s="1242"/>
      <c r="P589" s="1242"/>
      <c r="Q589" s="1242"/>
      <c r="R589" s="1242"/>
      <c r="S589" s="1242"/>
      <c r="T589" s="1242"/>
      <c r="U589" s="171"/>
      <c r="V589" s="257"/>
      <c r="W589" s="85"/>
      <c r="X589" s="85"/>
      <c r="Y589" s="85"/>
      <c r="Z589" s="85"/>
      <c r="AA589" s="85"/>
      <c r="AB589" s="85"/>
      <c r="AC589" s="85"/>
      <c r="AD589" s="85"/>
      <c r="AE589" s="85"/>
      <c r="AG589" s="85"/>
      <c r="AH589" s="85"/>
      <c r="AI589" s="257"/>
      <c r="AJ589" s="85"/>
      <c r="AK589" s="257"/>
      <c r="AL589" s="671"/>
      <c r="AM589" s="171"/>
      <c r="AN589" s="257"/>
      <c r="AO589" s="85"/>
      <c r="AP589" s="85"/>
      <c r="AQ589" s="85"/>
    </row>
    <row r="590" spans="1:43" x14ac:dyDescent="0.25">
      <c r="A590" s="85"/>
      <c r="B590" s="475"/>
      <c r="C590" s="171"/>
      <c r="D590" s="257"/>
      <c r="E590" s="1242"/>
      <c r="F590" s="1242"/>
      <c r="G590" s="1242"/>
      <c r="H590" s="1242"/>
      <c r="I590" s="1242"/>
      <c r="J590" s="1242"/>
      <c r="K590" s="1242"/>
      <c r="L590" s="1242"/>
      <c r="M590" s="1242"/>
      <c r="N590" s="1242"/>
      <c r="O590" s="1242"/>
      <c r="P590" s="1242"/>
      <c r="Q590" s="1242"/>
      <c r="R590" s="1242"/>
      <c r="S590" s="1242"/>
      <c r="T590" s="1242"/>
      <c r="U590" s="171"/>
      <c r="V590" s="257"/>
      <c r="W590" s="85" t="s">
        <v>80</v>
      </c>
      <c r="X590" s="85"/>
      <c r="Y590" s="150" t="s">
        <v>9</v>
      </c>
      <c r="Z590" s="150"/>
      <c r="AA590" s="150"/>
      <c r="AB590" s="150"/>
      <c r="AC590" s="150"/>
      <c r="AD590" s="150"/>
      <c r="AE590" s="150"/>
      <c r="AF590" s="150"/>
      <c r="AG590" s="443"/>
      <c r="AH590" s="497" t="s">
        <v>55</v>
      </c>
      <c r="AI590" s="307"/>
      <c r="AJ590" s="122"/>
      <c r="AK590" s="307"/>
      <c r="AL590" s="672"/>
      <c r="AM590" s="171"/>
      <c r="AN590" s="257"/>
      <c r="AO590" s="85"/>
      <c r="AP590" s="85"/>
      <c r="AQ590" s="85"/>
    </row>
    <row r="591" spans="1:43" ht="11.25" customHeight="1" x14ac:dyDescent="0.25">
      <c r="A591" s="85"/>
      <c r="B591" s="475"/>
      <c r="C591" s="171"/>
      <c r="D591" s="257"/>
      <c r="E591" s="1242"/>
      <c r="F591" s="1242"/>
      <c r="G591" s="1242"/>
      <c r="H591" s="1242"/>
      <c r="I591" s="1242"/>
      <c r="J591" s="1242"/>
      <c r="K591" s="1242"/>
      <c r="L591" s="1242"/>
      <c r="M591" s="1242"/>
      <c r="N591" s="1242"/>
      <c r="O591" s="1242"/>
      <c r="P591" s="1242"/>
      <c r="Q591" s="1242"/>
      <c r="R591" s="1242"/>
      <c r="S591" s="1242"/>
      <c r="T591" s="1242"/>
      <c r="U591" s="171"/>
      <c r="V591" s="257"/>
      <c r="W591" s="85"/>
      <c r="X591" s="85"/>
      <c r="Y591" s="85"/>
      <c r="Z591" s="85"/>
      <c r="AA591" s="85"/>
      <c r="AB591" s="85"/>
      <c r="AC591" s="85"/>
      <c r="AD591" s="85"/>
      <c r="AE591" s="85"/>
      <c r="AG591" s="85"/>
      <c r="AH591" s="85"/>
      <c r="AI591" s="499"/>
      <c r="AJ591" s="584"/>
      <c r="AK591" s="499"/>
      <c r="AL591" s="675"/>
      <c r="AM591" s="171"/>
      <c r="AN591" s="257"/>
      <c r="AO591" s="85"/>
      <c r="AP591" s="85"/>
      <c r="AQ591" s="85"/>
    </row>
    <row r="592" spans="1:43" ht="11.25" customHeight="1" x14ac:dyDescent="0.25">
      <c r="A592" s="85"/>
      <c r="B592" s="475"/>
      <c r="C592" s="171"/>
      <c r="D592" s="257"/>
      <c r="E592" s="1245" t="s">
        <v>398</v>
      </c>
      <c r="F592" s="1245"/>
      <c r="G592" s="1245"/>
      <c r="H592" s="1245"/>
      <c r="I592" s="1245"/>
      <c r="J592" s="1245"/>
      <c r="K592" s="1245"/>
      <c r="L592" s="1245"/>
      <c r="M592" s="1245"/>
      <c r="N592" s="1245"/>
      <c r="O592" s="1245"/>
      <c r="P592" s="1245"/>
      <c r="Q592" s="1245"/>
      <c r="R592" s="1245"/>
      <c r="S592" s="1245"/>
      <c r="T592" s="1245"/>
      <c r="U592" s="171"/>
      <c r="V592" s="257"/>
      <c r="W592" s="85" t="s">
        <v>77</v>
      </c>
      <c r="X592" s="85"/>
      <c r="Y592" s="85"/>
      <c r="Z592" s="150" t="s">
        <v>9</v>
      </c>
      <c r="AA592" s="150"/>
      <c r="AB592" s="150"/>
      <c r="AC592" s="150"/>
      <c r="AD592" s="150"/>
      <c r="AE592" s="150"/>
      <c r="AF592" s="150"/>
      <c r="AG592" s="150"/>
      <c r="AH592" s="497" t="s">
        <v>91</v>
      </c>
      <c r="AI592" s="307"/>
      <c r="AJ592" s="172"/>
      <c r="AK592" s="307"/>
      <c r="AL592" s="672"/>
      <c r="AM592" s="171"/>
      <c r="AN592" s="257"/>
      <c r="AO592" s="85"/>
      <c r="AP592" s="85"/>
      <c r="AQ592" s="85"/>
    </row>
    <row r="593" spans="1:43" x14ac:dyDescent="0.25">
      <c r="A593" s="85"/>
      <c r="B593" s="475"/>
      <c r="C593" s="171"/>
      <c r="D593" s="257"/>
      <c r="E593" s="1245"/>
      <c r="F593" s="1245"/>
      <c r="G593" s="1245"/>
      <c r="H593" s="1245"/>
      <c r="I593" s="1245"/>
      <c r="J593" s="1245"/>
      <c r="K593" s="1245"/>
      <c r="L593" s="1245"/>
      <c r="M593" s="1245"/>
      <c r="N593" s="1245"/>
      <c r="O593" s="1245"/>
      <c r="P593" s="1245"/>
      <c r="Q593" s="1245"/>
      <c r="R593" s="1245"/>
      <c r="S593" s="1245"/>
      <c r="T593" s="1245"/>
      <c r="U593" s="171"/>
      <c r="V593" s="257"/>
      <c r="W593" s="85"/>
      <c r="X593" s="85"/>
      <c r="Y593" s="85"/>
      <c r="Z593" s="85"/>
      <c r="AA593" s="85"/>
      <c r="AB593" s="85"/>
      <c r="AC593" s="85"/>
      <c r="AD593" s="85"/>
      <c r="AE593" s="85"/>
      <c r="AF593" s="85"/>
      <c r="AG593" s="85"/>
      <c r="AH593" s="85"/>
      <c r="AI593" s="85"/>
      <c r="AJ593" s="85"/>
      <c r="AK593" s="85"/>
      <c r="AL593" s="200"/>
      <c r="AM593" s="171"/>
      <c r="AN593" s="257"/>
      <c r="AO593" s="85"/>
      <c r="AP593" s="85"/>
      <c r="AQ593" s="85"/>
    </row>
    <row r="594" spans="1:43" x14ac:dyDescent="0.25">
      <c r="A594" s="85"/>
      <c r="B594" s="475"/>
      <c r="C594" s="171"/>
      <c r="D594" s="257"/>
      <c r="E594" s="1245"/>
      <c r="F594" s="1245"/>
      <c r="G594" s="1245"/>
      <c r="H594" s="1245"/>
      <c r="I594" s="1245"/>
      <c r="J594" s="1245"/>
      <c r="K594" s="1245"/>
      <c r="L594" s="1245"/>
      <c r="M594" s="1245"/>
      <c r="N594" s="1245"/>
      <c r="O594" s="1245"/>
      <c r="P594" s="1245"/>
      <c r="Q594" s="1245"/>
      <c r="R594" s="1245"/>
      <c r="S594" s="1245"/>
      <c r="T594" s="1245"/>
      <c r="U594" s="171"/>
      <c r="V594" s="257"/>
      <c r="W594" s="85" t="s">
        <v>150</v>
      </c>
      <c r="X594" s="85"/>
      <c r="Y594" s="85"/>
      <c r="Z594" s="85"/>
      <c r="AA594" s="85"/>
      <c r="AB594" s="150" t="s">
        <v>9</v>
      </c>
      <c r="AC594" s="150"/>
      <c r="AD594" s="150"/>
      <c r="AE594" s="150"/>
      <c r="AF594" s="150"/>
      <c r="AG594" s="150"/>
      <c r="AH594" s="150"/>
      <c r="AI594" s="150"/>
      <c r="AJ594" s="443"/>
      <c r="AK594" s="443"/>
      <c r="AL594" s="697" t="s">
        <v>328</v>
      </c>
      <c r="AM594" s="171"/>
      <c r="AN594" s="257"/>
      <c r="AO594" s="85"/>
      <c r="AP594" s="85"/>
      <c r="AQ594" s="85"/>
    </row>
    <row r="595" spans="1:43" ht="6" customHeight="1" x14ac:dyDescent="0.25">
      <c r="A595" s="122"/>
      <c r="B595" s="306"/>
      <c r="C595" s="172"/>
      <c r="D595" s="307"/>
      <c r="E595" s="122"/>
      <c r="F595" s="122"/>
      <c r="G595" s="122"/>
      <c r="H595" s="122"/>
      <c r="I595" s="122"/>
      <c r="J595" s="122"/>
      <c r="K595" s="122"/>
      <c r="L595" s="122"/>
      <c r="M595" s="122"/>
      <c r="N595" s="122"/>
      <c r="O595" s="122"/>
      <c r="P595" s="122"/>
      <c r="Q595" s="122"/>
      <c r="R595" s="122"/>
      <c r="S595" s="122"/>
      <c r="T595" s="122"/>
      <c r="U595" s="172"/>
      <c r="V595" s="307"/>
      <c r="W595" s="122"/>
      <c r="X595" s="122"/>
      <c r="Y595" s="122"/>
      <c r="Z595" s="122"/>
      <c r="AA595" s="122"/>
      <c r="AB595" s="122"/>
      <c r="AC595" s="122"/>
      <c r="AD595" s="122"/>
      <c r="AE595" s="122"/>
      <c r="AF595" s="122"/>
      <c r="AG595" s="122"/>
      <c r="AH595" s="122"/>
      <c r="AI595" s="122"/>
      <c r="AJ595" s="122"/>
      <c r="AK595" s="122"/>
      <c r="AL595" s="591"/>
      <c r="AM595" s="172"/>
      <c r="AN595" s="307"/>
      <c r="AO595" s="122"/>
      <c r="AP595" s="122"/>
      <c r="AQ595" s="122"/>
    </row>
    <row r="596" spans="1:43" ht="6" customHeight="1" x14ac:dyDescent="0.25">
      <c r="A596" s="500"/>
      <c r="B596" s="583"/>
      <c r="C596" s="584"/>
      <c r="D596" s="499"/>
      <c r="E596" s="500"/>
      <c r="F596" s="500"/>
      <c r="G596" s="500"/>
      <c r="H596" s="500"/>
      <c r="I596" s="500"/>
      <c r="J596" s="500"/>
      <c r="K596" s="500"/>
      <c r="L596" s="500"/>
      <c r="M596" s="500"/>
      <c r="N596" s="500"/>
      <c r="O596" s="500"/>
      <c r="P596" s="500"/>
      <c r="Q596" s="500"/>
      <c r="R596" s="500"/>
      <c r="S596" s="500"/>
      <c r="T596" s="500"/>
      <c r="U596" s="584"/>
      <c r="V596" s="499"/>
      <c r="W596" s="500"/>
      <c r="X596" s="500"/>
      <c r="Y596" s="500"/>
      <c r="Z596" s="500"/>
      <c r="AA596" s="500"/>
      <c r="AB596" s="500"/>
      <c r="AC596" s="500"/>
      <c r="AD596" s="500"/>
      <c r="AE596" s="500"/>
      <c r="AF596" s="500"/>
      <c r="AG596" s="500"/>
      <c r="AH596" s="500"/>
      <c r="AI596" s="500"/>
      <c r="AJ596" s="500"/>
      <c r="AK596" s="500"/>
      <c r="AL596" s="593"/>
      <c r="AM596" s="584"/>
      <c r="AN596" s="257"/>
      <c r="AO596" s="85"/>
      <c r="AP596" s="85"/>
      <c r="AQ596" s="85"/>
    </row>
    <row r="597" spans="1:43" ht="11.25" customHeight="1" x14ac:dyDescent="0.25">
      <c r="A597" s="85"/>
      <c r="B597" s="429">
        <v>462</v>
      </c>
      <c r="C597" s="171"/>
      <c r="D597" s="257"/>
      <c r="E597" s="1242" t="str">
        <f ca="1">VLOOKUP(INDIRECT(ADDRESS(ROW(),COLUMN()-3)),INDIRECT("translations[[Question Num]:["&amp; Language_Selected &amp;"]]"),MATCH(Language_Selected,Language_Options,0)+1,FALSE)</f>
        <v>Who checked on (NAME IN 407)’s health at that time?
PROBE FOR MOST QUALIFIED PERSON.</v>
      </c>
      <c r="F597" s="1242"/>
      <c r="G597" s="1242"/>
      <c r="H597" s="1242"/>
      <c r="I597" s="1242"/>
      <c r="J597" s="1242"/>
      <c r="K597" s="1242"/>
      <c r="L597" s="1242"/>
      <c r="M597" s="1242"/>
      <c r="N597" s="1242"/>
      <c r="O597" s="1242"/>
      <c r="P597" s="1242"/>
      <c r="Q597" s="1242"/>
      <c r="R597" s="1242"/>
      <c r="S597" s="1242"/>
      <c r="T597" s="1242"/>
      <c r="U597" s="171"/>
      <c r="V597" s="257"/>
      <c r="W597" s="688" t="s">
        <v>334</v>
      </c>
      <c r="X597" s="84"/>
      <c r="Y597" s="84"/>
      <c r="Z597" s="84"/>
      <c r="AA597" s="84"/>
      <c r="AB597" s="84"/>
      <c r="AC597" s="84"/>
      <c r="AD597" s="84"/>
      <c r="AE597" s="84"/>
      <c r="AF597" s="84"/>
      <c r="AG597" s="84"/>
      <c r="AH597" s="84"/>
      <c r="AI597" s="84"/>
      <c r="AJ597" s="84"/>
      <c r="AK597" s="84"/>
      <c r="AL597" s="200"/>
      <c r="AM597" s="171"/>
      <c r="AN597" s="257"/>
      <c r="AO597" s="85"/>
      <c r="AP597" s="85"/>
      <c r="AQ597" s="85"/>
    </row>
    <row r="598" spans="1:43" x14ac:dyDescent="0.25">
      <c r="A598" s="85"/>
      <c r="B598" s="305" t="s">
        <v>130</v>
      </c>
      <c r="C598" s="171"/>
      <c r="D598" s="257"/>
      <c r="E598" s="1242"/>
      <c r="F598" s="1242"/>
      <c r="G598" s="1242"/>
      <c r="H598" s="1242"/>
      <c r="I598" s="1242"/>
      <c r="J598" s="1242"/>
      <c r="K598" s="1242"/>
      <c r="L598" s="1242"/>
      <c r="M598" s="1242"/>
      <c r="N598" s="1242"/>
      <c r="O598" s="1242"/>
      <c r="P598" s="1242"/>
      <c r="Q598" s="1242"/>
      <c r="R598" s="1242"/>
      <c r="S598" s="1242"/>
      <c r="T598" s="1242"/>
      <c r="U598" s="171"/>
      <c r="V598" s="257"/>
      <c r="W598" s="84"/>
      <c r="X598" s="84" t="s">
        <v>335</v>
      </c>
      <c r="Y598" s="84"/>
      <c r="Z598" s="84"/>
      <c r="AA598" s="150" t="s">
        <v>9</v>
      </c>
      <c r="AB598" s="150"/>
      <c r="AC598" s="150"/>
      <c r="AD598" s="150"/>
      <c r="AE598" s="150"/>
      <c r="AF598" s="150"/>
      <c r="AG598" s="150"/>
      <c r="AH598" s="150"/>
      <c r="AI598" s="150"/>
      <c r="AJ598" s="150"/>
      <c r="AK598" s="150"/>
      <c r="AL598" s="697" t="s">
        <v>165</v>
      </c>
      <c r="AM598" s="171"/>
      <c r="AN598" s="257"/>
      <c r="AO598" s="85"/>
      <c r="AP598" s="85"/>
      <c r="AQ598" s="85"/>
    </row>
    <row r="599" spans="1:43" x14ac:dyDescent="0.25">
      <c r="A599" s="85"/>
      <c r="B599" s="496"/>
      <c r="C599" s="171"/>
      <c r="D599" s="257"/>
      <c r="E599" s="1242"/>
      <c r="F599" s="1242"/>
      <c r="G599" s="1242"/>
      <c r="H599" s="1242"/>
      <c r="I599" s="1242"/>
      <c r="J599" s="1242"/>
      <c r="K599" s="1242"/>
      <c r="L599" s="1242"/>
      <c r="M599" s="1242"/>
      <c r="N599" s="1242"/>
      <c r="O599" s="1242"/>
      <c r="P599" s="1242"/>
      <c r="Q599" s="1242"/>
      <c r="R599" s="1242"/>
      <c r="S599" s="1242"/>
      <c r="T599" s="1242"/>
      <c r="U599" s="171"/>
      <c r="V599" s="257"/>
      <c r="W599" s="84"/>
      <c r="X599" s="84" t="s">
        <v>336</v>
      </c>
      <c r="Y599" s="84"/>
      <c r="Z599" s="84"/>
      <c r="AA599" s="84"/>
      <c r="AB599" s="84"/>
      <c r="AC599" s="84"/>
      <c r="AD599" s="150" t="s">
        <v>9</v>
      </c>
      <c r="AE599" s="150"/>
      <c r="AF599" s="150"/>
      <c r="AG599" s="150"/>
      <c r="AH599" s="150"/>
      <c r="AI599" s="150"/>
      <c r="AJ599" s="150"/>
      <c r="AK599" s="150"/>
      <c r="AL599" s="697" t="s">
        <v>167</v>
      </c>
      <c r="AM599" s="171"/>
      <c r="AN599" s="257"/>
      <c r="AO599" s="85"/>
      <c r="AP599" s="85"/>
      <c r="AQ599" s="85"/>
    </row>
    <row r="600" spans="1:43" x14ac:dyDescent="0.25">
      <c r="A600" s="84"/>
      <c r="C600" s="171"/>
      <c r="D600" s="257"/>
      <c r="E600" s="1242"/>
      <c r="F600" s="1242"/>
      <c r="G600" s="1242"/>
      <c r="H600" s="1242"/>
      <c r="I600" s="1242"/>
      <c r="J600" s="1242"/>
      <c r="K600" s="1242"/>
      <c r="L600" s="1242"/>
      <c r="M600" s="1242"/>
      <c r="N600" s="1242"/>
      <c r="O600" s="1242"/>
      <c r="P600" s="1242"/>
      <c r="Q600" s="1242"/>
      <c r="R600" s="1242"/>
      <c r="S600" s="1242"/>
      <c r="T600" s="1242"/>
      <c r="U600" s="171"/>
      <c r="V600" s="257"/>
      <c r="W600" s="84"/>
      <c r="X600" s="84" t="s">
        <v>337</v>
      </c>
      <c r="Y600" s="84"/>
      <c r="Z600" s="84"/>
      <c r="AA600" s="84"/>
      <c r="AB600" s="84"/>
      <c r="AC600" s="84"/>
      <c r="AE600" s="150" t="s">
        <v>9</v>
      </c>
      <c r="AF600" s="150"/>
      <c r="AG600" s="150"/>
      <c r="AH600" s="150"/>
      <c r="AI600" s="150"/>
      <c r="AJ600" s="150"/>
      <c r="AK600" s="150"/>
      <c r="AL600" s="247" t="s">
        <v>168</v>
      </c>
      <c r="AM600" s="171"/>
      <c r="AN600" s="257"/>
      <c r="AO600" s="85"/>
      <c r="AP600" s="85"/>
      <c r="AQ600" s="85"/>
    </row>
    <row r="601" spans="1:43" ht="11.25" customHeight="1" x14ac:dyDescent="0.25">
      <c r="A601" s="84"/>
      <c r="C601" s="171"/>
      <c r="D601" s="257"/>
      <c r="E601" s="1242"/>
      <c r="F601" s="1242"/>
      <c r="G601" s="1242"/>
      <c r="H601" s="1242"/>
      <c r="I601" s="1242"/>
      <c r="J601" s="1242"/>
      <c r="K601" s="1242"/>
      <c r="L601" s="1242"/>
      <c r="M601" s="1242"/>
      <c r="N601" s="1242"/>
      <c r="O601" s="1242"/>
      <c r="P601" s="1242"/>
      <c r="Q601" s="1242"/>
      <c r="R601" s="1242"/>
      <c r="S601" s="1242"/>
      <c r="T601" s="1242"/>
      <c r="U601" s="171"/>
      <c r="V601" s="257"/>
      <c r="W601" s="688" t="s">
        <v>338</v>
      </c>
      <c r="X601" s="84"/>
      <c r="Y601" s="84"/>
      <c r="Z601" s="84"/>
      <c r="AA601" s="84"/>
      <c r="AB601" s="84"/>
      <c r="AC601" s="84"/>
      <c r="AD601" s="84"/>
      <c r="AE601" s="84"/>
      <c r="AF601" s="84"/>
      <c r="AG601" s="84"/>
      <c r="AH601" s="84"/>
      <c r="AI601" s="84"/>
      <c r="AJ601" s="84"/>
      <c r="AK601" s="84"/>
      <c r="AL601" s="127"/>
      <c r="AM601" s="171"/>
      <c r="AN601" s="257"/>
      <c r="AO601" s="85"/>
      <c r="AP601" s="85"/>
      <c r="AQ601" s="85"/>
    </row>
    <row r="602" spans="1:43" x14ac:dyDescent="0.25">
      <c r="A602" s="84"/>
      <c r="C602" s="171"/>
      <c r="D602" s="257"/>
      <c r="E602" s="1242"/>
      <c r="F602" s="1242"/>
      <c r="G602" s="1242"/>
      <c r="H602" s="1242"/>
      <c r="I602" s="1242"/>
      <c r="J602" s="1242"/>
      <c r="K602" s="1242"/>
      <c r="L602" s="1242"/>
      <c r="M602" s="1242"/>
      <c r="N602" s="1242"/>
      <c r="O602" s="1242"/>
      <c r="P602" s="1242"/>
      <c r="Q602" s="1242"/>
      <c r="R602" s="1242"/>
      <c r="S602" s="1242"/>
      <c r="T602" s="1242"/>
      <c r="U602" s="171"/>
      <c r="V602" s="257"/>
      <c r="W602" s="84"/>
      <c r="X602" s="84" t="s">
        <v>339</v>
      </c>
      <c r="Y602" s="84"/>
      <c r="Z602" s="84"/>
      <c r="AA602" s="84"/>
      <c r="AB602" s="84"/>
      <c r="AC602" s="84"/>
      <c r="AD602" s="84"/>
      <c r="AE602" s="84"/>
      <c r="AF602" s="84"/>
      <c r="AG602" s="84"/>
      <c r="AI602" s="150" t="s">
        <v>9</v>
      </c>
      <c r="AJ602" s="150"/>
      <c r="AK602" s="150"/>
      <c r="AL602" s="247" t="s">
        <v>230</v>
      </c>
      <c r="AM602" s="171"/>
      <c r="AN602" s="257"/>
      <c r="AO602" s="85"/>
      <c r="AP602" s="85"/>
      <c r="AQ602" s="85"/>
    </row>
    <row r="603" spans="1:43" x14ac:dyDescent="0.25">
      <c r="A603" s="84"/>
      <c r="C603" s="171"/>
      <c r="D603" s="257"/>
      <c r="E603" s="1242"/>
      <c r="F603" s="1242"/>
      <c r="G603" s="1242"/>
      <c r="H603" s="1242"/>
      <c r="I603" s="1242"/>
      <c r="J603" s="1242"/>
      <c r="K603" s="1242"/>
      <c r="L603" s="1242"/>
      <c r="M603" s="1242"/>
      <c r="N603" s="1242"/>
      <c r="O603" s="1242"/>
      <c r="P603" s="1242"/>
      <c r="Q603" s="1242"/>
      <c r="R603" s="1242"/>
      <c r="S603" s="1242"/>
      <c r="T603" s="1242"/>
      <c r="U603" s="171"/>
      <c r="V603" s="257"/>
      <c r="W603" s="84"/>
      <c r="X603" s="84" t="s">
        <v>1591</v>
      </c>
      <c r="Y603" s="84"/>
      <c r="Z603" s="84"/>
      <c r="AA603" s="84"/>
      <c r="AB603" s="84"/>
      <c r="AC603" s="84"/>
      <c r="AD603" s="84"/>
      <c r="AE603" s="84"/>
      <c r="AF603" s="84"/>
      <c r="AG603" s="84"/>
      <c r="AH603" s="84"/>
      <c r="AI603" s="84"/>
      <c r="AJ603" s="84"/>
      <c r="AK603" s="84"/>
      <c r="AL603" s="247" t="s">
        <v>232</v>
      </c>
      <c r="AM603" s="171"/>
      <c r="AN603" s="257"/>
      <c r="AO603" s="85"/>
      <c r="AP603" s="85"/>
      <c r="AQ603" s="85"/>
    </row>
    <row r="604" spans="1:43" x14ac:dyDescent="0.25">
      <c r="A604" s="84"/>
      <c r="C604" s="171"/>
      <c r="D604" s="257"/>
      <c r="E604" s="1242"/>
      <c r="F604" s="1242"/>
      <c r="G604" s="1242"/>
      <c r="H604" s="1242"/>
      <c r="I604" s="1242"/>
      <c r="J604" s="1242"/>
      <c r="K604" s="1242"/>
      <c r="L604" s="1242"/>
      <c r="M604" s="1242"/>
      <c r="N604" s="1242"/>
      <c r="O604" s="1242"/>
      <c r="P604" s="1242"/>
      <c r="Q604" s="1242"/>
      <c r="R604" s="1242"/>
      <c r="S604" s="1242"/>
      <c r="T604" s="1242"/>
      <c r="U604" s="171"/>
      <c r="V604" s="257"/>
      <c r="W604" s="84"/>
      <c r="X604" s="84"/>
      <c r="Y604" s="84"/>
      <c r="Z604" s="84"/>
      <c r="AA604" s="84"/>
      <c r="AB604" s="84"/>
      <c r="AC604" s="84"/>
      <c r="AD604" s="150"/>
      <c r="AE604" s="150"/>
      <c r="AF604" s="150"/>
      <c r="AG604" s="150"/>
      <c r="AH604" s="150"/>
      <c r="AI604" s="150"/>
      <c r="AJ604" s="150"/>
      <c r="AK604" s="150"/>
      <c r="AL604" s="247"/>
      <c r="AM604" s="171"/>
      <c r="AN604" s="257"/>
      <c r="AO604" s="85"/>
      <c r="AP604" s="85"/>
      <c r="AQ604" s="85"/>
    </row>
    <row r="605" spans="1:43" x14ac:dyDescent="0.25">
      <c r="A605" s="84"/>
      <c r="C605" s="171"/>
      <c r="D605" s="257"/>
      <c r="E605" s="1242"/>
      <c r="F605" s="1242"/>
      <c r="G605" s="1242"/>
      <c r="H605" s="1242"/>
      <c r="I605" s="1242"/>
      <c r="J605" s="1242"/>
      <c r="K605" s="1242"/>
      <c r="L605" s="1242"/>
      <c r="M605" s="1242"/>
      <c r="N605" s="1242"/>
      <c r="O605" s="1242"/>
      <c r="P605" s="1242"/>
      <c r="Q605" s="1242"/>
      <c r="R605" s="1242"/>
      <c r="S605" s="1242"/>
      <c r="T605" s="1242"/>
      <c r="U605" s="171"/>
      <c r="V605" s="257"/>
      <c r="W605" s="84" t="s">
        <v>144</v>
      </c>
      <c r="Y605" s="199"/>
      <c r="Z605" s="373"/>
      <c r="AA605" s="373"/>
      <c r="AB605" s="373"/>
      <c r="AC605" s="373"/>
      <c r="AD605" s="122"/>
      <c r="AE605" s="122"/>
      <c r="AF605" s="85"/>
      <c r="AG605" s="85"/>
      <c r="AH605" s="85"/>
      <c r="AI605" s="85"/>
      <c r="AJ605" s="85"/>
      <c r="AK605" s="85"/>
      <c r="AL605" s="247" t="s">
        <v>218</v>
      </c>
      <c r="AM605" s="171"/>
      <c r="AN605" s="257"/>
      <c r="AO605" s="85"/>
      <c r="AP605" s="85"/>
      <c r="AQ605" s="85"/>
    </row>
    <row r="606" spans="1:43" x14ac:dyDescent="0.25">
      <c r="A606" s="84"/>
      <c r="C606" s="171"/>
      <c r="D606" s="257"/>
      <c r="E606" s="1242"/>
      <c r="F606" s="1242"/>
      <c r="G606" s="1242"/>
      <c r="H606" s="1242"/>
      <c r="I606" s="1242"/>
      <c r="J606" s="1242"/>
      <c r="K606" s="1242"/>
      <c r="L606" s="1242"/>
      <c r="M606" s="1242"/>
      <c r="N606" s="1242"/>
      <c r="O606" s="1242"/>
      <c r="P606" s="1242"/>
      <c r="Q606" s="1242"/>
      <c r="R606" s="1242"/>
      <c r="S606" s="1242"/>
      <c r="T606" s="1242"/>
      <c r="U606" s="171"/>
      <c r="V606" s="257"/>
      <c r="W606" s="85"/>
      <c r="X606" s="85"/>
      <c r="Y606" s="85"/>
      <c r="Z606" s="689" t="s">
        <v>146</v>
      </c>
      <c r="AA606" s="689"/>
      <c r="AB606" s="689"/>
      <c r="AC606" s="689"/>
      <c r="AD606" s="689"/>
      <c r="AE606" s="689"/>
      <c r="AF606" s="689"/>
      <c r="AG606" s="689"/>
      <c r="AH606" s="689"/>
      <c r="AI606" s="689"/>
      <c r="AJ606" s="689"/>
      <c r="AK606" s="689"/>
      <c r="AM606" s="171"/>
      <c r="AN606" s="257"/>
      <c r="AO606" s="85"/>
      <c r="AP606" s="85"/>
      <c r="AQ606" s="85"/>
    </row>
    <row r="607" spans="1:43" ht="6" customHeight="1" x14ac:dyDescent="0.25">
      <c r="A607" s="122"/>
      <c r="B607" s="306"/>
      <c r="C607" s="172"/>
      <c r="D607" s="307"/>
      <c r="E607" s="122"/>
      <c r="F607" s="122"/>
      <c r="G607" s="122"/>
      <c r="H607" s="122"/>
      <c r="I607" s="122"/>
      <c r="J607" s="122"/>
      <c r="K607" s="122"/>
      <c r="L607" s="122"/>
      <c r="M607" s="122"/>
      <c r="N607" s="122"/>
      <c r="O607" s="122"/>
      <c r="P607" s="122"/>
      <c r="Q607" s="122"/>
      <c r="R607" s="122"/>
      <c r="S607" s="122"/>
      <c r="T607" s="122"/>
      <c r="U607" s="172"/>
      <c r="V607" s="307"/>
      <c r="W607" s="122"/>
      <c r="X607" s="122"/>
      <c r="Y607" s="122"/>
      <c r="Z607" s="122"/>
      <c r="AA607" s="122"/>
      <c r="AB607" s="122"/>
      <c r="AC607" s="122"/>
      <c r="AD607" s="122"/>
      <c r="AE607" s="122"/>
      <c r="AF607" s="122"/>
      <c r="AG607" s="122"/>
      <c r="AH607" s="122"/>
      <c r="AI607" s="122"/>
      <c r="AJ607" s="122"/>
      <c r="AK607" s="122"/>
      <c r="AL607" s="591"/>
      <c r="AM607" s="172"/>
      <c r="AN607" s="307"/>
      <c r="AO607" s="122"/>
      <c r="AP607" s="122"/>
      <c r="AQ607" s="122"/>
    </row>
    <row r="608" spans="1:43" ht="6" customHeight="1" x14ac:dyDescent="0.25">
      <c r="A608" s="500"/>
      <c r="B608" s="583"/>
      <c r="C608" s="584"/>
      <c r="D608" s="499"/>
      <c r="E608" s="500"/>
      <c r="F608" s="500"/>
      <c r="G608" s="500"/>
      <c r="H608" s="500"/>
      <c r="I608" s="500"/>
      <c r="J608" s="500"/>
      <c r="K608" s="500"/>
      <c r="L608" s="500"/>
      <c r="M608" s="500"/>
      <c r="N608" s="500"/>
      <c r="O608" s="500"/>
      <c r="P608" s="500"/>
      <c r="Q608" s="500"/>
      <c r="R608" s="500"/>
      <c r="S608" s="500"/>
      <c r="T608" s="500"/>
      <c r="U608" s="584"/>
      <c r="V608" s="499"/>
      <c r="W608" s="500"/>
      <c r="X608" s="500"/>
      <c r="Y608" s="500"/>
      <c r="Z608" s="500"/>
      <c r="AA608" s="500"/>
      <c r="AB608" s="500"/>
      <c r="AC608" s="500"/>
      <c r="AD608" s="500"/>
      <c r="AE608" s="500"/>
      <c r="AF608" s="500"/>
      <c r="AG608" s="500"/>
      <c r="AH608" s="500"/>
      <c r="AI608" s="500"/>
      <c r="AJ608" s="500"/>
      <c r="AK608" s="500"/>
      <c r="AL608" s="593"/>
      <c r="AM608" s="171"/>
      <c r="AN608" s="257"/>
      <c r="AO608" s="85"/>
      <c r="AP608" s="85"/>
      <c r="AQ608" s="85"/>
    </row>
    <row r="609" spans="1:43" ht="11.25" customHeight="1" x14ac:dyDescent="0.25">
      <c r="A609" s="85"/>
      <c r="B609" s="429">
        <v>463</v>
      </c>
      <c r="C609" s="171"/>
      <c r="D609" s="257"/>
      <c r="E609" s="1242" t="str">
        <f ca="1">VLOOKUP(INDIRECT(ADDRESS(ROW(),COLUMN()-3)),INDIRECT("translations[[Question Num]:["&amp; Language_Selected &amp;"]]"),MATCH(Language_Selected,Language_Options,0)+1,FALSE)</f>
        <v>Where did this check of (NAME IN 407) take place?
PROBE TO IDENTIFY THE TYPE OF SOURCE.
IF UNABLE TO DETERMINE IF PUBLIC, PRIVATE, OR NGO SECTOR, RECORD '96' AND WRITE THE NAME OF THE PLACE.</v>
      </c>
      <c r="F609" s="1242"/>
      <c r="G609" s="1242"/>
      <c r="H609" s="1242"/>
      <c r="I609" s="1242"/>
      <c r="J609" s="1242"/>
      <c r="K609" s="1242"/>
      <c r="L609" s="1242"/>
      <c r="M609" s="1242"/>
      <c r="N609" s="1242"/>
      <c r="O609" s="1242"/>
      <c r="P609" s="1242"/>
      <c r="Q609" s="1242"/>
      <c r="R609" s="1242"/>
      <c r="S609" s="1242"/>
      <c r="T609" s="1242"/>
      <c r="U609" s="171"/>
      <c r="V609" s="257"/>
      <c r="W609" s="690" t="s">
        <v>340</v>
      </c>
      <c r="X609" s="85"/>
      <c r="Y609" s="85"/>
      <c r="Z609" s="85"/>
      <c r="AA609" s="85"/>
      <c r="AB609" s="85"/>
      <c r="AC609" s="85"/>
      <c r="AD609" s="85"/>
      <c r="AE609" s="85"/>
      <c r="AF609" s="85"/>
      <c r="AG609" s="85"/>
      <c r="AH609" s="85"/>
      <c r="AI609" s="85"/>
      <c r="AJ609" s="85"/>
      <c r="AK609" s="85"/>
      <c r="AL609" s="200"/>
      <c r="AM609" s="171"/>
      <c r="AN609" s="257"/>
      <c r="AO609" s="85"/>
      <c r="AP609" s="85"/>
      <c r="AQ609" s="85"/>
    </row>
    <row r="610" spans="1:43" x14ac:dyDescent="0.25">
      <c r="A610" s="85"/>
      <c r="B610" s="496" t="s">
        <v>130</v>
      </c>
      <c r="C610" s="171"/>
      <c r="D610" s="257"/>
      <c r="E610" s="1242"/>
      <c r="F610" s="1242"/>
      <c r="G610" s="1242"/>
      <c r="H610" s="1242"/>
      <c r="I610" s="1242"/>
      <c r="J610" s="1242"/>
      <c r="K610" s="1242"/>
      <c r="L610" s="1242"/>
      <c r="M610" s="1242"/>
      <c r="N610" s="1242"/>
      <c r="O610" s="1242"/>
      <c r="P610" s="1242"/>
      <c r="Q610" s="1242"/>
      <c r="R610" s="1242"/>
      <c r="S610" s="1242"/>
      <c r="T610" s="1242"/>
      <c r="U610" s="171"/>
      <c r="V610" s="257"/>
      <c r="W610" s="85"/>
      <c r="X610" s="85" t="s">
        <v>341</v>
      </c>
      <c r="Y610" s="85"/>
      <c r="Z610" s="85"/>
      <c r="AA610" s="85"/>
      <c r="AB610" s="443" t="s">
        <v>9</v>
      </c>
      <c r="AC610" s="150"/>
      <c r="AD610" s="150"/>
      <c r="AE610" s="150"/>
      <c r="AF610" s="150"/>
      <c r="AG610" s="150"/>
      <c r="AH610" s="150"/>
      <c r="AI610" s="150"/>
      <c r="AJ610" s="150"/>
      <c r="AK610" s="443"/>
      <c r="AL610" s="200" t="s">
        <v>165</v>
      </c>
      <c r="AM610" s="171"/>
      <c r="AN610" s="257"/>
      <c r="AO610" s="85"/>
      <c r="AP610" s="85"/>
      <c r="AQ610" s="85"/>
    </row>
    <row r="611" spans="1:43" x14ac:dyDescent="0.25">
      <c r="A611" s="84"/>
      <c r="B611" s="496"/>
      <c r="C611" s="171"/>
      <c r="D611" s="257"/>
      <c r="E611" s="1242"/>
      <c r="F611" s="1242"/>
      <c r="G611" s="1242"/>
      <c r="H611" s="1242"/>
      <c r="I611" s="1242"/>
      <c r="J611" s="1242"/>
      <c r="K611" s="1242"/>
      <c r="L611" s="1242"/>
      <c r="M611" s="1242"/>
      <c r="N611" s="1242"/>
      <c r="O611" s="1242"/>
      <c r="P611" s="1242"/>
      <c r="Q611" s="1242"/>
      <c r="R611" s="1242"/>
      <c r="S611" s="1242"/>
      <c r="T611" s="1242"/>
      <c r="U611" s="171"/>
      <c r="V611" s="257"/>
      <c r="W611" s="85"/>
      <c r="X611" s="85" t="s">
        <v>342</v>
      </c>
      <c r="Y611" s="85"/>
      <c r="Z611" s="85"/>
      <c r="AA611" s="85"/>
      <c r="AB611" s="85"/>
      <c r="AC611" s="443" t="s">
        <v>9</v>
      </c>
      <c r="AD611" s="443"/>
      <c r="AE611" s="443"/>
      <c r="AF611" s="443"/>
      <c r="AG611" s="443"/>
      <c r="AH611" s="443"/>
      <c r="AI611" s="443"/>
      <c r="AJ611" s="443"/>
      <c r="AK611" s="443"/>
      <c r="AL611" s="200" t="s">
        <v>167</v>
      </c>
      <c r="AM611" s="171"/>
      <c r="AN611" s="257"/>
      <c r="AO611" s="85"/>
      <c r="AP611" s="85"/>
      <c r="AQ611" s="85"/>
    </row>
    <row r="612" spans="1:43" x14ac:dyDescent="0.25">
      <c r="A612" s="84"/>
      <c r="C612" s="171"/>
      <c r="D612" s="257"/>
      <c r="E612" s="1242"/>
      <c r="F612" s="1242"/>
      <c r="G612" s="1242"/>
      <c r="H612" s="1242"/>
      <c r="I612" s="1242"/>
      <c r="J612" s="1242"/>
      <c r="K612" s="1242"/>
      <c r="L612" s="1242"/>
      <c r="M612" s="1242"/>
      <c r="N612" s="1242"/>
      <c r="O612" s="1242"/>
      <c r="P612" s="1242"/>
      <c r="Q612" s="1242"/>
      <c r="R612" s="1242"/>
      <c r="S612" s="1242"/>
      <c r="T612" s="1242"/>
      <c r="U612" s="171"/>
      <c r="V612" s="257"/>
      <c r="W612" s="85"/>
      <c r="X612" s="85"/>
      <c r="Y612" s="85"/>
      <c r="Z612" s="85"/>
      <c r="AA612" s="85"/>
      <c r="AB612" s="85"/>
      <c r="AC612" s="85"/>
      <c r="AD612" s="85"/>
      <c r="AE612" s="85"/>
      <c r="AF612" s="85"/>
      <c r="AG612" s="85"/>
      <c r="AH612" s="85"/>
      <c r="AI612" s="85"/>
      <c r="AJ612" s="85"/>
      <c r="AK612" s="85"/>
      <c r="AL612" s="200"/>
      <c r="AM612" s="171"/>
      <c r="AN612" s="257"/>
      <c r="AO612" s="85"/>
      <c r="AP612" s="85"/>
      <c r="AQ612" s="85"/>
    </row>
    <row r="613" spans="1:43" ht="11.25" customHeight="1" x14ac:dyDescent="0.25">
      <c r="A613" s="84"/>
      <c r="C613" s="171"/>
      <c r="D613" s="257"/>
      <c r="E613" s="1242"/>
      <c r="F613" s="1242"/>
      <c r="G613" s="1242"/>
      <c r="H613" s="1242"/>
      <c r="I613" s="1242"/>
      <c r="J613" s="1242"/>
      <c r="K613" s="1242"/>
      <c r="L613" s="1242"/>
      <c r="M613" s="1242"/>
      <c r="N613" s="1242"/>
      <c r="O613" s="1242"/>
      <c r="P613" s="1242"/>
      <c r="Q613" s="1242"/>
      <c r="R613" s="1242"/>
      <c r="S613" s="1242"/>
      <c r="T613" s="1242"/>
      <c r="U613" s="171"/>
      <c r="V613" s="257"/>
      <c r="W613" s="690" t="s">
        <v>220</v>
      </c>
      <c r="X613" s="85"/>
      <c r="Y613" s="85"/>
      <c r="Z613" s="85"/>
      <c r="AA613" s="85"/>
      <c r="AB613" s="85"/>
      <c r="AC613" s="85"/>
      <c r="AD613" s="85"/>
      <c r="AE613" s="85"/>
      <c r="AF613" s="85"/>
      <c r="AG613" s="475"/>
      <c r="AL613" s="200"/>
      <c r="AM613" s="171"/>
      <c r="AN613" s="257"/>
      <c r="AO613" s="85"/>
      <c r="AP613" s="85"/>
      <c r="AQ613" s="85"/>
    </row>
    <row r="614" spans="1:43" x14ac:dyDescent="0.25">
      <c r="A614" s="84"/>
      <c r="C614" s="171"/>
      <c r="D614" s="257"/>
      <c r="E614" s="1242"/>
      <c r="F614" s="1242"/>
      <c r="G614" s="1242"/>
      <c r="H614" s="1242"/>
      <c r="I614" s="1242"/>
      <c r="J614" s="1242"/>
      <c r="K614" s="1242"/>
      <c r="L614" s="1242"/>
      <c r="M614" s="1242"/>
      <c r="N614" s="1242"/>
      <c r="O614" s="1242"/>
      <c r="P614" s="1242"/>
      <c r="Q614" s="1242"/>
      <c r="R614" s="1242"/>
      <c r="S614" s="1242"/>
      <c r="T614" s="1242"/>
      <c r="U614" s="171"/>
      <c r="V614" s="257"/>
      <c r="W614" s="85"/>
      <c r="X614" s="85" t="s">
        <v>222</v>
      </c>
      <c r="Y614" s="85"/>
      <c r="Z614" s="85"/>
      <c r="AA614" s="85"/>
      <c r="AB614" s="85"/>
      <c r="AC614" s="85"/>
      <c r="AD614" s="85"/>
      <c r="AE614" s="85"/>
      <c r="AG614" s="443" t="s">
        <v>9</v>
      </c>
      <c r="AH614" s="150"/>
      <c r="AI614" s="150"/>
      <c r="AJ614" s="150"/>
      <c r="AK614" s="150"/>
      <c r="AL614" s="200" t="s">
        <v>230</v>
      </c>
      <c r="AM614" s="171"/>
      <c r="AN614" s="257"/>
      <c r="AO614" s="85"/>
      <c r="AP614" s="85"/>
      <c r="AQ614" s="85"/>
    </row>
    <row r="615" spans="1:43" x14ac:dyDescent="0.25">
      <c r="A615" s="84"/>
      <c r="C615" s="171"/>
      <c r="D615" s="257"/>
      <c r="E615" s="1242"/>
      <c r="F615" s="1242"/>
      <c r="G615" s="1242"/>
      <c r="H615" s="1242"/>
      <c r="I615" s="1242"/>
      <c r="J615" s="1242"/>
      <c r="K615" s="1242"/>
      <c r="L615" s="1242"/>
      <c r="M615" s="1242"/>
      <c r="N615" s="1242"/>
      <c r="O615" s="1242"/>
      <c r="P615" s="1242"/>
      <c r="Q615" s="1242"/>
      <c r="R615" s="1242"/>
      <c r="S615" s="1242"/>
      <c r="T615" s="1242"/>
      <c r="U615" s="171"/>
      <c r="V615" s="257"/>
      <c r="W615" s="85"/>
      <c r="X615" s="85" t="s">
        <v>223</v>
      </c>
      <c r="Y615" s="85"/>
      <c r="Z615" s="85"/>
      <c r="AA615" s="85"/>
      <c r="AB615" s="85"/>
      <c r="AC615" s="85"/>
      <c r="AD615" s="85"/>
      <c r="AE615" s="85"/>
      <c r="AF615" s="85"/>
      <c r="AG615" s="475"/>
      <c r="AI615" s="150" t="s">
        <v>9</v>
      </c>
      <c r="AJ615" s="150"/>
      <c r="AK615" s="150"/>
      <c r="AL615" s="246" t="s">
        <v>232</v>
      </c>
      <c r="AM615" s="171"/>
      <c r="AN615" s="257"/>
      <c r="AO615" s="85"/>
      <c r="AP615" s="85"/>
      <c r="AQ615" s="85"/>
    </row>
    <row r="616" spans="1:43" ht="11.25" customHeight="1" x14ac:dyDescent="0.25">
      <c r="A616" s="84"/>
      <c r="C616" s="171"/>
      <c r="D616" s="257"/>
      <c r="E616" s="1242"/>
      <c r="F616" s="1242"/>
      <c r="G616" s="1242"/>
      <c r="H616" s="1242"/>
      <c r="I616" s="1242"/>
      <c r="J616" s="1242"/>
      <c r="K616" s="1242"/>
      <c r="L616" s="1242"/>
      <c r="M616" s="1242"/>
      <c r="N616" s="1242"/>
      <c r="O616" s="1242"/>
      <c r="P616" s="1242"/>
      <c r="Q616" s="1242"/>
      <c r="R616" s="1242"/>
      <c r="S616" s="1242"/>
      <c r="T616" s="1242"/>
      <c r="U616" s="171"/>
      <c r="V616" s="257"/>
      <c r="W616" s="84"/>
      <c r="X616" s="85" t="s">
        <v>343</v>
      </c>
      <c r="Y616" s="85"/>
      <c r="Z616" s="85"/>
      <c r="AA616" s="85"/>
      <c r="AB616" s="85"/>
      <c r="AC616" s="85"/>
      <c r="AD616" s="85"/>
      <c r="AE616" s="85"/>
      <c r="AF616" s="85"/>
      <c r="AH616" s="150" t="s">
        <v>9</v>
      </c>
      <c r="AI616" s="150"/>
      <c r="AJ616" s="150"/>
      <c r="AK616" s="150"/>
      <c r="AL616" s="246" t="s">
        <v>234</v>
      </c>
      <c r="AM616" s="171"/>
      <c r="AN616" s="257"/>
      <c r="AO616" s="85"/>
      <c r="AP616" s="85"/>
      <c r="AQ616" s="85"/>
    </row>
    <row r="617" spans="1:43" ht="11.25" customHeight="1" x14ac:dyDescent="0.25">
      <c r="A617" s="84"/>
      <c r="C617" s="171"/>
      <c r="D617" s="257"/>
      <c r="E617" s="1242"/>
      <c r="F617" s="1242"/>
      <c r="G617" s="1242"/>
      <c r="H617" s="1242"/>
      <c r="I617" s="1242"/>
      <c r="J617" s="1242"/>
      <c r="K617" s="1242"/>
      <c r="L617" s="1242"/>
      <c r="M617" s="1242"/>
      <c r="N617" s="1242"/>
      <c r="O617" s="1242"/>
      <c r="P617" s="1242"/>
      <c r="Q617" s="1242"/>
      <c r="R617" s="1242"/>
      <c r="S617" s="1242"/>
      <c r="T617" s="1242"/>
      <c r="U617" s="171"/>
      <c r="V617" s="257"/>
      <c r="W617" s="85"/>
      <c r="X617" s="85" t="s">
        <v>226</v>
      </c>
      <c r="Y617" s="85"/>
      <c r="Z617" s="85"/>
      <c r="AA617" s="85"/>
      <c r="AB617" s="85"/>
      <c r="AC617" s="85"/>
      <c r="AD617" s="85"/>
      <c r="AE617" s="85"/>
      <c r="AF617" s="85"/>
      <c r="AG617" s="85"/>
      <c r="AH617" s="85"/>
      <c r="AI617" s="85"/>
      <c r="AJ617" s="85"/>
      <c r="AK617" s="85"/>
      <c r="AL617" s="247" t="s">
        <v>237</v>
      </c>
      <c r="AM617" s="171"/>
      <c r="AN617" s="257"/>
      <c r="AO617" s="85"/>
      <c r="AP617" s="85"/>
      <c r="AQ617" s="85"/>
    </row>
    <row r="618" spans="1:43" x14ac:dyDescent="0.25">
      <c r="A618" s="84"/>
      <c r="C618" s="171"/>
      <c r="D618" s="257"/>
      <c r="E618" s="1242"/>
      <c r="F618" s="1242"/>
      <c r="G618" s="1242"/>
      <c r="H618" s="1242"/>
      <c r="I618" s="1242"/>
      <c r="J618" s="1242"/>
      <c r="K618" s="1242"/>
      <c r="L618" s="1242"/>
      <c r="M618" s="1242"/>
      <c r="N618" s="1242"/>
      <c r="O618" s="1242"/>
      <c r="P618" s="1242"/>
      <c r="Q618" s="1242"/>
      <c r="R618" s="1242"/>
      <c r="S618" s="1242"/>
      <c r="T618" s="1242"/>
      <c r="U618" s="171"/>
      <c r="V618" s="257"/>
      <c r="W618" s="85"/>
      <c r="X618" s="85"/>
      <c r="Y618" s="85"/>
      <c r="Z618" s="85"/>
      <c r="AA618" s="85"/>
      <c r="AB618" s="85"/>
      <c r="AC618" s="85"/>
      <c r="AD618" s="85"/>
      <c r="AE618" s="85"/>
      <c r="AF618" s="85"/>
      <c r="AG618" s="85"/>
      <c r="AH618" s="85"/>
      <c r="AI618" s="85"/>
      <c r="AJ618" s="85"/>
      <c r="AK618" s="85"/>
      <c r="AL618" s="247"/>
      <c r="AM618" s="171"/>
      <c r="AN618" s="257"/>
      <c r="AO618" s="85"/>
      <c r="AP618" s="85"/>
      <c r="AQ618" s="85"/>
    </row>
    <row r="619" spans="1:43" x14ac:dyDescent="0.25">
      <c r="A619" s="84"/>
      <c r="C619" s="171"/>
      <c r="D619" s="257"/>
      <c r="E619" s="1242"/>
      <c r="F619" s="1242"/>
      <c r="G619" s="1242"/>
      <c r="H619" s="1242"/>
      <c r="I619" s="1242"/>
      <c r="J619" s="1242"/>
      <c r="K619" s="1242"/>
      <c r="L619" s="1242"/>
      <c r="M619" s="1242"/>
      <c r="N619" s="1242"/>
      <c r="O619" s="1242"/>
      <c r="P619" s="1242"/>
      <c r="Q619" s="1242"/>
      <c r="R619" s="1242"/>
      <c r="S619" s="1242"/>
      <c r="T619" s="1242"/>
      <c r="U619" s="171"/>
      <c r="V619" s="257"/>
      <c r="W619" s="84"/>
      <c r="X619" s="85"/>
      <c r="Y619" s="1247" t="s">
        <v>146</v>
      </c>
      <c r="Z619" s="1247"/>
      <c r="AA619" s="1247"/>
      <c r="AB619" s="1247"/>
      <c r="AC619" s="1247"/>
      <c r="AD619" s="1247"/>
      <c r="AE619" s="1247"/>
      <c r="AF619" s="1247"/>
      <c r="AG619" s="1247"/>
      <c r="AH619" s="1247"/>
      <c r="AI619" s="1247"/>
      <c r="AJ619" s="1247"/>
      <c r="AK619" s="1247"/>
      <c r="AM619" s="171"/>
      <c r="AN619" s="257"/>
      <c r="AO619" s="85"/>
      <c r="AP619" s="85"/>
      <c r="AQ619" s="85"/>
    </row>
    <row r="620" spans="1:43" ht="14.6" x14ac:dyDescent="0.25">
      <c r="A620" s="84"/>
      <c r="C620" s="171"/>
      <c r="D620" s="257"/>
      <c r="E620" s="1242"/>
      <c r="F620" s="1242"/>
      <c r="G620" s="1242"/>
      <c r="H620" s="1242"/>
      <c r="I620" s="1242"/>
      <c r="J620" s="1242"/>
      <c r="K620" s="1242"/>
      <c r="L620" s="1242"/>
      <c r="M620" s="1242"/>
      <c r="N620" s="1242"/>
      <c r="O620" s="1242"/>
      <c r="P620" s="1242"/>
      <c r="Q620" s="1242"/>
      <c r="R620" s="1242"/>
      <c r="S620" s="1242"/>
      <c r="T620" s="1242"/>
      <c r="U620" s="171"/>
      <c r="V620" s="257"/>
      <c r="W620" s="85"/>
      <c r="X620" s="84"/>
      <c r="Y620" s="84"/>
      <c r="Z620" s="84"/>
      <c r="AA620" s="84"/>
      <c r="AB620" s="150"/>
      <c r="AC620" s="691"/>
      <c r="AD620" s="150"/>
      <c r="AE620" s="150"/>
      <c r="AF620" s="150"/>
      <c r="AG620" s="150"/>
      <c r="AH620" s="150"/>
      <c r="AI620" s="150"/>
      <c r="AJ620" s="150"/>
      <c r="AK620" s="150"/>
      <c r="AM620" s="171"/>
      <c r="AN620" s="257"/>
      <c r="AO620" s="85"/>
      <c r="AP620" s="85"/>
      <c r="AQ620" s="85"/>
    </row>
    <row r="621" spans="1:43" x14ac:dyDescent="0.25">
      <c r="A621" s="84"/>
      <c r="C621" s="171"/>
      <c r="D621" s="257"/>
      <c r="E621" s="1242"/>
      <c r="F621" s="1242"/>
      <c r="G621" s="1242"/>
      <c r="H621" s="1242"/>
      <c r="I621" s="1242"/>
      <c r="J621" s="1242"/>
      <c r="K621" s="1242"/>
      <c r="L621" s="1242"/>
      <c r="M621" s="1242"/>
      <c r="N621" s="1242"/>
      <c r="O621" s="1242"/>
      <c r="P621" s="1242"/>
      <c r="Q621" s="1242"/>
      <c r="R621" s="1242"/>
      <c r="S621" s="1242"/>
      <c r="T621" s="1242"/>
      <c r="U621" s="171"/>
      <c r="V621" s="257"/>
      <c r="W621" s="688" t="s">
        <v>228</v>
      </c>
      <c r="X621" s="84"/>
      <c r="Y621" s="84"/>
      <c r="Z621" s="84"/>
      <c r="AA621" s="84"/>
      <c r="AB621" s="84"/>
      <c r="AC621" s="84"/>
      <c r="AD621" s="84"/>
      <c r="AE621" s="84"/>
      <c r="AF621" s="84"/>
      <c r="AM621" s="171"/>
      <c r="AN621" s="257"/>
      <c r="AO621" s="85"/>
      <c r="AP621" s="85"/>
      <c r="AQ621" s="85"/>
    </row>
    <row r="622" spans="1:43" x14ac:dyDescent="0.25">
      <c r="A622" s="84"/>
      <c r="C622" s="171"/>
      <c r="D622" s="257"/>
      <c r="E622" s="1242"/>
      <c r="F622" s="1242"/>
      <c r="G622" s="1242"/>
      <c r="H622" s="1242"/>
      <c r="I622" s="1242"/>
      <c r="J622" s="1242"/>
      <c r="K622" s="1242"/>
      <c r="L622" s="1242"/>
      <c r="M622" s="1242"/>
      <c r="N622" s="1242"/>
      <c r="O622" s="1242"/>
      <c r="P622" s="1242"/>
      <c r="Q622" s="1242"/>
      <c r="R622" s="1242"/>
      <c r="S622" s="1242"/>
      <c r="T622" s="1242"/>
      <c r="U622" s="171"/>
      <c r="V622" s="257"/>
      <c r="W622" s="84"/>
      <c r="X622" s="85" t="s">
        <v>229</v>
      </c>
      <c r="Y622" s="85"/>
      <c r="Z622" s="85"/>
      <c r="AA622" s="85"/>
      <c r="AB622" s="85"/>
      <c r="AC622" s="85"/>
      <c r="AE622" s="443" t="s">
        <v>9</v>
      </c>
      <c r="AF622" s="443"/>
      <c r="AG622" s="443"/>
      <c r="AH622" s="443"/>
      <c r="AI622" s="443"/>
      <c r="AJ622" s="443"/>
      <c r="AK622" s="443"/>
      <c r="AL622" s="200" t="s">
        <v>240</v>
      </c>
      <c r="AM622" s="171"/>
      <c r="AN622" s="257"/>
      <c r="AO622" s="85"/>
      <c r="AP622" s="85">
        <v>473</v>
      </c>
      <c r="AQ622" s="85"/>
    </row>
    <row r="623" spans="1:43" x14ac:dyDescent="0.25">
      <c r="A623" s="84"/>
      <c r="C623" s="171"/>
      <c r="D623" s="257"/>
      <c r="E623" s="1242"/>
      <c r="F623" s="1242"/>
      <c r="G623" s="1242"/>
      <c r="H623" s="1242"/>
      <c r="I623" s="1242"/>
      <c r="J623" s="1242"/>
      <c r="K623" s="1242"/>
      <c r="L623" s="1242"/>
      <c r="M623" s="1242"/>
      <c r="N623" s="1242"/>
      <c r="O623" s="1242"/>
      <c r="P623" s="1242"/>
      <c r="Q623" s="1242"/>
      <c r="R623" s="1242"/>
      <c r="S623" s="1242"/>
      <c r="T623" s="1242"/>
      <c r="U623" s="171"/>
      <c r="V623" s="257"/>
      <c r="W623" s="84"/>
      <c r="X623" s="692" t="s">
        <v>231</v>
      </c>
      <c r="Y623" s="692"/>
      <c r="Z623" s="692"/>
      <c r="AA623" s="692"/>
      <c r="AB623" s="692"/>
      <c r="AD623" s="443" t="s">
        <v>9</v>
      </c>
      <c r="AE623" s="443"/>
      <c r="AF623" s="443"/>
      <c r="AG623" s="443"/>
      <c r="AH623" s="443"/>
      <c r="AI623" s="443"/>
      <c r="AJ623" s="443"/>
      <c r="AK623" s="443"/>
      <c r="AL623" s="697" t="s">
        <v>242</v>
      </c>
      <c r="AM623" s="171"/>
      <c r="AN623" s="257"/>
      <c r="AO623" s="85"/>
      <c r="AP623" s="85"/>
      <c r="AQ623" s="85"/>
    </row>
    <row r="624" spans="1:43" x14ac:dyDescent="0.25">
      <c r="A624" s="84"/>
      <c r="C624" s="171"/>
      <c r="D624" s="257"/>
      <c r="E624" s="1242"/>
      <c r="F624" s="1242"/>
      <c r="G624" s="1242"/>
      <c r="H624" s="1242"/>
      <c r="I624" s="1242"/>
      <c r="J624" s="1242"/>
      <c r="K624" s="1242"/>
      <c r="L624" s="1242"/>
      <c r="M624" s="1242"/>
      <c r="N624" s="1242"/>
      <c r="O624" s="1242"/>
      <c r="P624" s="1242"/>
      <c r="Q624" s="1242"/>
      <c r="R624" s="1242"/>
      <c r="S624" s="1242"/>
      <c r="T624" s="1242"/>
      <c r="U624" s="171"/>
      <c r="V624" s="257"/>
      <c r="W624" s="84"/>
      <c r="X624" s="85" t="s">
        <v>236</v>
      </c>
      <c r="Y624" s="85"/>
      <c r="Z624" s="85"/>
      <c r="AA624" s="85"/>
      <c r="AB624" s="85"/>
      <c r="AC624" s="85"/>
      <c r="AD624" s="85"/>
      <c r="AE624" s="85"/>
      <c r="AF624" s="85"/>
      <c r="AL624" s="200" t="s">
        <v>244</v>
      </c>
      <c r="AM624" s="171"/>
      <c r="AN624" s="257"/>
      <c r="AO624" s="85"/>
      <c r="AP624" s="85"/>
      <c r="AQ624" s="85"/>
    </row>
    <row r="625" spans="1:43" x14ac:dyDescent="0.25">
      <c r="A625" s="84"/>
      <c r="C625" s="171"/>
      <c r="D625" s="257"/>
      <c r="E625" s="1242"/>
      <c r="F625" s="1242"/>
      <c r="G625" s="1242"/>
      <c r="H625" s="1242"/>
      <c r="I625" s="1242"/>
      <c r="J625" s="1242"/>
      <c r="K625" s="1242"/>
      <c r="L625" s="1242"/>
      <c r="M625" s="1242"/>
      <c r="N625" s="1242"/>
      <c r="O625" s="1242"/>
      <c r="P625" s="1242"/>
      <c r="Q625" s="1242"/>
      <c r="R625" s="1242"/>
      <c r="S625" s="1242"/>
      <c r="T625" s="1242"/>
      <c r="U625" s="171"/>
      <c r="V625" s="257"/>
      <c r="W625" s="150"/>
      <c r="X625" s="85"/>
      <c r="Y625" s="85"/>
      <c r="Z625" s="85"/>
      <c r="AA625" s="85"/>
      <c r="AB625" s="85"/>
      <c r="AC625" s="85"/>
      <c r="AD625" s="85"/>
      <c r="AE625" s="85"/>
      <c r="AF625" s="85"/>
      <c r="AG625" s="85"/>
      <c r="AH625" s="85"/>
      <c r="AI625" s="85"/>
      <c r="AJ625" s="85"/>
      <c r="AK625" s="85"/>
      <c r="AM625" s="171"/>
      <c r="AN625" s="257"/>
      <c r="AO625" s="85"/>
      <c r="AP625" s="85"/>
      <c r="AQ625" s="85"/>
    </row>
    <row r="626" spans="1:43" x14ac:dyDescent="0.25">
      <c r="A626" s="84"/>
      <c r="C626" s="171"/>
      <c r="D626" s="257"/>
      <c r="E626" s="1242"/>
      <c r="F626" s="1242"/>
      <c r="G626" s="1242"/>
      <c r="H626" s="1242"/>
      <c r="I626" s="1242"/>
      <c r="J626" s="1242"/>
      <c r="K626" s="1242"/>
      <c r="L626" s="1242"/>
      <c r="M626" s="1242"/>
      <c r="N626" s="1242"/>
      <c r="O626" s="1242"/>
      <c r="P626" s="1242"/>
      <c r="Q626" s="1242"/>
      <c r="R626" s="1242"/>
      <c r="S626" s="1242"/>
      <c r="T626" s="1242"/>
      <c r="U626" s="171"/>
      <c r="V626" s="257"/>
      <c r="W626" s="150"/>
      <c r="X626" s="85"/>
      <c r="Y626" s="1247" t="s">
        <v>146</v>
      </c>
      <c r="Z626" s="1247"/>
      <c r="AA626" s="1247"/>
      <c r="AB626" s="1247"/>
      <c r="AC626" s="1247"/>
      <c r="AD626" s="1247"/>
      <c r="AE626" s="1247"/>
      <c r="AF626" s="1247"/>
      <c r="AG626" s="1247"/>
      <c r="AH626" s="1247"/>
      <c r="AI626" s="1247"/>
      <c r="AJ626" s="1247"/>
      <c r="AK626" s="1247"/>
      <c r="AL626" s="200"/>
      <c r="AM626" s="171"/>
      <c r="AN626" s="257"/>
      <c r="AO626" s="85"/>
      <c r="AP626" s="85"/>
      <c r="AQ626" s="85"/>
    </row>
    <row r="627" spans="1:43" x14ac:dyDescent="0.25">
      <c r="A627" s="84"/>
      <c r="C627" s="171"/>
      <c r="D627" s="257"/>
      <c r="E627" s="1242"/>
      <c r="F627" s="1242"/>
      <c r="G627" s="1242"/>
      <c r="H627" s="1242"/>
      <c r="I627" s="1242"/>
      <c r="J627" s="1242"/>
      <c r="K627" s="1242"/>
      <c r="L627" s="1242"/>
      <c r="M627" s="1242"/>
      <c r="N627" s="1242"/>
      <c r="O627" s="1242"/>
      <c r="P627" s="1242"/>
      <c r="Q627" s="1242"/>
      <c r="R627" s="1242"/>
      <c r="S627" s="1242"/>
      <c r="T627" s="1242"/>
      <c r="U627" s="171"/>
      <c r="V627" s="257"/>
      <c r="W627" s="150"/>
      <c r="X627" s="85"/>
      <c r="Y627" s="85"/>
      <c r="AL627" s="200"/>
      <c r="AM627" s="171"/>
      <c r="AN627" s="257"/>
      <c r="AO627" s="85"/>
      <c r="AP627" s="85"/>
      <c r="AQ627" s="85"/>
    </row>
    <row r="628" spans="1:43" x14ac:dyDescent="0.25">
      <c r="A628" s="84"/>
      <c r="C628" s="171"/>
      <c r="D628" s="257"/>
      <c r="E628" s="1242"/>
      <c r="F628" s="1242"/>
      <c r="G628" s="1242"/>
      <c r="H628" s="1242"/>
      <c r="I628" s="1242"/>
      <c r="J628" s="1242"/>
      <c r="K628" s="1242"/>
      <c r="L628" s="1242"/>
      <c r="M628" s="1242"/>
      <c r="N628" s="1242"/>
      <c r="O628" s="1242"/>
      <c r="P628" s="1242"/>
      <c r="Q628" s="1242"/>
      <c r="R628" s="1242"/>
      <c r="S628" s="1242"/>
      <c r="T628" s="1242"/>
      <c r="U628" s="171"/>
      <c r="V628" s="257"/>
      <c r="W628" s="690" t="s">
        <v>238</v>
      </c>
      <c r="X628" s="85"/>
      <c r="Y628" s="85"/>
      <c r="Z628" s="85"/>
      <c r="AA628" s="85"/>
      <c r="AB628" s="85"/>
      <c r="AC628" s="85"/>
      <c r="AD628" s="85"/>
      <c r="AE628" s="85"/>
      <c r="AF628" s="85"/>
      <c r="AL628" s="200"/>
      <c r="AM628" s="171"/>
      <c r="AN628" s="257"/>
      <c r="AO628" s="85"/>
      <c r="AP628" s="85"/>
      <c r="AQ628" s="85"/>
    </row>
    <row r="629" spans="1:43" x14ac:dyDescent="0.25">
      <c r="A629" s="84"/>
      <c r="C629" s="171"/>
      <c r="D629" s="257"/>
      <c r="E629" s="1242"/>
      <c r="F629" s="1242"/>
      <c r="G629" s="1242"/>
      <c r="H629" s="1242"/>
      <c r="I629" s="1242"/>
      <c r="J629" s="1242"/>
      <c r="K629" s="1242"/>
      <c r="L629" s="1242"/>
      <c r="M629" s="1242"/>
      <c r="N629" s="1242"/>
      <c r="O629" s="1242"/>
      <c r="P629" s="1242"/>
      <c r="Q629" s="1242"/>
      <c r="R629" s="1242"/>
      <c r="S629" s="1242"/>
      <c r="T629" s="1242"/>
      <c r="U629" s="171"/>
      <c r="V629" s="257"/>
      <c r="W629" s="85"/>
      <c r="X629" s="85" t="s">
        <v>239</v>
      </c>
      <c r="Y629" s="85"/>
      <c r="Z629" s="85"/>
      <c r="AA629" s="85"/>
      <c r="AB629" s="85"/>
      <c r="AC629" s="150" t="s">
        <v>9</v>
      </c>
      <c r="AD629" s="150"/>
      <c r="AE629" s="150"/>
      <c r="AF629" s="150"/>
      <c r="AG629" s="150"/>
      <c r="AH629" s="150"/>
      <c r="AI629" s="150"/>
      <c r="AJ629" s="150"/>
      <c r="AK629" s="150"/>
      <c r="AL629" s="697" t="s">
        <v>291</v>
      </c>
      <c r="AM629" s="171"/>
      <c r="AN629" s="257"/>
      <c r="AO629" s="85"/>
      <c r="AP629" s="85"/>
      <c r="AQ629" s="85"/>
    </row>
    <row r="630" spans="1:43" x14ac:dyDescent="0.25">
      <c r="A630" s="84"/>
      <c r="C630" s="171"/>
      <c r="D630" s="257"/>
      <c r="E630" s="1242"/>
      <c r="F630" s="1242"/>
      <c r="G630" s="1242"/>
      <c r="H630" s="1242"/>
      <c r="I630" s="1242"/>
      <c r="J630" s="1242"/>
      <c r="K630" s="1242"/>
      <c r="L630" s="1242"/>
      <c r="M630" s="1242"/>
      <c r="N630" s="1242"/>
      <c r="O630" s="1242"/>
      <c r="P630" s="1242"/>
      <c r="Q630" s="1242"/>
      <c r="R630" s="1242"/>
      <c r="S630" s="1242"/>
      <c r="T630" s="1242"/>
      <c r="U630" s="171"/>
      <c r="V630" s="257"/>
      <c r="W630" s="84"/>
      <c r="X630" s="84" t="s">
        <v>241</v>
      </c>
      <c r="Y630" s="84"/>
      <c r="Z630" s="84"/>
      <c r="AA630" s="84"/>
      <c r="AB630" s="150" t="s">
        <v>9</v>
      </c>
      <c r="AC630" s="150"/>
      <c r="AD630" s="150"/>
      <c r="AE630" s="150"/>
      <c r="AF630" s="150"/>
      <c r="AG630" s="150"/>
      <c r="AH630" s="150"/>
      <c r="AI630" s="150"/>
      <c r="AJ630" s="150"/>
      <c r="AK630" s="150"/>
      <c r="AL630" s="697" t="s">
        <v>293</v>
      </c>
      <c r="AM630" s="171"/>
      <c r="AN630" s="257"/>
      <c r="AO630" s="85"/>
      <c r="AP630" s="85"/>
      <c r="AQ630" s="85"/>
    </row>
    <row r="631" spans="1:43" x14ac:dyDescent="0.25">
      <c r="A631" s="84"/>
      <c r="C631" s="171"/>
      <c r="D631" s="257"/>
      <c r="E631" s="1242"/>
      <c r="F631" s="1242"/>
      <c r="G631" s="1242"/>
      <c r="H631" s="1242"/>
      <c r="I631" s="1242"/>
      <c r="J631" s="1242"/>
      <c r="K631" s="1242"/>
      <c r="L631" s="1242"/>
      <c r="M631" s="1242"/>
      <c r="N631" s="1242"/>
      <c r="O631" s="1242"/>
      <c r="P631" s="1242"/>
      <c r="Q631" s="1242"/>
      <c r="R631" s="1242"/>
      <c r="S631" s="1242"/>
      <c r="T631" s="1242"/>
      <c r="U631" s="171"/>
      <c r="V631" s="257"/>
      <c r="W631" s="85"/>
      <c r="X631" s="85" t="s">
        <v>243</v>
      </c>
      <c r="Y631" s="85"/>
      <c r="Z631" s="85"/>
      <c r="AA631" s="85"/>
      <c r="AB631" s="85"/>
      <c r="AC631" s="85"/>
      <c r="AD631" s="85"/>
      <c r="AE631" s="85"/>
      <c r="AF631" s="85"/>
      <c r="AL631" s="697" t="s">
        <v>376</v>
      </c>
      <c r="AM631" s="171"/>
      <c r="AN631" s="257"/>
      <c r="AO631" s="85"/>
      <c r="AP631" s="85"/>
      <c r="AQ631" s="85"/>
    </row>
    <row r="632" spans="1:43" x14ac:dyDescent="0.25">
      <c r="A632" s="84"/>
      <c r="C632" s="171"/>
      <c r="D632" s="257"/>
      <c r="E632" s="1242"/>
      <c r="F632" s="1242"/>
      <c r="G632" s="1242"/>
      <c r="H632" s="1242"/>
      <c r="I632" s="1242"/>
      <c r="J632" s="1242"/>
      <c r="K632" s="1242"/>
      <c r="L632" s="1242"/>
      <c r="M632" s="1242"/>
      <c r="N632" s="1242"/>
      <c r="O632" s="1242"/>
      <c r="P632" s="1242"/>
      <c r="Q632" s="1242"/>
      <c r="R632" s="1242"/>
      <c r="S632" s="1242"/>
      <c r="T632" s="1242"/>
      <c r="U632" s="171"/>
      <c r="V632" s="257"/>
      <c r="W632" s="85"/>
      <c r="X632" s="85"/>
      <c r="Y632" s="85"/>
      <c r="Z632" s="85"/>
      <c r="AA632" s="85"/>
      <c r="AB632" s="85"/>
      <c r="AC632" s="85"/>
      <c r="AD632" s="85"/>
      <c r="AE632" s="85"/>
      <c r="AF632" s="85"/>
      <c r="AG632" s="85"/>
      <c r="AH632" s="85"/>
      <c r="AI632" s="85"/>
      <c r="AJ632" s="85"/>
      <c r="AK632" s="85"/>
      <c r="AL632" s="697"/>
      <c r="AM632" s="171"/>
      <c r="AN632" s="257"/>
      <c r="AO632" s="85"/>
      <c r="AP632" s="85"/>
      <c r="AQ632" s="85"/>
    </row>
    <row r="633" spans="1:43" x14ac:dyDescent="0.25">
      <c r="A633" s="84"/>
      <c r="C633" s="171"/>
      <c r="D633" s="257"/>
      <c r="E633" s="1242"/>
      <c r="F633" s="1242"/>
      <c r="G633" s="1242"/>
      <c r="H633" s="1242"/>
      <c r="I633" s="1242"/>
      <c r="J633" s="1242"/>
      <c r="K633" s="1242"/>
      <c r="L633" s="1242"/>
      <c r="M633" s="1242"/>
      <c r="N633" s="1242"/>
      <c r="O633" s="1242"/>
      <c r="P633" s="1242"/>
      <c r="Q633" s="1242"/>
      <c r="R633" s="1242"/>
      <c r="S633" s="1242"/>
      <c r="T633" s="1242"/>
      <c r="U633" s="171"/>
      <c r="V633" s="257"/>
      <c r="W633" s="85"/>
      <c r="X633" s="85"/>
      <c r="Y633" s="1247" t="s">
        <v>146</v>
      </c>
      <c r="Z633" s="1247"/>
      <c r="AA633" s="1247"/>
      <c r="AB633" s="1247"/>
      <c r="AC633" s="1247"/>
      <c r="AD633" s="1247"/>
      <c r="AE633" s="1247"/>
      <c r="AF633" s="1247"/>
      <c r="AG633" s="1247"/>
      <c r="AH633" s="1247"/>
      <c r="AI633" s="1247"/>
      <c r="AJ633" s="1247"/>
      <c r="AK633" s="1247"/>
      <c r="AL633" s="200"/>
      <c r="AM633" s="171"/>
      <c r="AN633" s="257"/>
      <c r="AO633" s="85"/>
      <c r="AP633" s="85"/>
      <c r="AQ633" s="85"/>
    </row>
    <row r="634" spans="1:43" x14ac:dyDescent="0.25">
      <c r="A634" s="84"/>
      <c r="C634" s="171"/>
      <c r="D634" s="257"/>
      <c r="E634" s="1242"/>
      <c r="F634" s="1242"/>
      <c r="G634" s="1242"/>
      <c r="H634" s="1242"/>
      <c r="I634" s="1242"/>
      <c r="J634" s="1242"/>
      <c r="K634" s="1242"/>
      <c r="L634" s="1242"/>
      <c r="M634" s="1242"/>
      <c r="N634" s="1242"/>
      <c r="O634" s="1242"/>
      <c r="P634" s="1242"/>
      <c r="Q634" s="1242"/>
      <c r="R634" s="1242"/>
      <c r="S634" s="1242"/>
      <c r="T634" s="1242"/>
      <c r="U634" s="171"/>
      <c r="V634" s="257"/>
      <c r="AM634" s="171"/>
      <c r="AN634" s="257"/>
      <c r="AO634" s="85"/>
      <c r="AP634" s="85"/>
      <c r="AQ634" s="85"/>
    </row>
    <row r="635" spans="1:43" x14ac:dyDescent="0.25">
      <c r="A635" s="84"/>
      <c r="C635" s="171"/>
      <c r="D635" s="257"/>
      <c r="E635" s="1242"/>
      <c r="F635" s="1242"/>
      <c r="G635" s="1242"/>
      <c r="H635" s="1242"/>
      <c r="I635" s="1242"/>
      <c r="J635" s="1242"/>
      <c r="K635" s="1242"/>
      <c r="L635" s="1242"/>
      <c r="M635" s="1242"/>
      <c r="N635" s="1242"/>
      <c r="O635" s="1242"/>
      <c r="P635" s="1242"/>
      <c r="Q635" s="1242"/>
      <c r="R635" s="1242"/>
      <c r="S635" s="1242"/>
      <c r="T635" s="1242"/>
      <c r="U635" s="171"/>
      <c r="V635" s="257"/>
      <c r="W635" s="85" t="s">
        <v>144</v>
      </c>
      <c r="X635" s="85"/>
      <c r="Y635" s="85"/>
      <c r="Z635" s="122"/>
      <c r="AA635" s="122"/>
      <c r="AB635" s="122"/>
      <c r="AC635" s="122"/>
      <c r="AD635" s="122"/>
      <c r="AE635" s="122"/>
      <c r="AF635" s="122"/>
      <c r="AG635" s="122"/>
      <c r="AH635" s="122"/>
      <c r="AI635" s="122"/>
      <c r="AJ635" s="122"/>
      <c r="AK635" s="122"/>
      <c r="AL635" s="697" t="s">
        <v>218</v>
      </c>
      <c r="AM635" s="171"/>
      <c r="AN635" s="257"/>
      <c r="AO635" s="85"/>
      <c r="AP635" s="85"/>
      <c r="AQ635" s="85"/>
    </row>
    <row r="636" spans="1:43" x14ac:dyDescent="0.25">
      <c r="A636" s="84"/>
      <c r="C636" s="171"/>
      <c r="D636" s="257"/>
      <c r="E636" s="1242"/>
      <c r="F636" s="1242"/>
      <c r="G636" s="1242"/>
      <c r="H636" s="1242"/>
      <c r="I636" s="1242"/>
      <c r="J636" s="1242"/>
      <c r="K636" s="1242"/>
      <c r="L636" s="1242"/>
      <c r="M636" s="1242"/>
      <c r="N636" s="1242"/>
      <c r="O636" s="1242"/>
      <c r="P636" s="1242"/>
      <c r="Q636" s="1242"/>
      <c r="R636" s="1242"/>
      <c r="S636" s="1242"/>
      <c r="T636" s="1242"/>
      <c r="U636" s="171"/>
      <c r="V636" s="257"/>
      <c r="W636" s="85"/>
      <c r="X636" s="85"/>
      <c r="Y636" s="85"/>
      <c r="Z636" s="689" t="s">
        <v>146</v>
      </c>
      <c r="AA636" s="689"/>
      <c r="AB636" s="689"/>
      <c r="AC636" s="689"/>
      <c r="AD636" s="689"/>
      <c r="AE636" s="689"/>
      <c r="AF636" s="689"/>
      <c r="AG636" s="689"/>
      <c r="AH636" s="689"/>
      <c r="AI636" s="689"/>
      <c r="AJ636" s="689"/>
      <c r="AK636" s="689"/>
      <c r="AL636" s="200"/>
      <c r="AM636" s="171"/>
      <c r="AN636" s="257"/>
      <c r="AO636" s="85"/>
      <c r="AP636" s="85"/>
      <c r="AQ636" s="85"/>
    </row>
    <row r="637" spans="1:43" x14ac:dyDescent="0.25">
      <c r="A637" s="84"/>
      <c r="C637" s="171"/>
      <c r="D637" s="257"/>
      <c r="E637" s="1242"/>
      <c r="F637" s="1242"/>
      <c r="G637" s="1242"/>
      <c r="H637" s="1242"/>
      <c r="I637" s="1242"/>
      <c r="J637" s="1242"/>
      <c r="K637" s="1242"/>
      <c r="L637" s="1242"/>
      <c r="M637" s="1242"/>
      <c r="N637" s="1242"/>
      <c r="O637" s="1242"/>
      <c r="P637" s="1242"/>
      <c r="Q637" s="1242"/>
      <c r="R637" s="1242"/>
      <c r="S637" s="1242"/>
      <c r="T637" s="1242"/>
      <c r="U637" s="171"/>
      <c r="V637" s="257"/>
      <c r="W637" s="85"/>
      <c r="X637" s="85"/>
      <c r="Y637" s="85"/>
      <c r="Z637" s="85"/>
      <c r="AA637" s="85"/>
      <c r="AB637" s="85"/>
      <c r="AC637" s="85"/>
      <c r="AD637" s="85"/>
      <c r="AE637" s="475"/>
      <c r="AF637" s="475"/>
      <c r="AG637" s="475"/>
      <c r="AH637" s="475"/>
      <c r="AI637" s="475"/>
      <c r="AJ637" s="200"/>
      <c r="AK637" s="475"/>
      <c r="AL637" s="200"/>
      <c r="AM637" s="171"/>
      <c r="AN637" s="257"/>
      <c r="AO637" s="85"/>
      <c r="AP637" s="85"/>
      <c r="AQ637" s="85"/>
    </row>
    <row r="638" spans="1:43" ht="6" customHeight="1" x14ac:dyDescent="0.25">
      <c r="A638" s="122"/>
      <c r="B638" s="306"/>
      <c r="C638" s="172"/>
      <c r="D638" s="307"/>
      <c r="E638" s="122"/>
      <c r="F638" s="122"/>
      <c r="G638" s="122"/>
      <c r="H638" s="122"/>
      <c r="I638" s="122"/>
      <c r="J638" s="122"/>
      <c r="K638" s="122"/>
      <c r="L638" s="122"/>
      <c r="M638" s="122"/>
      <c r="N638" s="122"/>
      <c r="O638" s="122"/>
      <c r="P638" s="122"/>
      <c r="Q638" s="122"/>
      <c r="R638" s="122"/>
      <c r="S638" s="122"/>
      <c r="T638" s="122"/>
      <c r="U638" s="172"/>
      <c r="V638" s="307"/>
      <c r="W638" s="122"/>
      <c r="X638" s="122"/>
      <c r="Y638" s="122"/>
      <c r="Z638" s="122"/>
      <c r="AA638" s="122"/>
      <c r="AB638" s="122"/>
      <c r="AC638" s="122"/>
      <c r="AD638" s="122"/>
      <c r="AE638" s="122"/>
      <c r="AF638" s="122"/>
      <c r="AG638" s="122"/>
      <c r="AH638" s="122"/>
      <c r="AI638" s="122"/>
      <c r="AJ638" s="122"/>
      <c r="AK638" s="122"/>
      <c r="AL638" s="591"/>
      <c r="AM638" s="172"/>
      <c r="AN638" s="307"/>
      <c r="AO638" s="122"/>
      <c r="AP638" s="122"/>
      <c r="AQ638" s="122"/>
    </row>
    <row r="639" spans="1:43" ht="6" customHeight="1" x14ac:dyDescent="0.25">
      <c r="A639" s="500"/>
      <c r="B639" s="583"/>
      <c r="C639" s="584"/>
      <c r="D639" s="499"/>
      <c r="E639" s="500"/>
      <c r="F639" s="500"/>
      <c r="G639" s="500"/>
      <c r="H639" s="500"/>
      <c r="I639" s="500"/>
      <c r="J639" s="500"/>
      <c r="K639" s="500"/>
      <c r="L639" s="500"/>
      <c r="M639" s="500"/>
      <c r="N639" s="500"/>
      <c r="O639" s="500"/>
      <c r="P639" s="500"/>
      <c r="Q639" s="500"/>
      <c r="R639" s="500"/>
      <c r="S639" s="500"/>
      <c r="T639" s="500"/>
      <c r="U639" s="584"/>
      <c r="V639" s="499"/>
      <c r="W639" s="500"/>
      <c r="X639" s="500"/>
      <c r="Y639" s="500"/>
      <c r="Z639" s="500"/>
      <c r="AA639" s="500"/>
      <c r="AB639" s="500"/>
      <c r="AC639" s="500"/>
      <c r="AD639" s="500"/>
      <c r="AE639" s="500"/>
      <c r="AF639" s="500"/>
      <c r="AG639" s="500"/>
      <c r="AH639" s="500"/>
      <c r="AI639" s="500"/>
      <c r="AJ639" s="500"/>
      <c r="AK639" s="500"/>
      <c r="AL639" s="593"/>
      <c r="AM639" s="584"/>
      <c r="AN639" s="257"/>
      <c r="AO639" s="85"/>
      <c r="AP639" s="85"/>
      <c r="AQ639" s="85"/>
    </row>
    <row r="640" spans="1:43" ht="11.25" customHeight="1" x14ac:dyDescent="0.25">
      <c r="A640" s="84"/>
      <c r="B640" s="429">
        <v>464</v>
      </c>
      <c r="C640" s="171"/>
      <c r="D640" s="257"/>
      <c r="E640" s="1241" t="s">
        <v>322</v>
      </c>
      <c r="F640" s="1241"/>
      <c r="G640" s="1241"/>
      <c r="H640" s="1241"/>
      <c r="I640" s="1241"/>
      <c r="J640" s="1241"/>
      <c r="K640" s="1241"/>
      <c r="L640" s="1241"/>
      <c r="M640" s="1241"/>
      <c r="N640" s="1241"/>
      <c r="O640" s="1241"/>
      <c r="P640" s="1241"/>
      <c r="Q640" s="1241"/>
      <c r="R640" s="1241"/>
      <c r="S640" s="1241"/>
      <c r="T640" s="1241"/>
      <c r="U640" s="171"/>
      <c r="V640" s="257"/>
      <c r="AM640" s="171"/>
      <c r="AN640" s="85"/>
      <c r="AO640" s="85"/>
      <c r="AP640" s="85"/>
      <c r="AQ640" s="85"/>
    </row>
    <row r="641" spans="1:43" ht="6" customHeight="1" x14ac:dyDescent="0.25">
      <c r="A641" s="84"/>
      <c r="C641" s="171"/>
      <c r="D641" s="257"/>
      <c r="E641" s="641"/>
      <c r="F641" s="641"/>
      <c r="G641" s="641"/>
      <c r="H641" s="641"/>
      <c r="I641" s="641"/>
      <c r="J641" s="641"/>
      <c r="K641" s="641"/>
      <c r="L641" s="641"/>
      <c r="M641" s="641"/>
      <c r="N641" s="641"/>
      <c r="O641" s="641"/>
      <c r="P641" s="641"/>
      <c r="Q641" s="641"/>
      <c r="R641" s="641"/>
      <c r="S641" s="641"/>
      <c r="T641" s="641"/>
      <c r="U641" s="171"/>
      <c r="V641" s="257"/>
      <c r="AM641" s="354"/>
      <c r="AQ641" s="85"/>
    </row>
    <row r="642" spans="1:43" x14ac:dyDescent="0.25">
      <c r="A642" s="85"/>
      <c r="B642" s="305"/>
      <c r="C642" s="171"/>
      <c r="D642" s="257"/>
      <c r="E642" s="644"/>
      <c r="F642" s="713"/>
      <c r="G642" s="713"/>
      <c r="H642" s="713"/>
      <c r="I642" s="713"/>
      <c r="J642" s="714" t="s">
        <v>323</v>
      </c>
      <c r="K642" s="713"/>
      <c r="L642" s="1091"/>
      <c r="M642" s="713"/>
      <c r="N642" s="679"/>
      <c r="O642" s="679"/>
      <c r="P642" s="679"/>
      <c r="Q642" s="679"/>
      <c r="R642" s="680" t="s">
        <v>323</v>
      </c>
      <c r="S642" s="644"/>
      <c r="T642" s="644"/>
      <c r="U642" s="171"/>
      <c r="V642" s="257"/>
      <c r="AL642" s="127"/>
      <c r="AM642" s="354"/>
      <c r="AP642" s="127"/>
      <c r="AQ642" s="85"/>
    </row>
    <row r="643" spans="1:43" x14ac:dyDescent="0.25">
      <c r="A643" s="85"/>
      <c r="B643" s="475"/>
      <c r="C643" s="171"/>
      <c r="D643" s="257"/>
      <c r="E643" s="644"/>
      <c r="F643" s="713"/>
      <c r="G643" s="713"/>
      <c r="H643" s="713"/>
      <c r="I643" s="713"/>
      <c r="J643" s="714">
        <v>1</v>
      </c>
      <c r="K643" s="713"/>
      <c r="L643" s="1091"/>
      <c r="M643" s="713"/>
      <c r="N643" s="679"/>
      <c r="O643" s="679"/>
      <c r="P643" s="679"/>
      <c r="Q643" s="679"/>
      <c r="R643" s="680">
        <v>3</v>
      </c>
      <c r="S643" s="644"/>
      <c r="T643" s="644"/>
      <c r="U643" s="171"/>
      <c r="V643" s="257"/>
      <c r="W643" s="85"/>
      <c r="X643" s="85"/>
      <c r="Y643" s="150"/>
      <c r="Z643" s="150"/>
      <c r="AA643" s="150"/>
      <c r="AB643" s="150"/>
      <c r="AC643" s="150"/>
      <c r="AD643" s="150"/>
      <c r="AE643" s="150"/>
      <c r="AF643" s="150"/>
      <c r="AG643" s="443"/>
      <c r="AH643" s="443"/>
      <c r="AI643" s="443"/>
      <c r="AJ643" s="443"/>
      <c r="AK643" s="443"/>
      <c r="AL643" s="697"/>
      <c r="AM643" s="171"/>
      <c r="AN643" s="85"/>
      <c r="AO643" s="85"/>
      <c r="AP643" s="683"/>
      <c r="AQ643" s="85"/>
    </row>
    <row r="644" spans="1:43" x14ac:dyDescent="0.25">
      <c r="A644" s="85"/>
      <c r="B644" s="475"/>
      <c r="C644" s="171"/>
      <c r="D644" s="257"/>
      <c r="E644" s="644"/>
      <c r="F644" s="598"/>
      <c r="G644" s="598"/>
      <c r="H644" s="598"/>
      <c r="I644" s="598"/>
      <c r="J644" s="598"/>
      <c r="K644" s="598"/>
      <c r="L644" s="1090"/>
      <c r="M644" s="598"/>
      <c r="N644" s="644"/>
      <c r="O644" s="644"/>
      <c r="P644" s="644"/>
      <c r="Q644" s="644"/>
      <c r="R644" s="644"/>
      <c r="S644" s="644"/>
      <c r="T644" s="644"/>
      <c r="U644" s="171"/>
      <c r="V644" s="257"/>
      <c r="W644" s="85"/>
      <c r="X644" s="85"/>
      <c r="Y644" s="150"/>
      <c r="Z644" s="150"/>
      <c r="AA644" s="150"/>
      <c r="AB644" s="150"/>
      <c r="AC644" s="150"/>
      <c r="AD644" s="150"/>
      <c r="AE644" s="150"/>
      <c r="AF644" s="150"/>
      <c r="AG644" s="443"/>
      <c r="AH644" s="443"/>
      <c r="AI644" s="443"/>
      <c r="AJ644" s="443"/>
      <c r="AK644" s="443"/>
      <c r="AL644" s="697"/>
      <c r="AM644" s="171"/>
      <c r="AN644" s="85"/>
      <c r="AO644" s="85"/>
      <c r="AP644" s="683"/>
      <c r="AQ644" s="85"/>
    </row>
    <row r="645" spans="1:43" ht="10.3" customHeight="1" x14ac:dyDescent="0.25">
      <c r="A645" s="85"/>
      <c r="B645" s="475"/>
      <c r="C645" s="171"/>
      <c r="D645" s="257"/>
      <c r="E645" s="84" t="s">
        <v>56</v>
      </c>
      <c r="F645" s="1242" t="str">
        <f ca="1">VLOOKUP(CONCATENATE($B$640&amp;INDIRECT(ADDRESS(ROW(),COLUMN()-1))),INDIRECT("translations[[Question Num]:["&amp; Language_Selected &amp;"]]"),MATCH(Language_Selected,Language_Options,0)+1,FALSE)</f>
        <v>I would like to talk to you about checks on your health after delivery, for example, someone asking you questions about your health or examining you. Did anyone check on your health after you gave birth to (NAME IN 407)?</v>
      </c>
      <c r="G645" s="1242"/>
      <c r="H645" s="1242"/>
      <c r="I645" s="1242"/>
      <c r="J645" s="1242"/>
      <c r="K645" s="1242"/>
      <c r="L645" s="1243"/>
      <c r="M645" s="85" t="s">
        <v>58</v>
      </c>
      <c r="N645" s="1242" t="str">
        <f ca="1">VLOOKUP(CONCATENATE($B$640&amp;INDIRECT(ADDRESS(ROW(),COLUMN()-1))),INDIRECT("translations[[Question Num]:["&amp; Language_Selected &amp;"]]"),MATCH(Language_Selected,Language_Options,0)+1,FALSE)</f>
        <v>I would like to talk to you about checks on your health after delivery, for example, someone asking you questions about your health or examining you. Did anyone check on your health after you delivered the stillbirth you had in (DATE FROM 406)?</v>
      </c>
      <c r="O645" s="1242"/>
      <c r="P645" s="1242"/>
      <c r="Q645" s="1242"/>
      <c r="R645" s="1242"/>
      <c r="S645" s="1242"/>
      <c r="T645" s="1242"/>
      <c r="U645" s="171"/>
      <c r="V645" s="257"/>
      <c r="W645" s="84" t="s">
        <v>52</v>
      </c>
      <c r="X645" s="84"/>
      <c r="Y645" s="150" t="s">
        <v>9</v>
      </c>
      <c r="Z645" s="150"/>
      <c r="AA645" s="150"/>
      <c r="AB645" s="150"/>
      <c r="AC645" s="150"/>
      <c r="AD645" s="150"/>
      <c r="AE645" s="150"/>
      <c r="AF645" s="150"/>
      <c r="AG645" s="150"/>
      <c r="AH645" s="150"/>
      <c r="AI645" s="150"/>
      <c r="AJ645" s="150"/>
      <c r="AK645" s="150"/>
      <c r="AL645" s="247" t="s">
        <v>53</v>
      </c>
      <c r="AM645" s="171"/>
      <c r="AN645" s="85"/>
      <c r="AO645" s="85"/>
      <c r="AP645" s="85"/>
      <c r="AQ645" s="85"/>
    </row>
    <row r="646" spans="1:43" x14ac:dyDescent="0.25">
      <c r="A646" s="85"/>
      <c r="B646" s="475"/>
      <c r="C646" s="171"/>
      <c r="D646" s="257"/>
      <c r="E646" s="85"/>
      <c r="F646" s="1242"/>
      <c r="G646" s="1242"/>
      <c r="H646" s="1242"/>
      <c r="I646" s="1242"/>
      <c r="J646" s="1242"/>
      <c r="K646" s="1242"/>
      <c r="L646" s="1243"/>
      <c r="M646" s="85"/>
      <c r="N646" s="1242"/>
      <c r="O646" s="1242"/>
      <c r="P646" s="1242"/>
      <c r="Q646" s="1242"/>
      <c r="R646" s="1242"/>
      <c r="S646" s="1242"/>
      <c r="T646" s="1242"/>
      <c r="U646" s="171"/>
      <c r="V646" s="257"/>
      <c r="W646" s="85" t="s">
        <v>54</v>
      </c>
      <c r="X646" s="85"/>
      <c r="Y646" s="150" t="s">
        <v>9</v>
      </c>
      <c r="Z646" s="150"/>
      <c r="AA646" s="150"/>
      <c r="AB646" s="150"/>
      <c r="AC646" s="150"/>
      <c r="AD646" s="150"/>
      <c r="AE646" s="150"/>
      <c r="AF646" s="150"/>
      <c r="AG646" s="443"/>
      <c r="AH646" s="443"/>
      <c r="AI646" s="443"/>
      <c r="AJ646" s="443"/>
      <c r="AK646" s="443"/>
      <c r="AL646" s="697" t="s">
        <v>55</v>
      </c>
      <c r="AM646" s="171"/>
      <c r="AN646" s="85"/>
      <c r="AO646" s="85"/>
      <c r="AP646" s="683">
        <v>468</v>
      </c>
      <c r="AQ646" s="85"/>
    </row>
    <row r="647" spans="1:43" x14ac:dyDescent="0.25">
      <c r="A647" s="85"/>
      <c r="B647" s="475"/>
      <c r="C647" s="171"/>
      <c r="D647" s="257"/>
      <c r="E647" s="149"/>
      <c r="F647" s="1242"/>
      <c r="G647" s="1242"/>
      <c r="H647" s="1242"/>
      <c r="I647" s="1242"/>
      <c r="J647" s="1242"/>
      <c r="K647" s="1242"/>
      <c r="L647" s="1243"/>
      <c r="M647" s="159"/>
      <c r="N647" s="1242"/>
      <c r="O647" s="1242"/>
      <c r="P647" s="1242"/>
      <c r="Q647" s="1242"/>
      <c r="R647" s="1242"/>
      <c r="S647" s="1242"/>
      <c r="T647" s="1242"/>
      <c r="U647" s="171"/>
      <c r="V647" s="257"/>
      <c r="W647" s="85"/>
      <c r="X647" s="85"/>
      <c r="Y647" s="150"/>
      <c r="Z647" s="150"/>
      <c r="AA647" s="150"/>
      <c r="AB647" s="150"/>
      <c r="AC647" s="150"/>
      <c r="AD647" s="150"/>
      <c r="AE647" s="150"/>
      <c r="AF647" s="150"/>
      <c r="AG647" s="443"/>
      <c r="AH647" s="443"/>
      <c r="AI647" s="443"/>
      <c r="AJ647" s="443"/>
      <c r="AK647" s="443"/>
      <c r="AL647" s="697"/>
      <c r="AM647" s="171"/>
      <c r="AN647" s="85"/>
      <c r="AO647" s="85"/>
      <c r="AP647" s="683"/>
      <c r="AQ647" s="85"/>
    </row>
    <row r="648" spans="1:43" x14ac:dyDescent="0.25">
      <c r="A648" s="85"/>
      <c r="B648" s="475"/>
      <c r="C648" s="171"/>
      <c r="D648" s="257"/>
      <c r="E648" s="644"/>
      <c r="F648" s="1242"/>
      <c r="G648" s="1242"/>
      <c r="H648" s="1242"/>
      <c r="I648" s="1242"/>
      <c r="J648" s="1242"/>
      <c r="K648" s="1242"/>
      <c r="L648" s="1243"/>
      <c r="M648" s="598"/>
      <c r="N648" s="1242"/>
      <c r="O648" s="1242"/>
      <c r="P648" s="1242"/>
      <c r="Q648" s="1242"/>
      <c r="R648" s="1242"/>
      <c r="S648" s="1242"/>
      <c r="T648" s="1242"/>
      <c r="U648" s="171"/>
      <c r="V648" s="257"/>
      <c r="W648" s="85"/>
      <c r="X648" s="85"/>
      <c r="Y648" s="150"/>
      <c r="Z648" s="150"/>
      <c r="AA648" s="150"/>
      <c r="AB648" s="150"/>
      <c r="AC648" s="150"/>
      <c r="AD648" s="150"/>
      <c r="AE648" s="150"/>
      <c r="AF648" s="150"/>
      <c r="AG648" s="443"/>
      <c r="AH648" s="443"/>
      <c r="AI648" s="443"/>
      <c r="AJ648" s="443"/>
      <c r="AK648" s="443"/>
      <c r="AL648" s="697"/>
      <c r="AM648" s="171"/>
      <c r="AN648" s="85"/>
      <c r="AO648" s="85"/>
      <c r="AP648" s="683"/>
      <c r="AQ648" s="85"/>
    </row>
    <row r="649" spans="1:43" x14ac:dyDescent="0.25">
      <c r="A649" s="85"/>
      <c r="B649" s="475"/>
      <c r="C649" s="171"/>
      <c r="D649" s="257"/>
      <c r="E649" s="644"/>
      <c r="F649" s="1242"/>
      <c r="G649" s="1242"/>
      <c r="H649" s="1242"/>
      <c r="I649" s="1242"/>
      <c r="J649" s="1242"/>
      <c r="K649" s="1242"/>
      <c r="L649" s="1243"/>
      <c r="M649" s="598"/>
      <c r="N649" s="1242"/>
      <c r="O649" s="1242"/>
      <c r="P649" s="1242"/>
      <c r="Q649" s="1242"/>
      <c r="R649" s="1242"/>
      <c r="S649" s="1242"/>
      <c r="T649" s="1242"/>
      <c r="U649" s="171"/>
      <c r="V649" s="257"/>
      <c r="W649" s="85"/>
      <c r="X649" s="85"/>
      <c r="Y649" s="150"/>
      <c r="Z649" s="150"/>
      <c r="AA649" s="150"/>
      <c r="AB649" s="150"/>
      <c r="AC649" s="150"/>
      <c r="AD649" s="150"/>
      <c r="AE649" s="150"/>
      <c r="AF649" s="150"/>
      <c r="AG649" s="443"/>
      <c r="AH649" s="443"/>
      <c r="AI649" s="443"/>
      <c r="AJ649" s="443"/>
      <c r="AK649" s="443"/>
      <c r="AL649" s="697"/>
      <c r="AM649" s="171"/>
      <c r="AN649" s="85"/>
      <c r="AO649" s="85"/>
      <c r="AP649" s="683"/>
      <c r="AQ649" s="85"/>
    </row>
    <row r="650" spans="1:43" x14ac:dyDescent="0.25">
      <c r="A650" s="85"/>
      <c r="B650" s="475"/>
      <c r="C650" s="171"/>
      <c r="D650" s="257"/>
      <c r="E650" s="644"/>
      <c r="F650" s="1242"/>
      <c r="G650" s="1242"/>
      <c r="H650" s="1242"/>
      <c r="I650" s="1242"/>
      <c r="J650" s="1242"/>
      <c r="K650" s="1242"/>
      <c r="L650" s="1243"/>
      <c r="M650" s="598"/>
      <c r="N650" s="1242"/>
      <c r="O650" s="1242"/>
      <c r="P650" s="1242"/>
      <c r="Q650" s="1242"/>
      <c r="R650" s="1242"/>
      <c r="S650" s="1242"/>
      <c r="T650" s="1242"/>
      <c r="U650" s="171"/>
      <c r="V650" s="257"/>
      <c r="W650" s="85"/>
      <c r="X650" s="85"/>
      <c r="Y650" s="150"/>
      <c r="Z650" s="150"/>
      <c r="AA650" s="150"/>
      <c r="AB650" s="150"/>
      <c r="AC650" s="150"/>
      <c r="AD650" s="150"/>
      <c r="AE650" s="150"/>
      <c r="AF650" s="150"/>
      <c r="AG650" s="443"/>
      <c r="AH650" s="443"/>
      <c r="AI650" s="443"/>
      <c r="AJ650" s="443"/>
      <c r="AK650" s="443"/>
      <c r="AL650" s="697"/>
      <c r="AM650" s="171"/>
      <c r="AN650" s="85"/>
      <c r="AO650" s="85"/>
      <c r="AP650" s="683"/>
      <c r="AQ650" s="85"/>
    </row>
    <row r="651" spans="1:43" x14ac:dyDescent="0.25">
      <c r="A651" s="85"/>
      <c r="B651" s="475"/>
      <c r="C651" s="171"/>
      <c r="D651" s="257"/>
      <c r="E651" s="644"/>
      <c r="F651" s="1242"/>
      <c r="G651" s="1242"/>
      <c r="H651" s="1242"/>
      <c r="I651" s="1242"/>
      <c r="J651" s="1242"/>
      <c r="K651" s="1242"/>
      <c r="L651" s="1243"/>
      <c r="M651" s="598"/>
      <c r="N651" s="1242"/>
      <c r="O651" s="1242"/>
      <c r="P651" s="1242"/>
      <c r="Q651" s="1242"/>
      <c r="R651" s="1242"/>
      <c r="S651" s="1242"/>
      <c r="T651" s="1242"/>
      <c r="U651" s="171"/>
      <c r="V651" s="257"/>
      <c r="W651" s="85"/>
      <c r="X651" s="85"/>
      <c r="Y651" s="150"/>
      <c r="Z651" s="150"/>
      <c r="AA651" s="150"/>
      <c r="AB651" s="150"/>
      <c r="AC651" s="150"/>
      <c r="AD651" s="150"/>
      <c r="AE651" s="150"/>
      <c r="AF651" s="150"/>
      <c r="AG651" s="443"/>
      <c r="AH651" s="443"/>
      <c r="AI651" s="443"/>
      <c r="AJ651" s="443"/>
      <c r="AK651" s="443"/>
      <c r="AL651" s="697"/>
      <c r="AM651" s="171"/>
      <c r="AN651" s="85"/>
      <c r="AO651" s="85"/>
      <c r="AP651" s="683"/>
      <c r="AQ651" s="85"/>
    </row>
    <row r="652" spans="1:43" x14ac:dyDescent="0.25">
      <c r="A652" s="85"/>
      <c r="B652" s="475"/>
      <c r="C652" s="171"/>
      <c r="D652" s="257"/>
      <c r="E652" s="644"/>
      <c r="F652" s="1242"/>
      <c r="G652" s="1242"/>
      <c r="H652" s="1242"/>
      <c r="I652" s="1242"/>
      <c r="J652" s="1242"/>
      <c r="K652" s="1242"/>
      <c r="L652" s="1243"/>
      <c r="M652" s="598"/>
      <c r="N652" s="1242"/>
      <c r="O652" s="1242"/>
      <c r="P652" s="1242"/>
      <c r="Q652" s="1242"/>
      <c r="R652" s="1242"/>
      <c r="S652" s="1242"/>
      <c r="T652" s="1242"/>
      <c r="U652" s="171"/>
      <c r="V652" s="257"/>
      <c r="W652" s="85"/>
      <c r="X652" s="85"/>
      <c r="Y652" s="150"/>
      <c r="Z652" s="150"/>
      <c r="AA652" s="150"/>
      <c r="AB652" s="150"/>
      <c r="AC652" s="150"/>
      <c r="AD652" s="150"/>
      <c r="AE652" s="150"/>
      <c r="AF652" s="150"/>
      <c r="AG652" s="443"/>
      <c r="AH652" s="443"/>
      <c r="AI652" s="443"/>
      <c r="AJ652" s="443"/>
      <c r="AK652" s="443"/>
      <c r="AL652" s="697"/>
      <c r="AM652" s="171"/>
      <c r="AN652" s="85"/>
      <c r="AO652" s="85"/>
      <c r="AP652" s="683"/>
      <c r="AQ652" s="85"/>
    </row>
    <row r="653" spans="1:43" x14ac:dyDescent="0.25">
      <c r="A653" s="85"/>
      <c r="B653" s="475"/>
      <c r="C653" s="171"/>
      <c r="D653" s="257"/>
      <c r="E653" s="644"/>
      <c r="F653" s="1242"/>
      <c r="G653" s="1242"/>
      <c r="H653" s="1242"/>
      <c r="I653" s="1242"/>
      <c r="J653" s="1242"/>
      <c r="K653" s="1242"/>
      <c r="L653" s="1243"/>
      <c r="M653" s="598"/>
      <c r="N653" s="1242"/>
      <c r="O653" s="1242"/>
      <c r="P653" s="1242"/>
      <c r="Q653" s="1242"/>
      <c r="R653" s="1242"/>
      <c r="S653" s="1242"/>
      <c r="T653" s="1242"/>
      <c r="U653" s="171"/>
      <c r="V653" s="257"/>
      <c r="W653" s="85"/>
      <c r="X653" s="85"/>
      <c r="Y653" s="150"/>
      <c r="Z653" s="150"/>
      <c r="AA653" s="150"/>
      <c r="AB653" s="150"/>
      <c r="AC653" s="150"/>
      <c r="AD653" s="150"/>
      <c r="AE653" s="150"/>
      <c r="AF653" s="150"/>
      <c r="AG653" s="443"/>
      <c r="AH653" s="443"/>
      <c r="AI653" s="443"/>
      <c r="AJ653" s="443"/>
      <c r="AK653" s="443"/>
      <c r="AL653" s="697"/>
      <c r="AM653" s="171"/>
      <c r="AN653" s="85"/>
      <c r="AO653" s="85"/>
      <c r="AP653" s="683"/>
      <c r="AQ653" s="85"/>
    </row>
    <row r="654" spans="1:43" x14ac:dyDescent="0.25">
      <c r="A654" s="85"/>
      <c r="B654" s="475"/>
      <c r="C654" s="171"/>
      <c r="D654" s="257"/>
      <c r="E654" s="644"/>
      <c r="F654" s="1242"/>
      <c r="G654" s="1242"/>
      <c r="H654" s="1242"/>
      <c r="I654" s="1242"/>
      <c r="J654" s="1242"/>
      <c r="K654" s="1242"/>
      <c r="L654" s="1243"/>
      <c r="M654" s="598"/>
      <c r="N654" s="1242"/>
      <c r="O654" s="1242"/>
      <c r="P654" s="1242"/>
      <c r="Q654" s="1242"/>
      <c r="R654" s="1242"/>
      <c r="S654" s="1242"/>
      <c r="T654" s="1242"/>
      <c r="U654" s="171"/>
      <c r="V654" s="257"/>
      <c r="W654" s="85"/>
      <c r="X654" s="85"/>
      <c r="Y654" s="150"/>
      <c r="Z654" s="150"/>
      <c r="AA654" s="150"/>
      <c r="AB654" s="150"/>
      <c r="AC654" s="150"/>
      <c r="AD654" s="150"/>
      <c r="AE654" s="150"/>
      <c r="AF654" s="150"/>
      <c r="AG654" s="443"/>
      <c r="AH654" s="443"/>
      <c r="AI654" s="443"/>
      <c r="AJ654" s="443"/>
      <c r="AK654" s="443"/>
      <c r="AL654" s="697"/>
      <c r="AM654" s="171"/>
      <c r="AN654" s="85"/>
      <c r="AO654" s="85"/>
      <c r="AP654" s="683"/>
      <c r="AQ654" s="85"/>
    </row>
    <row r="655" spans="1:43" x14ac:dyDescent="0.25">
      <c r="A655" s="85"/>
      <c r="B655" s="475"/>
      <c r="C655" s="171"/>
      <c r="D655" s="257"/>
      <c r="E655" s="644"/>
      <c r="F655" s="1242"/>
      <c r="G655" s="1242"/>
      <c r="H655" s="1242"/>
      <c r="I655" s="1242"/>
      <c r="J655" s="1242"/>
      <c r="K655" s="1242"/>
      <c r="L655" s="1243"/>
      <c r="M655" s="598"/>
      <c r="N655" s="1242"/>
      <c r="O655" s="1242"/>
      <c r="P655" s="1242"/>
      <c r="Q655" s="1242"/>
      <c r="R655" s="1242"/>
      <c r="S655" s="1242"/>
      <c r="T655" s="1242"/>
      <c r="U655" s="171"/>
      <c r="V655" s="257"/>
      <c r="W655" s="85"/>
      <c r="X655" s="85"/>
      <c r="Y655" s="150"/>
      <c r="Z655" s="150"/>
      <c r="AA655" s="150"/>
      <c r="AB655" s="150"/>
      <c r="AC655" s="150"/>
      <c r="AD655" s="150"/>
      <c r="AE655" s="150"/>
      <c r="AF655" s="150"/>
      <c r="AG655" s="443"/>
      <c r="AH655" s="443"/>
      <c r="AI655" s="443"/>
      <c r="AJ655" s="443"/>
      <c r="AK655" s="443"/>
      <c r="AL655" s="697"/>
      <c r="AM655" s="171"/>
      <c r="AN655" s="85"/>
      <c r="AO655" s="85"/>
      <c r="AP655" s="683"/>
      <c r="AQ655" s="85"/>
    </row>
    <row r="656" spans="1:43" x14ac:dyDescent="0.25">
      <c r="A656" s="85"/>
      <c r="B656" s="475"/>
      <c r="C656" s="171"/>
      <c r="D656" s="257"/>
      <c r="E656" s="644"/>
      <c r="F656" s="1242"/>
      <c r="G656" s="1242"/>
      <c r="H656" s="1242"/>
      <c r="I656" s="1242"/>
      <c r="J656" s="1242"/>
      <c r="K656" s="1242"/>
      <c r="L656" s="1243"/>
      <c r="M656" s="598"/>
      <c r="N656" s="1242"/>
      <c r="O656" s="1242"/>
      <c r="P656" s="1242"/>
      <c r="Q656" s="1242"/>
      <c r="R656" s="1242"/>
      <c r="S656" s="1242"/>
      <c r="T656" s="1242"/>
      <c r="U656" s="171"/>
      <c r="V656" s="257"/>
      <c r="W656" s="85"/>
      <c r="X656" s="85"/>
      <c r="Y656" s="150"/>
      <c r="Z656" s="150"/>
      <c r="AA656" s="150"/>
      <c r="AB656" s="150"/>
      <c r="AC656" s="150"/>
      <c r="AD656" s="150"/>
      <c r="AE656" s="150"/>
      <c r="AF656" s="150"/>
      <c r="AG656" s="443"/>
      <c r="AH656" s="443"/>
      <c r="AI656" s="443"/>
      <c r="AJ656" s="443"/>
      <c r="AK656" s="443"/>
      <c r="AL656" s="697"/>
      <c r="AM656" s="171"/>
      <c r="AN656" s="85"/>
      <c r="AO656" s="85"/>
      <c r="AP656" s="683"/>
      <c r="AQ656" s="85"/>
    </row>
    <row r="657" spans="1:43" x14ac:dyDescent="0.25">
      <c r="A657" s="85"/>
      <c r="B657" s="475"/>
      <c r="C657" s="171"/>
      <c r="D657" s="257"/>
      <c r="E657" s="644"/>
      <c r="F657" s="1242"/>
      <c r="G657" s="1242"/>
      <c r="H657" s="1242"/>
      <c r="I657" s="1242"/>
      <c r="J657" s="1242"/>
      <c r="K657" s="1242"/>
      <c r="L657" s="1243"/>
      <c r="M657" s="598"/>
      <c r="N657" s="1242"/>
      <c r="O657" s="1242"/>
      <c r="P657" s="1242"/>
      <c r="Q657" s="1242"/>
      <c r="R657" s="1242"/>
      <c r="S657" s="1242"/>
      <c r="T657" s="1242"/>
      <c r="U657" s="171"/>
      <c r="V657" s="257"/>
      <c r="W657" s="85"/>
      <c r="X657" s="85"/>
      <c r="Y657" s="150"/>
      <c r="Z657" s="150"/>
      <c r="AA657" s="150"/>
      <c r="AB657" s="150"/>
      <c r="AC657" s="150"/>
      <c r="AD657" s="150"/>
      <c r="AE657" s="150"/>
      <c r="AF657" s="150"/>
      <c r="AG657" s="443"/>
      <c r="AH657" s="443"/>
      <c r="AI657" s="443"/>
      <c r="AJ657" s="443"/>
      <c r="AK657" s="443"/>
      <c r="AL657" s="697"/>
      <c r="AM657" s="171"/>
      <c r="AN657" s="85"/>
      <c r="AO657" s="85"/>
      <c r="AP657" s="683"/>
      <c r="AQ657" s="85"/>
    </row>
    <row r="658" spans="1:43" x14ac:dyDescent="0.25">
      <c r="A658" s="85"/>
      <c r="B658" s="475"/>
      <c r="C658" s="171"/>
      <c r="D658" s="257"/>
      <c r="E658" s="644"/>
      <c r="F658" s="1242"/>
      <c r="G658" s="1242"/>
      <c r="H658" s="1242"/>
      <c r="I658" s="1242"/>
      <c r="J658" s="1242"/>
      <c r="K658" s="1242"/>
      <c r="L658" s="1243"/>
      <c r="M658" s="598"/>
      <c r="N658" s="1242"/>
      <c r="O658" s="1242"/>
      <c r="P658" s="1242"/>
      <c r="Q658" s="1242"/>
      <c r="R658" s="1242"/>
      <c r="S658" s="1242"/>
      <c r="T658" s="1242"/>
      <c r="U658" s="171"/>
      <c r="V658" s="257"/>
      <c r="W658" s="85"/>
      <c r="X658" s="85"/>
      <c r="Y658" s="150"/>
      <c r="Z658" s="150"/>
      <c r="AA658" s="150"/>
      <c r="AB658" s="150"/>
      <c r="AC658" s="150"/>
      <c r="AD658" s="150"/>
      <c r="AE658" s="150"/>
      <c r="AF658" s="150"/>
      <c r="AG658" s="443"/>
      <c r="AH658" s="443"/>
      <c r="AI658" s="443"/>
      <c r="AJ658" s="443"/>
      <c r="AK658" s="443"/>
      <c r="AL658" s="697"/>
      <c r="AM658" s="171"/>
      <c r="AN658" s="85"/>
      <c r="AO658" s="85"/>
      <c r="AP658" s="683"/>
      <c r="AQ658" s="85"/>
    </row>
    <row r="659" spans="1:43" ht="6" customHeight="1" x14ac:dyDescent="0.25">
      <c r="A659" s="122"/>
      <c r="B659" s="306"/>
      <c r="C659" s="172"/>
      <c r="D659" s="307"/>
      <c r="E659" s="122"/>
      <c r="F659" s="122"/>
      <c r="G659" s="122"/>
      <c r="H659" s="122"/>
      <c r="I659" s="122"/>
      <c r="J659" s="122"/>
      <c r="K659" s="122"/>
      <c r="L659" s="122"/>
      <c r="M659" s="122"/>
      <c r="N659" s="122"/>
      <c r="O659" s="122"/>
      <c r="P659" s="122"/>
      <c r="Q659" s="122"/>
      <c r="R659" s="122"/>
      <c r="S659" s="122"/>
      <c r="T659" s="122"/>
      <c r="U659" s="172"/>
      <c r="V659" s="307"/>
      <c r="W659" s="122"/>
      <c r="X659" s="122"/>
      <c r="Y659" s="122"/>
      <c r="Z659" s="122"/>
      <c r="AA659" s="122"/>
      <c r="AB659" s="122"/>
      <c r="AC659" s="122"/>
      <c r="AD659" s="122"/>
      <c r="AE659" s="122"/>
      <c r="AF659" s="122"/>
      <c r="AG659" s="122"/>
      <c r="AH659" s="122"/>
      <c r="AI659" s="122"/>
      <c r="AJ659" s="122"/>
      <c r="AK659" s="122"/>
      <c r="AL659" s="591"/>
      <c r="AM659" s="172"/>
      <c r="AN659" s="307"/>
      <c r="AO659" s="122"/>
      <c r="AP659" s="122"/>
      <c r="AQ659" s="122"/>
    </row>
    <row r="660" spans="1:43" ht="6" customHeight="1" x14ac:dyDescent="0.25">
      <c r="A660" s="500"/>
      <c r="B660" s="583"/>
      <c r="C660" s="584"/>
      <c r="D660" s="499"/>
      <c r="E660" s="500"/>
      <c r="F660" s="500"/>
      <c r="G660" s="500"/>
      <c r="H660" s="500"/>
      <c r="I660" s="500"/>
      <c r="J660" s="500"/>
      <c r="K660" s="500"/>
      <c r="L660" s="500"/>
      <c r="M660" s="500"/>
      <c r="N660" s="500"/>
      <c r="O660" s="500"/>
      <c r="P660" s="500"/>
      <c r="Q660" s="500"/>
      <c r="R660" s="500"/>
      <c r="S660" s="500"/>
      <c r="T660" s="500"/>
      <c r="U660" s="584"/>
      <c r="V660" s="499"/>
      <c r="W660" s="500"/>
      <c r="X660" s="500"/>
      <c r="Y660" s="500"/>
      <c r="Z660" s="500"/>
      <c r="AA660" s="500"/>
      <c r="AB660" s="500"/>
      <c r="AC660" s="500"/>
      <c r="AD660" s="500"/>
      <c r="AE660" s="500"/>
      <c r="AF660" s="500"/>
      <c r="AG660" s="500"/>
      <c r="AH660" s="500"/>
      <c r="AI660" s="500"/>
      <c r="AJ660" s="500"/>
      <c r="AK660" s="500"/>
      <c r="AL660" s="593"/>
      <c r="AM660" s="584"/>
      <c r="AN660" s="257"/>
      <c r="AO660" s="85"/>
      <c r="AP660" s="85"/>
      <c r="AQ660" s="85"/>
    </row>
    <row r="661" spans="1:43" ht="11.25" customHeight="1" x14ac:dyDescent="0.25">
      <c r="A661" s="85"/>
      <c r="B661" s="429">
        <v>465</v>
      </c>
      <c r="C661" s="171"/>
      <c r="D661" s="257"/>
      <c r="E661" s="1242" t="str">
        <f ca="1">VLOOKUP(INDIRECT(ADDRESS(ROW(),COLUMN()-3)),INDIRECT("translations[[Question Num]:["&amp; Language_Selected &amp;"]]"),MATCH(Language_Selected,Language_Options,0)+1,FALSE)</f>
        <v>How long after delivery did the first check take place?</v>
      </c>
      <c r="F661" s="1242"/>
      <c r="G661" s="1242"/>
      <c r="H661" s="1242"/>
      <c r="I661" s="1242"/>
      <c r="J661" s="1242"/>
      <c r="K661" s="1242"/>
      <c r="L661" s="1242"/>
      <c r="M661" s="1242"/>
      <c r="N661" s="1242"/>
      <c r="O661" s="1242"/>
      <c r="P661" s="1242"/>
      <c r="Q661" s="1242"/>
      <c r="R661" s="1242"/>
      <c r="S661" s="1242"/>
      <c r="T661" s="1242"/>
      <c r="U661" s="171"/>
      <c r="V661" s="257"/>
      <c r="W661" s="85"/>
      <c r="X661" s="85"/>
      <c r="Y661" s="85"/>
      <c r="Z661" s="85"/>
      <c r="AA661" s="85"/>
      <c r="AB661" s="85"/>
      <c r="AC661" s="85"/>
      <c r="AD661" s="85"/>
      <c r="AE661" s="85"/>
      <c r="AF661" s="85"/>
      <c r="AG661" s="85"/>
      <c r="AH661" s="85"/>
      <c r="AI661" s="499"/>
      <c r="AJ661" s="500"/>
      <c r="AK661" s="499"/>
      <c r="AL661" s="675"/>
      <c r="AM661" s="171"/>
      <c r="AN661" s="257"/>
      <c r="AO661" s="85"/>
      <c r="AP661" s="85"/>
      <c r="AQ661" s="85"/>
    </row>
    <row r="662" spans="1:43" x14ac:dyDescent="0.25">
      <c r="A662" s="85"/>
      <c r="B662" s="305"/>
      <c r="C662" s="171"/>
      <c r="D662" s="257"/>
      <c r="E662" s="1242"/>
      <c r="F662" s="1242"/>
      <c r="G662" s="1242"/>
      <c r="H662" s="1242"/>
      <c r="I662" s="1242"/>
      <c r="J662" s="1242"/>
      <c r="K662" s="1242"/>
      <c r="L662" s="1242"/>
      <c r="M662" s="1242"/>
      <c r="N662" s="1242"/>
      <c r="O662" s="1242"/>
      <c r="P662" s="1242"/>
      <c r="Q662" s="1242"/>
      <c r="R662" s="1242"/>
      <c r="S662" s="1242"/>
      <c r="T662" s="1242"/>
      <c r="U662" s="171"/>
      <c r="V662" s="257"/>
      <c r="W662" s="85" t="s">
        <v>379</v>
      </c>
      <c r="X662" s="85"/>
      <c r="Y662" s="85"/>
      <c r="Z662" s="150" t="s">
        <v>9</v>
      </c>
      <c r="AA662" s="150"/>
      <c r="AB662" s="150"/>
      <c r="AC662" s="150"/>
      <c r="AD662" s="150"/>
      <c r="AE662" s="150"/>
      <c r="AF662" s="150"/>
      <c r="AG662" s="150"/>
      <c r="AH662" s="497" t="s">
        <v>53</v>
      </c>
      <c r="AI662" s="307"/>
      <c r="AJ662" s="122"/>
      <c r="AK662" s="307"/>
      <c r="AL662" s="672"/>
      <c r="AM662" s="171"/>
      <c r="AN662" s="257"/>
      <c r="AO662" s="85"/>
      <c r="AP662" s="85"/>
      <c r="AQ662" s="85"/>
    </row>
    <row r="663" spans="1:43" x14ac:dyDescent="0.25">
      <c r="A663" s="85"/>
      <c r="B663" s="475"/>
      <c r="C663" s="171"/>
      <c r="D663" s="257"/>
      <c r="E663" s="1242"/>
      <c r="F663" s="1242"/>
      <c r="G663" s="1242"/>
      <c r="H663" s="1242"/>
      <c r="I663" s="1242"/>
      <c r="J663" s="1242"/>
      <c r="K663" s="1242"/>
      <c r="L663" s="1242"/>
      <c r="M663" s="1242"/>
      <c r="N663" s="1242"/>
      <c r="O663" s="1242"/>
      <c r="P663" s="1242"/>
      <c r="Q663" s="1242"/>
      <c r="R663" s="1242"/>
      <c r="S663" s="1242"/>
      <c r="T663" s="1242"/>
      <c r="U663" s="171"/>
      <c r="V663" s="257"/>
      <c r="W663" s="85"/>
      <c r="X663" s="85"/>
      <c r="Y663" s="85"/>
      <c r="Z663" s="85"/>
      <c r="AA663" s="85"/>
      <c r="AB663" s="85"/>
      <c r="AC663" s="85"/>
      <c r="AD663" s="85"/>
      <c r="AE663" s="85"/>
      <c r="AG663" s="85"/>
      <c r="AH663" s="85"/>
      <c r="AI663" s="257"/>
      <c r="AJ663" s="85"/>
      <c r="AK663" s="257"/>
      <c r="AL663" s="671"/>
      <c r="AM663" s="171"/>
      <c r="AN663" s="257"/>
      <c r="AO663" s="85"/>
      <c r="AP663" s="85"/>
      <c r="AQ663" s="85"/>
    </row>
    <row r="664" spans="1:43" x14ac:dyDescent="0.25">
      <c r="A664" s="85"/>
      <c r="B664" s="475"/>
      <c r="C664" s="171"/>
      <c r="D664" s="257"/>
      <c r="E664" s="1242"/>
      <c r="F664" s="1242"/>
      <c r="G664" s="1242"/>
      <c r="H664" s="1242"/>
      <c r="I664" s="1242"/>
      <c r="J664" s="1242"/>
      <c r="K664" s="1242"/>
      <c r="L664" s="1242"/>
      <c r="M664" s="1242"/>
      <c r="N664" s="1242"/>
      <c r="O664" s="1242"/>
      <c r="P664" s="1242"/>
      <c r="Q664" s="1242"/>
      <c r="R664" s="1242"/>
      <c r="S664" s="1242"/>
      <c r="T664" s="1242"/>
      <c r="U664" s="171"/>
      <c r="V664" s="257"/>
      <c r="W664" s="85" t="s">
        <v>80</v>
      </c>
      <c r="X664" s="85"/>
      <c r="Y664" s="150" t="s">
        <v>9</v>
      </c>
      <c r="Z664" s="150"/>
      <c r="AA664" s="150"/>
      <c r="AB664" s="150"/>
      <c r="AC664" s="150"/>
      <c r="AD664" s="150"/>
      <c r="AE664" s="150"/>
      <c r="AF664" s="150"/>
      <c r="AG664" s="443"/>
      <c r="AH664" s="497" t="s">
        <v>55</v>
      </c>
      <c r="AI664" s="307"/>
      <c r="AJ664" s="122"/>
      <c r="AK664" s="307"/>
      <c r="AL664" s="672"/>
      <c r="AM664" s="171"/>
      <c r="AN664" s="257"/>
      <c r="AO664" s="85"/>
      <c r="AP664" s="85"/>
      <c r="AQ664" s="85"/>
    </row>
    <row r="665" spans="1:43" ht="11.25" customHeight="1" x14ac:dyDescent="0.25">
      <c r="A665" s="85"/>
      <c r="B665" s="475"/>
      <c r="C665" s="171"/>
      <c r="D665" s="257"/>
      <c r="E665" s="1242"/>
      <c r="F665" s="1242"/>
      <c r="G665" s="1242"/>
      <c r="H665" s="1242"/>
      <c r="I665" s="1242"/>
      <c r="J665" s="1242"/>
      <c r="K665" s="1242"/>
      <c r="L665" s="1242"/>
      <c r="M665" s="1242"/>
      <c r="N665" s="1242"/>
      <c r="O665" s="1242"/>
      <c r="P665" s="1242"/>
      <c r="Q665" s="1242"/>
      <c r="R665" s="1242"/>
      <c r="S665" s="1242"/>
      <c r="T665" s="1242"/>
      <c r="U665" s="171"/>
      <c r="V665" s="257"/>
      <c r="W665" s="85"/>
      <c r="X665" s="85"/>
      <c r="Y665" s="85"/>
      <c r="Z665" s="85"/>
      <c r="AA665" s="85"/>
      <c r="AB665" s="85"/>
      <c r="AC665" s="85"/>
      <c r="AD665" s="85"/>
      <c r="AE665" s="85"/>
      <c r="AG665" s="85"/>
      <c r="AH665" s="85"/>
      <c r="AI665" s="499"/>
      <c r="AJ665" s="584"/>
      <c r="AK665" s="499"/>
      <c r="AL665" s="675"/>
      <c r="AM665" s="171"/>
      <c r="AN665" s="257"/>
      <c r="AO665" s="85"/>
      <c r="AP665" s="85"/>
      <c r="AQ665" s="85"/>
    </row>
    <row r="666" spans="1:43" x14ac:dyDescent="0.25">
      <c r="A666" s="85"/>
      <c r="B666" s="475"/>
      <c r="C666" s="171"/>
      <c r="D666" s="257"/>
      <c r="E666" s="1245" t="s">
        <v>398</v>
      </c>
      <c r="F666" s="1245"/>
      <c r="G666" s="1245"/>
      <c r="H666" s="1245"/>
      <c r="I666" s="1245"/>
      <c r="J666" s="1245"/>
      <c r="K666" s="1245"/>
      <c r="L666" s="1245"/>
      <c r="M666" s="1245"/>
      <c r="N666" s="1245"/>
      <c r="O666" s="1245"/>
      <c r="P666" s="1245"/>
      <c r="Q666" s="1245"/>
      <c r="R666" s="1245"/>
      <c r="S666" s="1245"/>
      <c r="T666" s="1245"/>
      <c r="U666" s="171"/>
      <c r="V666" s="257"/>
      <c r="W666" s="85" t="s">
        <v>77</v>
      </c>
      <c r="X666" s="85"/>
      <c r="Y666" s="85"/>
      <c r="Z666" s="150" t="s">
        <v>9</v>
      </c>
      <c r="AA666" s="150"/>
      <c r="AB666" s="150"/>
      <c r="AC666" s="150"/>
      <c r="AD666" s="150"/>
      <c r="AE666" s="150"/>
      <c r="AF666" s="150"/>
      <c r="AG666" s="150"/>
      <c r="AH666" s="497" t="s">
        <v>91</v>
      </c>
      <c r="AI666" s="307"/>
      <c r="AJ666" s="172"/>
      <c r="AK666" s="307"/>
      <c r="AL666" s="672"/>
      <c r="AM666" s="171"/>
      <c r="AN666" s="257"/>
      <c r="AO666" s="85"/>
      <c r="AP666" s="85"/>
      <c r="AQ666" s="85"/>
    </row>
    <row r="667" spans="1:43" x14ac:dyDescent="0.25">
      <c r="A667" s="85"/>
      <c r="B667" s="475"/>
      <c r="C667" s="171"/>
      <c r="D667" s="257"/>
      <c r="E667" s="1245"/>
      <c r="F667" s="1245"/>
      <c r="G667" s="1245"/>
      <c r="H667" s="1245"/>
      <c r="I667" s="1245"/>
      <c r="J667" s="1245"/>
      <c r="K667" s="1245"/>
      <c r="L667" s="1245"/>
      <c r="M667" s="1245"/>
      <c r="N667" s="1245"/>
      <c r="O667" s="1245"/>
      <c r="P667" s="1245"/>
      <c r="Q667" s="1245"/>
      <c r="R667" s="1245"/>
      <c r="S667" s="1245"/>
      <c r="T667" s="1245"/>
      <c r="U667" s="171"/>
      <c r="V667" s="257"/>
      <c r="W667" s="85"/>
      <c r="X667" s="85"/>
      <c r="Y667" s="85"/>
      <c r="Z667" s="85"/>
      <c r="AA667" s="85"/>
      <c r="AB667" s="85"/>
      <c r="AC667" s="85"/>
      <c r="AD667" s="85"/>
      <c r="AE667" s="85"/>
      <c r="AF667" s="85"/>
      <c r="AG667" s="85"/>
      <c r="AH667" s="85"/>
      <c r="AI667" s="85"/>
      <c r="AJ667" s="85"/>
      <c r="AK667" s="85"/>
      <c r="AL667" s="200"/>
      <c r="AM667" s="171"/>
      <c r="AN667" s="257"/>
      <c r="AO667" s="85"/>
      <c r="AP667" s="85"/>
      <c r="AQ667" s="85"/>
    </row>
    <row r="668" spans="1:43" x14ac:dyDescent="0.25">
      <c r="A668" s="85"/>
      <c r="B668" s="475"/>
      <c r="C668" s="171"/>
      <c r="D668" s="257"/>
      <c r="E668" s="1245"/>
      <c r="F668" s="1245"/>
      <c r="G668" s="1245"/>
      <c r="H668" s="1245"/>
      <c r="I668" s="1245"/>
      <c r="J668" s="1245"/>
      <c r="K668" s="1245"/>
      <c r="L668" s="1245"/>
      <c r="M668" s="1245"/>
      <c r="N668" s="1245"/>
      <c r="O668" s="1245"/>
      <c r="P668" s="1245"/>
      <c r="Q668" s="1245"/>
      <c r="R668" s="1245"/>
      <c r="S668" s="1245"/>
      <c r="T668" s="1245"/>
      <c r="U668" s="171"/>
      <c r="V668" s="257"/>
      <c r="W668" s="85" t="s">
        <v>150</v>
      </c>
      <c r="X668" s="85"/>
      <c r="Y668" s="85"/>
      <c r="Z668" s="85"/>
      <c r="AA668" s="85"/>
      <c r="AB668" s="150" t="s">
        <v>9</v>
      </c>
      <c r="AC668" s="150"/>
      <c r="AD668" s="150"/>
      <c r="AE668" s="150"/>
      <c r="AF668" s="150"/>
      <c r="AG668" s="150"/>
      <c r="AH668" s="150"/>
      <c r="AI668" s="150"/>
      <c r="AJ668" s="443"/>
      <c r="AK668" s="443"/>
      <c r="AL668" s="697" t="s">
        <v>328</v>
      </c>
      <c r="AM668" s="171"/>
      <c r="AN668" s="257"/>
      <c r="AO668" s="85"/>
      <c r="AP668" s="85"/>
      <c r="AQ668" s="85"/>
    </row>
    <row r="669" spans="1:43" ht="6" customHeight="1" x14ac:dyDescent="0.25">
      <c r="A669" s="122"/>
      <c r="B669" s="306"/>
      <c r="C669" s="172"/>
      <c r="D669" s="307"/>
      <c r="E669" s="122"/>
      <c r="F669" s="122"/>
      <c r="G669" s="122"/>
      <c r="H669" s="122"/>
      <c r="I669" s="122"/>
      <c r="J669" s="122"/>
      <c r="K669" s="122"/>
      <c r="L669" s="122"/>
      <c r="M669" s="122"/>
      <c r="N669" s="122"/>
      <c r="O669" s="122"/>
      <c r="P669" s="122"/>
      <c r="Q669" s="122"/>
      <c r="R669" s="122"/>
      <c r="S669" s="122"/>
      <c r="T669" s="122"/>
      <c r="U669" s="172"/>
      <c r="V669" s="307"/>
      <c r="W669" s="122"/>
      <c r="X669" s="122"/>
      <c r="Y669" s="122"/>
      <c r="Z669" s="122"/>
      <c r="AA669" s="122"/>
      <c r="AB669" s="122"/>
      <c r="AC669" s="122"/>
      <c r="AD669" s="122"/>
      <c r="AE669" s="122"/>
      <c r="AF669" s="122"/>
      <c r="AG669" s="122"/>
      <c r="AH669" s="122"/>
      <c r="AI669" s="122"/>
      <c r="AJ669" s="122"/>
      <c r="AK669" s="122"/>
      <c r="AL669" s="591"/>
      <c r="AM669" s="172"/>
      <c r="AN669" s="307"/>
      <c r="AO669" s="122"/>
      <c r="AP669" s="122"/>
      <c r="AQ669" s="122"/>
    </row>
    <row r="670" spans="1:43" ht="6" customHeight="1" x14ac:dyDescent="0.25">
      <c r="A670" s="500"/>
      <c r="B670" s="583"/>
      <c r="C670" s="584"/>
      <c r="D670" s="499"/>
      <c r="E670" s="500"/>
      <c r="F670" s="500"/>
      <c r="G670" s="500"/>
      <c r="H670" s="500"/>
      <c r="I670" s="500"/>
      <c r="J670" s="500"/>
      <c r="K670" s="500"/>
      <c r="L670" s="500"/>
      <c r="M670" s="500"/>
      <c r="N670" s="500"/>
      <c r="O670" s="500"/>
      <c r="P670" s="500"/>
      <c r="Q670" s="500"/>
      <c r="R670" s="500"/>
      <c r="S670" s="500"/>
      <c r="T670" s="500"/>
      <c r="U670" s="584"/>
      <c r="V670" s="499"/>
      <c r="W670" s="500"/>
      <c r="X670" s="500"/>
      <c r="Y670" s="500"/>
      <c r="Z670" s="500"/>
      <c r="AA670" s="500"/>
      <c r="AB670" s="500"/>
      <c r="AC670" s="500"/>
      <c r="AD670" s="500"/>
      <c r="AE670" s="500"/>
      <c r="AF670" s="500"/>
      <c r="AG670" s="500"/>
      <c r="AH670" s="500"/>
      <c r="AI670" s="500"/>
      <c r="AJ670" s="500"/>
      <c r="AK670" s="500"/>
      <c r="AL670" s="593"/>
      <c r="AM670" s="584"/>
      <c r="AN670" s="257"/>
      <c r="AO670" s="85"/>
      <c r="AP670" s="85"/>
      <c r="AQ670" s="85"/>
    </row>
    <row r="671" spans="1:43" ht="11.25" customHeight="1" x14ac:dyDescent="0.25">
      <c r="A671" s="85"/>
      <c r="B671" s="429">
        <v>466</v>
      </c>
      <c r="C671" s="171"/>
      <c r="D671" s="257"/>
      <c r="E671" s="1246" t="str">
        <f ca="1">VLOOKUP(INDIRECT(ADDRESS(ROW(),COLUMN()-3)),INDIRECT("translations[[Question Num]:["&amp; Language_Selected &amp;"]]"),MATCH(Language_Selected,Language_Options,0)+1,FALSE)</f>
        <v>Who checked on your health at that time?
PROBE FOR MOST QUALIFIED PERSON.</v>
      </c>
      <c r="F671" s="1246"/>
      <c r="G671" s="1246"/>
      <c r="H671" s="1246"/>
      <c r="I671" s="1246"/>
      <c r="J671" s="1246"/>
      <c r="K671" s="1246"/>
      <c r="L671" s="1246"/>
      <c r="M671" s="1246"/>
      <c r="N671" s="1246"/>
      <c r="O671" s="1246"/>
      <c r="P671" s="1246"/>
      <c r="Q671" s="1246"/>
      <c r="R671" s="1246"/>
      <c r="S671" s="1246"/>
      <c r="T671" s="1246"/>
      <c r="U671" s="171"/>
      <c r="V671" s="257"/>
      <c r="W671" s="688" t="s">
        <v>334</v>
      </c>
      <c r="X671" s="84"/>
      <c r="Y671" s="84"/>
      <c r="Z671" s="84"/>
      <c r="AA671" s="84"/>
      <c r="AB671" s="84"/>
      <c r="AC671" s="84"/>
      <c r="AD671" s="84"/>
      <c r="AE671" s="84"/>
      <c r="AF671" s="84"/>
      <c r="AG671" s="84"/>
      <c r="AH671" s="84"/>
      <c r="AI671" s="84"/>
      <c r="AJ671" s="84"/>
      <c r="AK671" s="84"/>
      <c r="AL671" s="200"/>
      <c r="AM671" s="171"/>
      <c r="AN671" s="257"/>
      <c r="AO671" s="85"/>
      <c r="AP671" s="85"/>
      <c r="AQ671" s="85"/>
    </row>
    <row r="672" spans="1:43" x14ac:dyDescent="0.25">
      <c r="A672" s="85"/>
      <c r="B672" s="305" t="s">
        <v>130</v>
      </c>
      <c r="C672" s="171"/>
      <c r="D672" s="257"/>
      <c r="E672" s="1246"/>
      <c r="F672" s="1246"/>
      <c r="G672" s="1246"/>
      <c r="H672" s="1246"/>
      <c r="I672" s="1246"/>
      <c r="J672" s="1246"/>
      <c r="K672" s="1246"/>
      <c r="L672" s="1246"/>
      <c r="M672" s="1246"/>
      <c r="N672" s="1246"/>
      <c r="O672" s="1246"/>
      <c r="P672" s="1246"/>
      <c r="Q672" s="1246"/>
      <c r="R672" s="1246"/>
      <c r="S672" s="1246"/>
      <c r="T672" s="1246"/>
      <c r="U672" s="171"/>
      <c r="V672" s="257"/>
      <c r="W672" s="84"/>
      <c r="X672" s="84" t="s">
        <v>335</v>
      </c>
      <c r="Y672" s="84"/>
      <c r="Z672" s="84"/>
      <c r="AA672" s="150" t="s">
        <v>9</v>
      </c>
      <c r="AB672" s="150"/>
      <c r="AC672" s="150"/>
      <c r="AD672" s="150"/>
      <c r="AE672" s="150"/>
      <c r="AF672" s="150"/>
      <c r="AG672" s="150"/>
      <c r="AH672" s="150"/>
      <c r="AI672" s="150"/>
      <c r="AJ672" s="150"/>
      <c r="AK672" s="150"/>
      <c r="AL672" s="697" t="s">
        <v>165</v>
      </c>
      <c r="AM672" s="171"/>
      <c r="AN672" s="257"/>
      <c r="AO672" s="85"/>
      <c r="AP672" s="85"/>
      <c r="AQ672" s="85"/>
    </row>
    <row r="673" spans="1:43" x14ac:dyDescent="0.25">
      <c r="A673" s="85"/>
      <c r="B673" s="305"/>
      <c r="C673" s="171"/>
      <c r="D673" s="257"/>
      <c r="E673" s="1246"/>
      <c r="F673" s="1246"/>
      <c r="G673" s="1246"/>
      <c r="H673" s="1246"/>
      <c r="I673" s="1246"/>
      <c r="J673" s="1246"/>
      <c r="K673" s="1246"/>
      <c r="L673" s="1246"/>
      <c r="M673" s="1246"/>
      <c r="N673" s="1246"/>
      <c r="O673" s="1246"/>
      <c r="P673" s="1246"/>
      <c r="Q673" s="1246"/>
      <c r="R673" s="1246"/>
      <c r="S673" s="1246"/>
      <c r="T673" s="1246"/>
      <c r="U673" s="171"/>
      <c r="V673" s="257"/>
      <c r="W673" s="84"/>
      <c r="X673" s="84" t="s">
        <v>336</v>
      </c>
      <c r="Y673" s="84"/>
      <c r="Z673" s="84"/>
      <c r="AA673" s="84"/>
      <c r="AB673" s="84"/>
      <c r="AC673" s="84"/>
      <c r="AD673" s="150" t="s">
        <v>9</v>
      </c>
      <c r="AE673" s="150"/>
      <c r="AF673" s="150"/>
      <c r="AG673" s="150"/>
      <c r="AH673" s="150"/>
      <c r="AI673" s="150"/>
      <c r="AJ673" s="150"/>
      <c r="AK673" s="150"/>
      <c r="AL673" s="697" t="s">
        <v>167</v>
      </c>
      <c r="AM673" s="171"/>
      <c r="AN673" s="257"/>
      <c r="AO673" s="85"/>
      <c r="AP673" s="85"/>
      <c r="AQ673" s="85"/>
    </row>
    <row r="674" spans="1:43" x14ac:dyDescent="0.25">
      <c r="A674" s="84"/>
      <c r="C674" s="171"/>
      <c r="D674" s="257"/>
      <c r="E674" s="1246"/>
      <c r="F674" s="1246"/>
      <c r="G674" s="1246"/>
      <c r="H674" s="1246"/>
      <c r="I674" s="1246"/>
      <c r="J674" s="1246"/>
      <c r="K674" s="1246"/>
      <c r="L674" s="1246"/>
      <c r="M674" s="1246"/>
      <c r="N674" s="1246"/>
      <c r="O674" s="1246"/>
      <c r="P674" s="1246"/>
      <c r="Q674" s="1246"/>
      <c r="R674" s="1246"/>
      <c r="S674" s="1246"/>
      <c r="T674" s="1246"/>
      <c r="U674" s="171"/>
      <c r="V674" s="257"/>
      <c r="W674" s="84"/>
      <c r="X674" s="84" t="s">
        <v>337</v>
      </c>
      <c r="Y674" s="84"/>
      <c r="Z674" s="84"/>
      <c r="AA674" s="84"/>
      <c r="AB674" s="84"/>
      <c r="AC674" s="84"/>
      <c r="AE674" s="150" t="s">
        <v>9</v>
      </c>
      <c r="AF674" s="150"/>
      <c r="AG674" s="150"/>
      <c r="AH674" s="150"/>
      <c r="AI674" s="150"/>
      <c r="AJ674" s="150"/>
      <c r="AK674" s="150"/>
      <c r="AL674" s="247" t="s">
        <v>168</v>
      </c>
      <c r="AM674" s="171"/>
      <c r="AN674" s="257"/>
      <c r="AO674" s="85"/>
      <c r="AP674" s="85"/>
      <c r="AQ674" s="85"/>
    </row>
    <row r="675" spans="1:43" ht="11.25" customHeight="1" x14ac:dyDescent="0.25">
      <c r="A675" s="84"/>
      <c r="C675" s="171"/>
      <c r="D675" s="257"/>
      <c r="E675" s="1246"/>
      <c r="F675" s="1246"/>
      <c r="G675" s="1246"/>
      <c r="H675" s="1246"/>
      <c r="I675" s="1246"/>
      <c r="J675" s="1246"/>
      <c r="K675" s="1246"/>
      <c r="L675" s="1246"/>
      <c r="M675" s="1246"/>
      <c r="N675" s="1246"/>
      <c r="O675" s="1246"/>
      <c r="P675" s="1246"/>
      <c r="Q675" s="1246"/>
      <c r="R675" s="1246"/>
      <c r="S675" s="1246"/>
      <c r="T675" s="1246"/>
      <c r="U675" s="171"/>
      <c r="V675" s="257"/>
      <c r="W675" s="688" t="s">
        <v>338</v>
      </c>
      <c r="X675" s="84"/>
      <c r="Y675" s="84"/>
      <c r="Z675" s="84"/>
      <c r="AA675" s="84"/>
      <c r="AB675" s="84"/>
      <c r="AC675" s="84"/>
      <c r="AD675" s="84"/>
      <c r="AE675" s="84"/>
      <c r="AF675" s="84"/>
      <c r="AG675" s="84"/>
      <c r="AH675" s="84"/>
      <c r="AI675" s="84"/>
      <c r="AJ675" s="84"/>
      <c r="AK675" s="84"/>
      <c r="AL675" s="127"/>
      <c r="AM675" s="171"/>
      <c r="AN675" s="257"/>
      <c r="AO675" s="85"/>
      <c r="AP675" s="85"/>
      <c r="AQ675" s="85"/>
    </row>
    <row r="676" spans="1:43" x14ac:dyDescent="0.25">
      <c r="A676" s="84"/>
      <c r="C676" s="171"/>
      <c r="D676" s="257"/>
      <c r="E676" s="1246"/>
      <c r="F676" s="1246"/>
      <c r="G676" s="1246"/>
      <c r="H676" s="1246"/>
      <c r="I676" s="1246"/>
      <c r="J676" s="1246"/>
      <c r="K676" s="1246"/>
      <c r="L676" s="1246"/>
      <c r="M676" s="1246"/>
      <c r="N676" s="1246"/>
      <c r="O676" s="1246"/>
      <c r="P676" s="1246"/>
      <c r="Q676" s="1246"/>
      <c r="R676" s="1246"/>
      <c r="S676" s="1246"/>
      <c r="T676" s="1246"/>
      <c r="U676" s="171"/>
      <c r="V676" s="257"/>
      <c r="W676" s="84"/>
      <c r="X676" s="84" t="s">
        <v>339</v>
      </c>
      <c r="Y676" s="84"/>
      <c r="Z676" s="84"/>
      <c r="AA676" s="84"/>
      <c r="AB676" s="84"/>
      <c r="AC676" s="84"/>
      <c r="AD676" s="84"/>
      <c r="AE676" s="84"/>
      <c r="AF676" s="84"/>
      <c r="AG676" s="84"/>
      <c r="AI676" s="150" t="s">
        <v>9</v>
      </c>
      <c r="AJ676" s="150"/>
      <c r="AK676" s="150"/>
      <c r="AL676" s="247" t="s">
        <v>230</v>
      </c>
      <c r="AM676" s="171"/>
      <c r="AN676" s="257"/>
      <c r="AO676" s="85"/>
      <c r="AP676" s="85"/>
      <c r="AQ676" s="85"/>
    </row>
    <row r="677" spans="1:43" x14ac:dyDescent="0.25">
      <c r="A677" s="84"/>
      <c r="C677" s="171"/>
      <c r="D677" s="257"/>
      <c r="E677" s="1246"/>
      <c r="F677" s="1246"/>
      <c r="G677" s="1246"/>
      <c r="H677" s="1246"/>
      <c r="I677" s="1246"/>
      <c r="J677" s="1246"/>
      <c r="K677" s="1246"/>
      <c r="L677" s="1246"/>
      <c r="M677" s="1246"/>
      <c r="N677" s="1246"/>
      <c r="O677" s="1246"/>
      <c r="P677" s="1246"/>
      <c r="Q677" s="1246"/>
      <c r="R677" s="1246"/>
      <c r="S677" s="1246"/>
      <c r="T677" s="1246"/>
      <c r="U677" s="171"/>
      <c r="V677" s="257"/>
      <c r="W677" s="84"/>
      <c r="X677" s="84" t="s">
        <v>1591</v>
      </c>
      <c r="Y677" s="84"/>
      <c r="Z677" s="84"/>
      <c r="AA677" s="84"/>
      <c r="AB677" s="84"/>
      <c r="AC677" s="84"/>
      <c r="AD677" s="84"/>
      <c r="AE677" s="84"/>
      <c r="AF677" s="84"/>
      <c r="AG677" s="84"/>
      <c r="AH677" s="84"/>
      <c r="AI677" s="84"/>
      <c r="AJ677" s="84"/>
      <c r="AK677" s="84"/>
      <c r="AL677" s="247" t="s">
        <v>232</v>
      </c>
      <c r="AM677" s="171"/>
      <c r="AN677" s="257"/>
      <c r="AO677" s="85"/>
      <c r="AP677" s="85"/>
      <c r="AQ677" s="85"/>
    </row>
    <row r="678" spans="1:43" x14ac:dyDescent="0.25">
      <c r="A678" s="84"/>
      <c r="C678" s="171"/>
      <c r="D678" s="257"/>
      <c r="E678" s="1246"/>
      <c r="F678" s="1246"/>
      <c r="G678" s="1246"/>
      <c r="H678" s="1246"/>
      <c r="I678" s="1246"/>
      <c r="J678" s="1246"/>
      <c r="K678" s="1246"/>
      <c r="L678" s="1246"/>
      <c r="M678" s="1246"/>
      <c r="N678" s="1246"/>
      <c r="O678" s="1246"/>
      <c r="P678" s="1246"/>
      <c r="Q678" s="1246"/>
      <c r="R678" s="1246"/>
      <c r="S678" s="1246"/>
      <c r="T678" s="1246"/>
      <c r="U678" s="171"/>
      <c r="V678" s="257"/>
      <c r="W678" s="84"/>
      <c r="X678" s="84"/>
      <c r="Y678" s="84"/>
      <c r="Z678" s="84"/>
      <c r="AA678" s="84"/>
      <c r="AB678" s="84"/>
      <c r="AC678" s="84"/>
      <c r="AD678" s="150"/>
      <c r="AE678" s="150"/>
      <c r="AF678" s="150"/>
      <c r="AG678" s="150"/>
      <c r="AH678" s="150"/>
      <c r="AI678" s="150"/>
      <c r="AJ678" s="150"/>
      <c r="AK678" s="150"/>
      <c r="AL678" s="247"/>
      <c r="AM678" s="171"/>
      <c r="AN678" s="257"/>
      <c r="AO678" s="85"/>
      <c r="AP678" s="85"/>
      <c r="AQ678" s="85"/>
    </row>
    <row r="679" spans="1:43" x14ac:dyDescent="0.25">
      <c r="A679" s="84"/>
      <c r="C679" s="171"/>
      <c r="D679" s="257"/>
      <c r="E679" s="1246"/>
      <c r="F679" s="1246"/>
      <c r="G679" s="1246"/>
      <c r="H679" s="1246"/>
      <c r="I679" s="1246"/>
      <c r="J679" s="1246"/>
      <c r="K679" s="1246"/>
      <c r="L679" s="1246"/>
      <c r="M679" s="1246"/>
      <c r="N679" s="1246"/>
      <c r="O679" s="1246"/>
      <c r="P679" s="1246"/>
      <c r="Q679" s="1246"/>
      <c r="R679" s="1246"/>
      <c r="S679" s="1246"/>
      <c r="T679" s="1246"/>
      <c r="U679" s="171"/>
      <c r="V679" s="257"/>
      <c r="W679" s="84" t="s">
        <v>144</v>
      </c>
      <c r="Y679" s="199"/>
      <c r="Z679" s="373"/>
      <c r="AA679" s="373"/>
      <c r="AB679" s="373"/>
      <c r="AC679" s="373"/>
      <c r="AD679" s="122"/>
      <c r="AE679" s="122"/>
      <c r="AF679" s="85"/>
      <c r="AG679" s="85"/>
      <c r="AH679" s="85"/>
      <c r="AI679" s="85"/>
      <c r="AJ679" s="85"/>
      <c r="AK679" s="85"/>
      <c r="AL679" s="247" t="s">
        <v>218</v>
      </c>
      <c r="AM679" s="171"/>
      <c r="AN679" s="257"/>
      <c r="AO679" s="85"/>
      <c r="AP679" s="85"/>
      <c r="AQ679" s="85"/>
    </row>
    <row r="680" spans="1:43" x14ac:dyDescent="0.25">
      <c r="A680" s="84"/>
      <c r="C680" s="171"/>
      <c r="D680" s="257"/>
      <c r="E680" s="1246"/>
      <c r="F680" s="1246"/>
      <c r="G680" s="1246"/>
      <c r="H680" s="1246"/>
      <c r="I680" s="1246"/>
      <c r="J680" s="1246"/>
      <c r="K680" s="1246"/>
      <c r="L680" s="1246"/>
      <c r="M680" s="1246"/>
      <c r="N680" s="1246"/>
      <c r="O680" s="1246"/>
      <c r="P680" s="1246"/>
      <c r="Q680" s="1246"/>
      <c r="R680" s="1246"/>
      <c r="S680" s="1246"/>
      <c r="T680" s="1246"/>
      <c r="U680" s="171"/>
      <c r="V680" s="257"/>
      <c r="W680" s="85"/>
      <c r="X680" s="85"/>
      <c r="Y680" s="85"/>
      <c r="Z680" s="689" t="s">
        <v>146</v>
      </c>
      <c r="AA680" s="689"/>
      <c r="AB680" s="689"/>
      <c r="AC680" s="689"/>
      <c r="AD680" s="689"/>
      <c r="AE680" s="689"/>
      <c r="AF680" s="689"/>
      <c r="AG680" s="689"/>
      <c r="AH680" s="689"/>
      <c r="AI680" s="689"/>
      <c r="AJ680" s="689"/>
      <c r="AK680" s="689"/>
      <c r="AM680" s="171"/>
      <c r="AN680" s="257"/>
      <c r="AO680" s="85"/>
      <c r="AP680" s="85"/>
      <c r="AQ680" s="85"/>
    </row>
    <row r="681" spans="1:43" ht="6" customHeight="1" x14ac:dyDescent="0.25">
      <c r="A681" s="122"/>
      <c r="B681" s="306"/>
      <c r="C681" s="172"/>
      <c r="D681" s="307"/>
      <c r="E681" s="122"/>
      <c r="F681" s="122"/>
      <c r="G681" s="122"/>
      <c r="H681" s="122"/>
      <c r="I681" s="122"/>
      <c r="J681" s="122"/>
      <c r="K681" s="122"/>
      <c r="L681" s="122"/>
      <c r="M681" s="122"/>
      <c r="N681" s="122"/>
      <c r="O681" s="122"/>
      <c r="P681" s="122"/>
      <c r="Q681" s="122"/>
      <c r="R681" s="122"/>
      <c r="S681" s="122"/>
      <c r="T681" s="122"/>
      <c r="U681" s="172"/>
      <c r="V681" s="307"/>
      <c r="W681" s="122"/>
      <c r="X681" s="122"/>
      <c r="Y681" s="122"/>
      <c r="Z681" s="122"/>
      <c r="AA681" s="122"/>
      <c r="AB681" s="122"/>
      <c r="AC681" s="122"/>
      <c r="AD681" s="122"/>
      <c r="AE681" s="122"/>
      <c r="AF681" s="122"/>
      <c r="AG681" s="122"/>
      <c r="AH681" s="122"/>
      <c r="AI681" s="122"/>
      <c r="AJ681" s="122"/>
      <c r="AK681" s="122"/>
      <c r="AL681" s="591"/>
      <c r="AM681" s="172"/>
      <c r="AN681" s="307"/>
      <c r="AO681" s="122"/>
      <c r="AP681" s="122"/>
      <c r="AQ681" s="122"/>
    </row>
    <row r="682" spans="1:43" ht="6" customHeight="1" x14ac:dyDescent="0.25">
      <c r="A682" s="500"/>
      <c r="B682" s="583"/>
      <c r="C682" s="584"/>
      <c r="D682" s="499"/>
      <c r="E682" s="500"/>
      <c r="F682" s="500"/>
      <c r="G682" s="500"/>
      <c r="H682" s="500"/>
      <c r="I682" s="500"/>
      <c r="J682" s="500"/>
      <c r="K682" s="500"/>
      <c r="L682" s="500"/>
      <c r="M682" s="500"/>
      <c r="N682" s="500"/>
      <c r="O682" s="500"/>
      <c r="P682" s="500"/>
      <c r="Q682" s="500"/>
      <c r="R682" s="500"/>
      <c r="S682" s="500"/>
      <c r="T682" s="500"/>
      <c r="U682" s="584"/>
      <c r="V682" s="499"/>
      <c r="W682" s="500"/>
      <c r="X682" s="500"/>
      <c r="Y682" s="500"/>
      <c r="Z682" s="500"/>
      <c r="AA682" s="500"/>
      <c r="AB682" s="500"/>
      <c r="AC682" s="500"/>
      <c r="AD682" s="500"/>
      <c r="AE682" s="500"/>
      <c r="AF682" s="500"/>
      <c r="AG682" s="500"/>
      <c r="AH682" s="500"/>
      <c r="AI682" s="500"/>
      <c r="AJ682" s="500"/>
      <c r="AK682" s="500"/>
      <c r="AL682" s="593"/>
      <c r="AM682" s="584"/>
      <c r="AN682" s="257"/>
      <c r="AO682" s="85"/>
      <c r="AP682" s="85"/>
      <c r="AQ682" s="85"/>
    </row>
    <row r="683" spans="1:43" ht="11.25" customHeight="1" x14ac:dyDescent="0.25">
      <c r="A683" s="85"/>
      <c r="B683" s="429">
        <v>467</v>
      </c>
      <c r="C683" s="171"/>
      <c r="D683" s="257"/>
      <c r="E683" s="1246" t="str">
        <f ca="1">VLOOKUP(INDIRECT(ADDRESS(ROW(),COLUMN()-3)),INDIRECT("translations[[Question Num]:["&amp; Language_Selected &amp;"]]"),MATCH(Language_Selected,Language_Options,0)+1,FALSE)</f>
        <v>Where did this first check take place?
PROBE TO IDENTIFY THE TYPE OF SOURCE.
IF UNABLE TO DETERMINE IF PUBLIC, PRIVATE, OR NGO SECTOR, RECORD '96' AND WRITE THE NAME OF THE PLACE.</v>
      </c>
      <c r="F683" s="1246"/>
      <c r="G683" s="1246"/>
      <c r="H683" s="1246"/>
      <c r="I683" s="1246"/>
      <c r="J683" s="1246"/>
      <c r="K683" s="1246"/>
      <c r="L683" s="1246"/>
      <c r="M683" s="1246"/>
      <c r="N683" s="1246"/>
      <c r="O683" s="1246"/>
      <c r="P683" s="1246"/>
      <c r="Q683" s="1246"/>
      <c r="R683" s="1246"/>
      <c r="S683" s="1246"/>
      <c r="T683" s="1246"/>
      <c r="U683" s="171"/>
      <c r="V683" s="257"/>
      <c r="W683" s="690" t="s">
        <v>340</v>
      </c>
      <c r="X683" s="85"/>
      <c r="Y683" s="85"/>
      <c r="Z683" s="85"/>
      <c r="AA683" s="85"/>
      <c r="AB683" s="85"/>
      <c r="AC683" s="85"/>
      <c r="AD683" s="85"/>
      <c r="AE683" s="85"/>
      <c r="AF683" s="85"/>
      <c r="AG683" s="85"/>
      <c r="AH683" s="85"/>
      <c r="AI683" s="85"/>
      <c r="AJ683" s="85"/>
      <c r="AK683" s="85"/>
      <c r="AL683" s="200"/>
      <c r="AM683" s="171"/>
      <c r="AN683" s="257"/>
      <c r="AO683" s="85"/>
      <c r="AP683" s="85"/>
      <c r="AQ683" s="85"/>
    </row>
    <row r="684" spans="1:43" x14ac:dyDescent="0.25">
      <c r="A684" s="85"/>
      <c r="B684" s="496" t="s">
        <v>130</v>
      </c>
      <c r="C684" s="171"/>
      <c r="D684" s="257"/>
      <c r="E684" s="1246"/>
      <c r="F684" s="1246"/>
      <c r="G684" s="1246"/>
      <c r="H684" s="1246"/>
      <c r="I684" s="1246"/>
      <c r="J684" s="1246"/>
      <c r="K684" s="1246"/>
      <c r="L684" s="1246"/>
      <c r="M684" s="1246"/>
      <c r="N684" s="1246"/>
      <c r="O684" s="1246"/>
      <c r="P684" s="1246"/>
      <c r="Q684" s="1246"/>
      <c r="R684" s="1246"/>
      <c r="S684" s="1246"/>
      <c r="T684" s="1246"/>
      <c r="U684" s="171"/>
      <c r="V684" s="257"/>
      <c r="W684" s="85"/>
      <c r="X684" s="85" t="s">
        <v>341</v>
      </c>
      <c r="Y684" s="85"/>
      <c r="Z684" s="85"/>
      <c r="AA684" s="85"/>
      <c r="AB684" s="443" t="s">
        <v>9</v>
      </c>
      <c r="AC684" s="150"/>
      <c r="AD684" s="150"/>
      <c r="AE684" s="150"/>
      <c r="AF684" s="150"/>
      <c r="AG684" s="150"/>
      <c r="AH684" s="150"/>
      <c r="AI684" s="150"/>
      <c r="AJ684" s="150"/>
      <c r="AK684" s="150"/>
      <c r="AL684" s="200" t="s">
        <v>165</v>
      </c>
      <c r="AM684" s="171"/>
      <c r="AN684" s="257"/>
      <c r="AO684" s="85"/>
      <c r="AP684" s="85"/>
      <c r="AQ684" s="85"/>
    </row>
    <row r="685" spans="1:43" x14ac:dyDescent="0.25">
      <c r="A685" s="84"/>
      <c r="B685" s="305"/>
      <c r="C685" s="171"/>
      <c r="D685" s="257"/>
      <c r="E685" s="1246"/>
      <c r="F685" s="1246"/>
      <c r="G685" s="1246"/>
      <c r="H685" s="1246"/>
      <c r="I685" s="1246"/>
      <c r="J685" s="1246"/>
      <c r="K685" s="1246"/>
      <c r="L685" s="1246"/>
      <c r="M685" s="1246"/>
      <c r="N685" s="1246"/>
      <c r="O685" s="1246"/>
      <c r="P685" s="1246"/>
      <c r="Q685" s="1246"/>
      <c r="R685" s="1246"/>
      <c r="S685" s="1246"/>
      <c r="T685" s="1246"/>
      <c r="U685" s="171"/>
      <c r="V685" s="257"/>
      <c r="W685" s="85"/>
      <c r="X685" s="85" t="s">
        <v>342</v>
      </c>
      <c r="Y685" s="85"/>
      <c r="Z685" s="85"/>
      <c r="AA685" s="85"/>
      <c r="AB685" s="85"/>
      <c r="AC685" s="443" t="s">
        <v>9</v>
      </c>
      <c r="AD685" s="443"/>
      <c r="AE685" s="443"/>
      <c r="AF685" s="443"/>
      <c r="AG685" s="443"/>
      <c r="AH685" s="443"/>
      <c r="AI685" s="443"/>
      <c r="AJ685" s="443"/>
      <c r="AK685" s="443"/>
      <c r="AL685" s="200" t="s">
        <v>167</v>
      </c>
      <c r="AM685" s="171"/>
      <c r="AN685" s="257"/>
      <c r="AO685" s="85"/>
      <c r="AP685" s="85"/>
      <c r="AQ685" s="85"/>
    </row>
    <row r="686" spans="1:43" x14ac:dyDescent="0.25">
      <c r="A686" s="84"/>
      <c r="C686" s="171"/>
      <c r="D686" s="257"/>
      <c r="E686" s="1246"/>
      <c r="F686" s="1246"/>
      <c r="G686" s="1246"/>
      <c r="H686" s="1246"/>
      <c r="I686" s="1246"/>
      <c r="J686" s="1246"/>
      <c r="K686" s="1246"/>
      <c r="L686" s="1246"/>
      <c r="M686" s="1246"/>
      <c r="N686" s="1246"/>
      <c r="O686" s="1246"/>
      <c r="P686" s="1246"/>
      <c r="Q686" s="1246"/>
      <c r="R686" s="1246"/>
      <c r="S686" s="1246"/>
      <c r="T686" s="1246"/>
      <c r="U686" s="171"/>
      <c r="V686" s="257"/>
      <c r="W686" s="85"/>
      <c r="X686" s="85"/>
      <c r="Y686" s="85"/>
      <c r="Z686" s="85"/>
      <c r="AA686" s="85"/>
      <c r="AB686" s="85"/>
      <c r="AC686" s="85"/>
      <c r="AD686" s="85"/>
      <c r="AE686" s="85"/>
      <c r="AF686" s="85"/>
      <c r="AG686" s="85"/>
      <c r="AH686" s="85"/>
      <c r="AI686" s="85"/>
      <c r="AJ686" s="85"/>
      <c r="AK686" s="85"/>
      <c r="AL686" s="200"/>
      <c r="AM686" s="171"/>
      <c r="AN686" s="257"/>
      <c r="AO686" s="85"/>
      <c r="AP686" s="85"/>
      <c r="AQ686" s="85"/>
    </row>
    <row r="687" spans="1:43" ht="11.25" customHeight="1" x14ac:dyDescent="0.25">
      <c r="A687" s="84"/>
      <c r="C687" s="171"/>
      <c r="D687" s="257"/>
      <c r="E687" s="1246"/>
      <c r="F687" s="1246"/>
      <c r="G687" s="1246"/>
      <c r="H687" s="1246"/>
      <c r="I687" s="1246"/>
      <c r="J687" s="1246"/>
      <c r="K687" s="1246"/>
      <c r="L687" s="1246"/>
      <c r="M687" s="1246"/>
      <c r="N687" s="1246"/>
      <c r="O687" s="1246"/>
      <c r="P687" s="1246"/>
      <c r="Q687" s="1246"/>
      <c r="R687" s="1246"/>
      <c r="S687" s="1246"/>
      <c r="T687" s="1246"/>
      <c r="U687" s="171"/>
      <c r="V687" s="257"/>
      <c r="W687" s="690" t="s">
        <v>220</v>
      </c>
      <c r="X687" s="85"/>
      <c r="Y687" s="85"/>
      <c r="Z687" s="85"/>
      <c r="AA687" s="85"/>
      <c r="AB687" s="85"/>
      <c r="AC687" s="85"/>
      <c r="AD687" s="85"/>
      <c r="AE687" s="85"/>
      <c r="AF687" s="85"/>
      <c r="AG687" s="475"/>
      <c r="AL687" s="200"/>
      <c r="AM687" s="171"/>
      <c r="AN687" s="257"/>
      <c r="AO687" s="85"/>
      <c r="AP687" s="85"/>
      <c r="AQ687" s="85"/>
    </row>
    <row r="688" spans="1:43" x14ac:dyDescent="0.25">
      <c r="A688" s="84"/>
      <c r="C688" s="171"/>
      <c r="D688" s="257"/>
      <c r="E688" s="1246"/>
      <c r="F688" s="1246"/>
      <c r="G688" s="1246"/>
      <c r="H688" s="1246"/>
      <c r="I688" s="1246"/>
      <c r="J688" s="1246"/>
      <c r="K688" s="1246"/>
      <c r="L688" s="1246"/>
      <c r="M688" s="1246"/>
      <c r="N688" s="1246"/>
      <c r="O688" s="1246"/>
      <c r="P688" s="1246"/>
      <c r="Q688" s="1246"/>
      <c r="R688" s="1246"/>
      <c r="S688" s="1246"/>
      <c r="T688" s="1246"/>
      <c r="U688" s="171"/>
      <c r="V688" s="257"/>
      <c r="W688" s="85"/>
      <c r="X688" s="85" t="s">
        <v>222</v>
      </c>
      <c r="Y688" s="85"/>
      <c r="Z688" s="85"/>
      <c r="AA688" s="85"/>
      <c r="AB688" s="85"/>
      <c r="AC688" s="85"/>
      <c r="AD688" s="85"/>
      <c r="AE688" s="85"/>
      <c r="AG688" s="443" t="s">
        <v>9</v>
      </c>
      <c r="AH688" s="150"/>
      <c r="AI688" s="150"/>
      <c r="AJ688" s="150"/>
      <c r="AK688" s="150"/>
      <c r="AL688" s="200" t="s">
        <v>230</v>
      </c>
      <c r="AM688" s="171"/>
      <c r="AN688" s="257"/>
      <c r="AO688" s="85"/>
      <c r="AP688" s="85"/>
      <c r="AQ688" s="85"/>
    </row>
    <row r="689" spans="1:43" x14ac:dyDescent="0.25">
      <c r="A689" s="84"/>
      <c r="C689" s="171"/>
      <c r="D689" s="257"/>
      <c r="E689" s="1246"/>
      <c r="F689" s="1246"/>
      <c r="G689" s="1246"/>
      <c r="H689" s="1246"/>
      <c r="I689" s="1246"/>
      <c r="J689" s="1246"/>
      <c r="K689" s="1246"/>
      <c r="L689" s="1246"/>
      <c r="M689" s="1246"/>
      <c r="N689" s="1246"/>
      <c r="O689" s="1246"/>
      <c r="P689" s="1246"/>
      <c r="Q689" s="1246"/>
      <c r="R689" s="1246"/>
      <c r="S689" s="1246"/>
      <c r="T689" s="1246"/>
      <c r="U689" s="171"/>
      <c r="V689" s="257"/>
      <c r="W689" s="85"/>
      <c r="X689" s="85" t="s">
        <v>223</v>
      </c>
      <c r="Y689" s="85"/>
      <c r="Z689" s="85"/>
      <c r="AA689" s="85"/>
      <c r="AB689" s="85"/>
      <c r="AC689" s="85"/>
      <c r="AD689" s="85"/>
      <c r="AE689" s="85"/>
      <c r="AF689" s="85"/>
      <c r="AG689" s="475"/>
      <c r="AI689" s="150" t="s">
        <v>9</v>
      </c>
      <c r="AJ689" s="150"/>
      <c r="AK689" s="150"/>
      <c r="AL689" s="246" t="s">
        <v>232</v>
      </c>
      <c r="AM689" s="171"/>
      <c r="AN689" s="257"/>
      <c r="AO689" s="85"/>
      <c r="AP689" s="85"/>
      <c r="AQ689" s="85"/>
    </row>
    <row r="690" spans="1:43" ht="11.25" customHeight="1" x14ac:dyDescent="0.25">
      <c r="A690" s="84"/>
      <c r="C690" s="171"/>
      <c r="D690" s="257"/>
      <c r="E690" s="1246"/>
      <c r="F690" s="1246"/>
      <c r="G690" s="1246"/>
      <c r="H690" s="1246"/>
      <c r="I690" s="1246"/>
      <c r="J690" s="1246"/>
      <c r="K690" s="1246"/>
      <c r="L690" s="1246"/>
      <c r="M690" s="1246"/>
      <c r="N690" s="1246"/>
      <c r="O690" s="1246"/>
      <c r="P690" s="1246"/>
      <c r="Q690" s="1246"/>
      <c r="R690" s="1246"/>
      <c r="S690" s="1246"/>
      <c r="T690" s="1246"/>
      <c r="U690" s="171"/>
      <c r="V690" s="257"/>
      <c r="W690" s="84"/>
      <c r="X690" s="85" t="s">
        <v>343</v>
      </c>
      <c r="Y690" s="85"/>
      <c r="Z690" s="85"/>
      <c r="AA690" s="85"/>
      <c r="AB690" s="85"/>
      <c r="AC690" s="85"/>
      <c r="AD690" s="85"/>
      <c r="AE690" s="85"/>
      <c r="AF690" s="85"/>
      <c r="AH690" s="150" t="s">
        <v>9</v>
      </c>
      <c r="AI690" s="150"/>
      <c r="AJ690" s="150"/>
      <c r="AK690" s="150"/>
      <c r="AL690" s="246" t="s">
        <v>234</v>
      </c>
      <c r="AM690" s="171"/>
      <c r="AN690" s="257"/>
      <c r="AO690" s="85"/>
      <c r="AP690" s="85"/>
      <c r="AQ690" s="85"/>
    </row>
    <row r="691" spans="1:43" ht="11.25" customHeight="1" x14ac:dyDescent="0.25">
      <c r="A691" s="84"/>
      <c r="C691" s="171"/>
      <c r="D691" s="257"/>
      <c r="E691" s="1246"/>
      <c r="F691" s="1246"/>
      <c r="G691" s="1246"/>
      <c r="H691" s="1246"/>
      <c r="I691" s="1246"/>
      <c r="J691" s="1246"/>
      <c r="K691" s="1246"/>
      <c r="L691" s="1246"/>
      <c r="M691" s="1246"/>
      <c r="N691" s="1246"/>
      <c r="O691" s="1246"/>
      <c r="P691" s="1246"/>
      <c r="Q691" s="1246"/>
      <c r="R691" s="1246"/>
      <c r="S691" s="1246"/>
      <c r="T691" s="1246"/>
      <c r="U691" s="171"/>
      <c r="V691" s="257"/>
      <c r="W691" s="85"/>
      <c r="X691" s="85" t="s">
        <v>226</v>
      </c>
      <c r="Y691" s="85"/>
      <c r="Z691" s="85"/>
      <c r="AA691" s="85"/>
      <c r="AB691" s="85"/>
      <c r="AC691" s="85"/>
      <c r="AD691" s="85"/>
      <c r="AE691" s="85"/>
      <c r="AF691" s="85"/>
      <c r="AG691" s="85"/>
      <c r="AH691" s="85"/>
      <c r="AI691" s="85"/>
      <c r="AJ691" s="85"/>
      <c r="AK691" s="85"/>
      <c r="AL691" s="247" t="s">
        <v>237</v>
      </c>
      <c r="AM691" s="171"/>
      <c r="AN691" s="257"/>
      <c r="AO691" s="85"/>
      <c r="AP691" s="85"/>
      <c r="AQ691" s="85"/>
    </row>
    <row r="692" spans="1:43" x14ac:dyDescent="0.25">
      <c r="A692" s="84"/>
      <c r="C692" s="171"/>
      <c r="D692" s="257"/>
      <c r="E692" s="1246"/>
      <c r="F692" s="1246"/>
      <c r="G692" s="1246"/>
      <c r="H692" s="1246"/>
      <c r="I692" s="1246"/>
      <c r="J692" s="1246"/>
      <c r="K692" s="1246"/>
      <c r="L692" s="1246"/>
      <c r="M692" s="1246"/>
      <c r="N692" s="1246"/>
      <c r="O692" s="1246"/>
      <c r="P692" s="1246"/>
      <c r="Q692" s="1246"/>
      <c r="R692" s="1246"/>
      <c r="S692" s="1246"/>
      <c r="T692" s="1246"/>
      <c r="U692" s="171"/>
      <c r="V692" s="257"/>
      <c r="W692" s="85"/>
      <c r="X692" s="85"/>
      <c r="Y692" s="85"/>
      <c r="Z692" s="85"/>
      <c r="AA692" s="85"/>
      <c r="AB692" s="85"/>
      <c r="AC692" s="85"/>
      <c r="AD692" s="85"/>
      <c r="AE692" s="85"/>
      <c r="AF692" s="85"/>
      <c r="AG692" s="85"/>
      <c r="AH692" s="85"/>
      <c r="AI692" s="85"/>
      <c r="AJ692" s="85"/>
      <c r="AK692" s="85"/>
      <c r="AL692" s="247"/>
      <c r="AM692" s="171"/>
      <c r="AN692" s="257"/>
      <c r="AO692" s="85"/>
      <c r="AP692" s="85"/>
      <c r="AQ692" s="85"/>
    </row>
    <row r="693" spans="1:43" x14ac:dyDescent="0.25">
      <c r="A693" s="84"/>
      <c r="C693" s="171"/>
      <c r="D693" s="257"/>
      <c r="E693" s="1246"/>
      <c r="F693" s="1246"/>
      <c r="G693" s="1246"/>
      <c r="H693" s="1246"/>
      <c r="I693" s="1246"/>
      <c r="J693" s="1246"/>
      <c r="K693" s="1246"/>
      <c r="L693" s="1246"/>
      <c r="M693" s="1246"/>
      <c r="N693" s="1246"/>
      <c r="O693" s="1246"/>
      <c r="P693" s="1246"/>
      <c r="Q693" s="1246"/>
      <c r="R693" s="1246"/>
      <c r="S693" s="1246"/>
      <c r="T693" s="1246"/>
      <c r="U693" s="171"/>
      <c r="V693" s="257"/>
      <c r="W693" s="84"/>
      <c r="X693" s="85"/>
      <c r="Y693" s="1247" t="s">
        <v>146</v>
      </c>
      <c r="Z693" s="1247"/>
      <c r="AA693" s="1247"/>
      <c r="AB693" s="1247"/>
      <c r="AC693" s="1247"/>
      <c r="AD693" s="1247"/>
      <c r="AE693" s="1247"/>
      <c r="AF693" s="1247"/>
      <c r="AG693" s="1247"/>
      <c r="AH693" s="1247"/>
      <c r="AI693" s="1247"/>
      <c r="AJ693" s="1247"/>
      <c r="AK693" s="1247"/>
      <c r="AM693" s="171"/>
      <c r="AN693" s="257"/>
      <c r="AO693" s="85"/>
      <c r="AP693" s="85"/>
      <c r="AQ693" s="85"/>
    </row>
    <row r="694" spans="1:43" ht="14.6" x14ac:dyDescent="0.25">
      <c r="A694" s="84"/>
      <c r="C694" s="171"/>
      <c r="D694" s="257"/>
      <c r="E694" s="1246"/>
      <c r="F694" s="1246"/>
      <c r="G694" s="1246"/>
      <c r="H694" s="1246"/>
      <c r="I694" s="1246"/>
      <c r="J694" s="1246"/>
      <c r="K694" s="1246"/>
      <c r="L694" s="1246"/>
      <c r="M694" s="1246"/>
      <c r="N694" s="1246"/>
      <c r="O694" s="1246"/>
      <c r="P694" s="1246"/>
      <c r="Q694" s="1246"/>
      <c r="R694" s="1246"/>
      <c r="S694" s="1246"/>
      <c r="T694" s="1246"/>
      <c r="U694" s="171"/>
      <c r="V694" s="257"/>
      <c r="W694" s="85"/>
      <c r="X694" s="84"/>
      <c r="Y694" s="84"/>
      <c r="Z694" s="84"/>
      <c r="AA694" s="84"/>
      <c r="AB694" s="150"/>
      <c r="AC694" s="691"/>
      <c r="AD694" s="150"/>
      <c r="AE694" s="150"/>
      <c r="AF694" s="150"/>
      <c r="AG694" s="150"/>
      <c r="AH694" s="150"/>
      <c r="AI694" s="150"/>
      <c r="AJ694" s="150"/>
      <c r="AK694" s="150"/>
      <c r="AM694" s="171"/>
      <c r="AN694" s="257"/>
      <c r="AO694" s="85"/>
      <c r="AP694" s="85"/>
      <c r="AQ694" s="85"/>
    </row>
    <row r="695" spans="1:43" x14ac:dyDescent="0.25">
      <c r="A695" s="84"/>
      <c r="C695" s="171"/>
      <c r="D695" s="257"/>
      <c r="E695" s="1246"/>
      <c r="F695" s="1246"/>
      <c r="G695" s="1246"/>
      <c r="H695" s="1246"/>
      <c r="I695" s="1246"/>
      <c r="J695" s="1246"/>
      <c r="K695" s="1246"/>
      <c r="L695" s="1246"/>
      <c r="M695" s="1246"/>
      <c r="N695" s="1246"/>
      <c r="O695" s="1246"/>
      <c r="P695" s="1246"/>
      <c r="Q695" s="1246"/>
      <c r="R695" s="1246"/>
      <c r="S695" s="1246"/>
      <c r="T695" s="1246"/>
      <c r="U695" s="171"/>
      <c r="V695" s="257"/>
      <c r="W695" s="688" t="s">
        <v>228</v>
      </c>
      <c r="X695" s="84"/>
      <c r="Y695" s="84"/>
      <c r="Z695" s="84"/>
      <c r="AA695" s="84"/>
      <c r="AB695" s="84"/>
      <c r="AC695" s="84"/>
      <c r="AD695" s="84"/>
      <c r="AE695" s="84"/>
      <c r="AF695" s="84"/>
      <c r="AM695" s="171"/>
      <c r="AN695" s="257"/>
      <c r="AO695" s="85"/>
      <c r="AP695" s="85"/>
      <c r="AQ695" s="85"/>
    </row>
    <row r="696" spans="1:43" x14ac:dyDescent="0.25">
      <c r="A696" s="84"/>
      <c r="C696" s="171"/>
      <c r="D696" s="257"/>
      <c r="E696" s="1246"/>
      <c r="F696" s="1246"/>
      <c r="G696" s="1246"/>
      <c r="H696" s="1246"/>
      <c r="I696" s="1246"/>
      <c r="J696" s="1246"/>
      <c r="K696" s="1246"/>
      <c r="L696" s="1246"/>
      <c r="M696" s="1246"/>
      <c r="N696" s="1246"/>
      <c r="O696" s="1246"/>
      <c r="P696" s="1246"/>
      <c r="Q696" s="1246"/>
      <c r="R696" s="1246"/>
      <c r="S696" s="1246"/>
      <c r="T696" s="1246"/>
      <c r="U696" s="171"/>
      <c r="V696" s="257"/>
      <c r="W696" s="84"/>
      <c r="X696" s="85" t="s">
        <v>229</v>
      </c>
      <c r="Y696" s="85"/>
      <c r="Z696" s="85"/>
      <c r="AA696" s="85"/>
      <c r="AB696" s="85"/>
      <c r="AC696" s="85"/>
      <c r="AE696" s="443" t="s">
        <v>9</v>
      </c>
      <c r="AF696" s="443"/>
      <c r="AG696" s="443"/>
      <c r="AH696" s="443"/>
      <c r="AI696" s="443"/>
      <c r="AJ696" s="443"/>
      <c r="AK696" s="443"/>
      <c r="AL696" s="200" t="s">
        <v>240</v>
      </c>
      <c r="AM696" s="171"/>
      <c r="AN696" s="257"/>
      <c r="AO696" s="85"/>
      <c r="AP696" s="85"/>
      <c r="AQ696" s="85"/>
    </row>
    <row r="697" spans="1:43" x14ac:dyDescent="0.25">
      <c r="A697" s="84"/>
      <c r="C697" s="171"/>
      <c r="D697" s="257"/>
      <c r="E697" s="1246"/>
      <c r="F697" s="1246"/>
      <c r="G697" s="1246"/>
      <c r="H697" s="1246"/>
      <c r="I697" s="1246"/>
      <c r="J697" s="1246"/>
      <c r="K697" s="1246"/>
      <c r="L697" s="1246"/>
      <c r="M697" s="1246"/>
      <c r="N697" s="1246"/>
      <c r="O697" s="1246"/>
      <c r="P697" s="1246"/>
      <c r="Q697" s="1246"/>
      <c r="R697" s="1246"/>
      <c r="S697" s="1246"/>
      <c r="T697" s="1246"/>
      <c r="U697" s="171"/>
      <c r="V697" s="257"/>
      <c r="W697" s="84"/>
      <c r="X697" s="692" t="s">
        <v>231</v>
      </c>
      <c r="Y697" s="692"/>
      <c r="Z697" s="692"/>
      <c r="AA697" s="692"/>
      <c r="AB697" s="692"/>
      <c r="AD697" s="443" t="s">
        <v>9</v>
      </c>
      <c r="AE697" s="443"/>
      <c r="AF697" s="443"/>
      <c r="AG697" s="443"/>
      <c r="AH697" s="443"/>
      <c r="AI697" s="443"/>
      <c r="AJ697" s="443"/>
      <c r="AK697" s="443"/>
      <c r="AL697" s="697" t="s">
        <v>242</v>
      </c>
      <c r="AM697" s="171"/>
      <c r="AN697" s="257"/>
      <c r="AO697" s="85"/>
      <c r="AP697" s="85"/>
      <c r="AQ697" s="85"/>
    </row>
    <row r="698" spans="1:43" x14ac:dyDescent="0.25">
      <c r="A698" s="84"/>
      <c r="C698" s="171"/>
      <c r="D698" s="257"/>
      <c r="E698" s="1246"/>
      <c r="F698" s="1246"/>
      <c r="G698" s="1246"/>
      <c r="H698" s="1246"/>
      <c r="I698" s="1246"/>
      <c r="J698" s="1246"/>
      <c r="K698" s="1246"/>
      <c r="L698" s="1246"/>
      <c r="M698" s="1246"/>
      <c r="N698" s="1246"/>
      <c r="O698" s="1246"/>
      <c r="P698" s="1246"/>
      <c r="Q698" s="1246"/>
      <c r="R698" s="1246"/>
      <c r="S698" s="1246"/>
      <c r="T698" s="1246"/>
      <c r="U698" s="171"/>
      <c r="V698" s="257"/>
      <c r="W698" s="84"/>
      <c r="X698" s="85" t="s">
        <v>236</v>
      </c>
      <c r="Y698" s="85"/>
      <c r="Z698" s="85"/>
      <c r="AA698" s="85"/>
      <c r="AB698" s="85"/>
      <c r="AC698" s="85"/>
      <c r="AD698" s="85"/>
      <c r="AE698" s="85"/>
      <c r="AF698" s="85"/>
      <c r="AL698" s="200" t="s">
        <v>244</v>
      </c>
      <c r="AM698" s="171"/>
      <c r="AN698" s="257"/>
      <c r="AO698" s="85"/>
      <c r="AP698" s="85"/>
      <c r="AQ698" s="85"/>
    </row>
    <row r="699" spans="1:43" x14ac:dyDescent="0.25">
      <c r="A699" s="84"/>
      <c r="C699" s="171"/>
      <c r="D699" s="257"/>
      <c r="E699" s="1246"/>
      <c r="F699" s="1246"/>
      <c r="G699" s="1246"/>
      <c r="H699" s="1246"/>
      <c r="I699" s="1246"/>
      <c r="J699" s="1246"/>
      <c r="K699" s="1246"/>
      <c r="L699" s="1246"/>
      <c r="M699" s="1246"/>
      <c r="N699" s="1246"/>
      <c r="O699" s="1246"/>
      <c r="P699" s="1246"/>
      <c r="Q699" s="1246"/>
      <c r="R699" s="1246"/>
      <c r="S699" s="1246"/>
      <c r="T699" s="1246"/>
      <c r="U699" s="171"/>
      <c r="V699" s="257"/>
      <c r="W699" s="150"/>
      <c r="X699" s="85"/>
      <c r="Y699" s="85"/>
      <c r="Z699" s="85"/>
      <c r="AA699" s="85"/>
      <c r="AB699" s="85"/>
      <c r="AC699" s="85"/>
      <c r="AD699" s="85"/>
      <c r="AE699" s="85"/>
      <c r="AF699" s="85"/>
      <c r="AG699" s="85"/>
      <c r="AH699" s="85"/>
      <c r="AI699" s="85"/>
      <c r="AJ699" s="85"/>
      <c r="AK699" s="85"/>
      <c r="AM699" s="171"/>
      <c r="AN699" s="257"/>
      <c r="AO699" s="85"/>
      <c r="AP699" s="85"/>
      <c r="AQ699" s="85"/>
    </row>
    <row r="700" spans="1:43" x14ac:dyDescent="0.25">
      <c r="A700" s="84"/>
      <c r="C700" s="171"/>
      <c r="D700" s="257"/>
      <c r="E700" s="1246"/>
      <c r="F700" s="1246"/>
      <c r="G700" s="1246"/>
      <c r="H700" s="1246"/>
      <c r="I700" s="1246"/>
      <c r="J700" s="1246"/>
      <c r="K700" s="1246"/>
      <c r="L700" s="1246"/>
      <c r="M700" s="1246"/>
      <c r="N700" s="1246"/>
      <c r="O700" s="1246"/>
      <c r="P700" s="1246"/>
      <c r="Q700" s="1246"/>
      <c r="R700" s="1246"/>
      <c r="S700" s="1246"/>
      <c r="T700" s="1246"/>
      <c r="U700" s="171"/>
      <c r="V700" s="257"/>
      <c r="W700" s="150"/>
      <c r="X700" s="85"/>
      <c r="Y700" s="1247" t="s">
        <v>146</v>
      </c>
      <c r="Z700" s="1247"/>
      <c r="AA700" s="1247"/>
      <c r="AB700" s="1247"/>
      <c r="AC700" s="1247"/>
      <c r="AD700" s="1247"/>
      <c r="AE700" s="1247"/>
      <c r="AF700" s="1247"/>
      <c r="AG700" s="1247"/>
      <c r="AH700" s="1247"/>
      <c r="AI700" s="1247"/>
      <c r="AJ700" s="1247"/>
      <c r="AK700" s="1247"/>
      <c r="AL700" s="200"/>
      <c r="AM700" s="171"/>
      <c r="AN700" s="257"/>
      <c r="AO700" s="85"/>
      <c r="AP700" s="85"/>
      <c r="AQ700" s="85"/>
    </row>
    <row r="701" spans="1:43" x14ac:dyDescent="0.25">
      <c r="A701" s="84"/>
      <c r="C701" s="171"/>
      <c r="D701" s="257"/>
      <c r="E701" s="1246"/>
      <c r="F701" s="1246"/>
      <c r="G701" s="1246"/>
      <c r="H701" s="1246"/>
      <c r="I701" s="1246"/>
      <c r="J701" s="1246"/>
      <c r="K701" s="1246"/>
      <c r="L701" s="1246"/>
      <c r="M701" s="1246"/>
      <c r="N701" s="1246"/>
      <c r="O701" s="1246"/>
      <c r="P701" s="1246"/>
      <c r="Q701" s="1246"/>
      <c r="R701" s="1246"/>
      <c r="S701" s="1246"/>
      <c r="T701" s="1246"/>
      <c r="U701" s="171"/>
      <c r="V701" s="257"/>
      <c r="W701" s="150"/>
      <c r="X701" s="85"/>
      <c r="Y701" s="85"/>
      <c r="AL701" s="200"/>
      <c r="AM701" s="171"/>
      <c r="AN701" s="257"/>
      <c r="AO701" s="85"/>
      <c r="AP701" s="85"/>
      <c r="AQ701" s="85"/>
    </row>
    <row r="702" spans="1:43" x14ac:dyDescent="0.25">
      <c r="A702" s="84"/>
      <c r="C702" s="171"/>
      <c r="D702" s="257"/>
      <c r="E702" s="1246"/>
      <c r="F702" s="1246"/>
      <c r="G702" s="1246"/>
      <c r="H702" s="1246"/>
      <c r="I702" s="1246"/>
      <c r="J702" s="1246"/>
      <c r="K702" s="1246"/>
      <c r="L702" s="1246"/>
      <c r="M702" s="1246"/>
      <c r="N702" s="1246"/>
      <c r="O702" s="1246"/>
      <c r="P702" s="1246"/>
      <c r="Q702" s="1246"/>
      <c r="R702" s="1246"/>
      <c r="S702" s="1246"/>
      <c r="T702" s="1246"/>
      <c r="U702" s="171"/>
      <c r="V702" s="257"/>
      <c r="W702" s="690" t="s">
        <v>238</v>
      </c>
      <c r="X702" s="85"/>
      <c r="Y702" s="85"/>
      <c r="Z702" s="85"/>
      <c r="AA702" s="85"/>
      <c r="AB702" s="85"/>
      <c r="AC702" s="85"/>
      <c r="AD702" s="85"/>
      <c r="AE702" s="85"/>
      <c r="AF702" s="85"/>
      <c r="AL702" s="200"/>
      <c r="AM702" s="171"/>
      <c r="AN702" s="257"/>
      <c r="AO702" s="85"/>
      <c r="AP702" s="85"/>
      <c r="AQ702" s="85"/>
    </row>
    <row r="703" spans="1:43" x14ac:dyDescent="0.25">
      <c r="A703" s="84"/>
      <c r="C703" s="171"/>
      <c r="D703" s="257"/>
      <c r="E703" s="1246"/>
      <c r="F703" s="1246"/>
      <c r="G703" s="1246"/>
      <c r="H703" s="1246"/>
      <c r="I703" s="1246"/>
      <c r="J703" s="1246"/>
      <c r="K703" s="1246"/>
      <c r="L703" s="1246"/>
      <c r="M703" s="1246"/>
      <c r="N703" s="1246"/>
      <c r="O703" s="1246"/>
      <c r="P703" s="1246"/>
      <c r="Q703" s="1246"/>
      <c r="R703" s="1246"/>
      <c r="S703" s="1246"/>
      <c r="T703" s="1246"/>
      <c r="U703" s="171"/>
      <c r="V703" s="257"/>
      <c r="W703" s="85"/>
      <c r="X703" s="85" t="s">
        <v>239</v>
      </c>
      <c r="Y703" s="85"/>
      <c r="Z703" s="85"/>
      <c r="AA703" s="85"/>
      <c r="AB703" s="85"/>
      <c r="AC703" s="150" t="s">
        <v>9</v>
      </c>
      <c r="AD703" s="150"/>
      <c r="AE703" s="150"/>
      <c r="AF703" s="150"/>
      <c r="AG703" s="150"/>
      <c r="AH703" s="150"/>
      <c r="AI703" s="150"/>
      <c r="AJ703" s="150"/>
      <c r="AK703" s="150"/>
      <c r="AL703" s="697" t="s">
        <v>291</v>
      </c>
      <c r="AM703" s="171"/>
      <c r="AN703" s="257"/>
      <c r="AO703" s="85"/>
      <c r="AP703" s="85"/>
      <c r="AQ703" s="85"/>
    </row>
    <row r="704" spans="1:43" x14ac:dyDescent="0.25">
      <c r="A704" s="84"/>
      <c r="C704" s="171"/>
      <c r="D704" s="257"/>
      <c r="E704" s="1246"/>
      <c r="F704" s="1246"/>
      <c r="G704" s="1246"/>
      <c r="H704" s="1246"/>
      <c r="I704" s="1246"/>
      <c r="J704" s="1246"/>
      <c r="K704" s="1246"/>
      <c r="L704" s="1246"/>
      <c r="M704" s="1246"/>
      <c r="N704" s="1246"/>
      <c r="O704" s="1246"/>
      <c r="P704" s="1246"/>
      <c r="Q704" s="1246"/>
      <c r="R704" s="1246"/>
      <c r="S704" s="1246"/>
      <c r="T704" s="1246"/>
      <c r="U704" s="171"/>
      <c r="V704" s="257"/>
      <c r="W704" s="84"/>
      <c r="X704" s="84" t="s">
        <v>241</v>
      </c>
      <c r="Y704" s="84"/>
      <c r="Z704" s="84"/>
      <c r="AA704" s="84"/>
      <c r="AB704" s="150" t="s">
        <v>9</v>
      </c>
      <c r="AC704" s="150"/>
      <c r="AD704" s="150"/>
      <c r="AE704" s="150"/>
      <c r="AF704" s="150"/>
      <c r="AG704" s="150"/>
      <c r="AH704" s="150"/>
      <c r="AI704" s="150"/>
      <c r="AJ704" s="150"/>
      <c r="AK704" s="150"/>
      <c r="AL704" s="697" t="s">
        <v>293</v>
      </c>
      <c r="AM704" s="171"/>
      <c r="AN704" s="257"/>
      <c r="AO704" s="85"/>
      <c r="AP704" s="85"/>
      <c r="AQ704" s="85"/>
    </row>
    <row r="705" spans="1:59" x14ac:dyDescent="0.25">
      <c r="A705" s="84"/>
      <c r="C705" s="171"/>
      <c r="D705" s="257"/>
      <c r="E705" s="1246"/>
      <c r="F705" s="1246"/>
      <c r="G705" s="1246"/>
      <c r="H705" s="1246"/>
      <c r="I705" s="1246"/>
      <c r="J705" s="1246"/>
      <c r="K705" s="1246"/>
      <c r="L705" s="1246"/>
      <c r="M705" s="1246"/>
      <c r="N705" s="1246"/>
      <c r="O705" s="1246"/>
      <c r="P705" s="1246"/>
      <c r="Q705" s="1246"/>
      <c r="R705" s="1246"/>
      <c r="S705" s="1246"/>
      <c r="T705" s="1246"/>
      <c r="U705" s="171"/>
      <c r="V705" s="257"/>
      <c r="W705" s="85"/>
      <c r="X705" s="85" t="s">
        <v>243</v>
      </c>
      <c r="Y705" s="85"/>
      <c r="Z705" s="85"/>
      <c r="AA705" s="85"/>
      <c r="AB705" s="85"/>
      <c r="AC705" s="85"/>
      <c r="AD705" s="85"/>
      <c r="AE705" s="85"/>
      <c r="AF705" s="85"/>
      <c r="AL705" s="697" t="s">
        <v>376</v>
      </c>
      <c r="AM705" s="171"/>
      <c r="AN705" s="257"/>
      <c r="AO705" s="85"/>
      <c r="AP705" s="85"/>
      <c r="AQ705" s="85"/>
    </row>
    <row r="706" spans="1:59" x14ac:dyDescent="0.25">
      <c r="A706" s="84"/>
      <c r="C706" s="171"/>
      <c r="D706" s="257"/>
      <c r="E706" s="1246"/>
      <c r="F706" s="1246"/>
      <c r="G706" s="1246"/>
      <c r="H706" s="1246"/>
      <c r="I706" s="1246"/>
      <c r="J706" s="1246"/>
      <c r="K706" s="1246"/>
      <c r="L706" s="1246"/>
      <c r="M706" s="1246"/>
      <c r="N706" s="1246"/>
      <c r="O706" s="1246"/>
      <c r="P706" s="1246"/>
      <c r="Q706" s="1246"/>
      <c r="R706" s="1246"/>
      <c r="S706" s="1246"/>
      <c r="T706" s="1246"/>
      <c r="U706" s="171"/>
      <c r="V706" s="257"/>
      <c r="W706" s="85"/>
      <c r="X706" s="85"/>
      <c r="Y706" s="85"/>
      <c r="Z706" s="85"/>
      <c r="AA706" s="85"/>
      <c r="AB706" s="85"/>
      <c r="AC706" s="85"/>
      <c r="AD706" s="85"/>
      <c r="AE706" s="85"/>
      <c r="AF706" s="85"/>
      <c r="AG706" s="85"/>
      <c r="AH706" s="85"/>
      <c r="AI706" s="85"/>
      <c r="AJ706" s="85"/>
      <c r="AK706" s="85"/>
      <c r="AL706" s="697"/>
      <c r="AM706" s="171"/>
      <c r="AN706" s="257"/>
      <c r="AO706" s="85"/>
      <c r="AP706" s="85"/>
      <c r="AQ706" s="85"/>
    </row>
    <row r="707" spans="1:59" x14ac:dyDescent="0.25">
      <c r="A707" s="84"/>
      <c r="C707" s="171"/>
      <c r="D707" s="257"/>
      <c r="E707" s="1246"/>
      <c r="F707" s="1246"/>
      <c r="G707" s="1246"/>
      <c r="H707" s="1246"/>
      <c r="I707" s="1246"/>
      <c r="J707" s="1246"/>
      <c r="K707" s="1246"/>
      <c r="L707" s="1246"/>
      <c r="M707" s="1246"/>
      <c r="N707" s="1246"/>
      <c r="O707" s="1246"/>
      <c r="P707" s="1246"/>
      <c r="Q707" s="1246"/>
      <c r="R707" s="1246"/>
      <c r="S707" s="1246"/>
      <c r="T707" s="1246"/>
      <c r="U707" s="171"/>
      <c r="V707" s="257"/>
      <c r="W707" s="85"/>
      <c r="X707" s="85"/>
      <c r="Y707" s="1247" t="s">
        <v>146</v>
      </c>
      <c r="Z707" s="1247"/>
      <c r="AA707" s="1247"/>
      <c r="AB707" s="1247"/>
      <c r="AC707" s="1247"/>
      <c r="AD707" s="1247"/>
      <c r="AE707" s="1247"/>
      <c r="AF707" s="1247"/>
      <c r="AG707" s="1247"/>
      <c r="AH707" s="1247"/>
      <c r="AI707" s="1247"/>
      <c r="AJ707" s="1247"/>
      <c r="AK707" s="1247"/>
      <c r="AL707" s="200"/>
      <c r="AM707" s="171"/>
      <c r="AN707" s="257"/>
      <c r="AO707" s="85"/>
      <c r="AP707" s="85"/>
      <c r="AQ707" s="85"/>
      <c r="AS707" s="85"/>
      <c r="AT707" s="85"/>
      <c r="AU707" s="374"/>
      <c r="AV707" s="374"/>
      <c r="AW707" s="374"/>
      <c r="AX707" s="374"/>
      <c r="AY707" s="374"/>
      <c r="AZ707" s="374"/>
      <c r="BA707" s="374"/>
      <c r="BB707" s="374"/>
      <c r="BC707" s="374"/>
      <c r="BD707" s="374"/>
      <c r="BE707" s="374"/>
      <c r="BF707" s="374"/>
      <c r="BG707" s="200"/>
    </row>
    <row r="708" spans="1:59" x14ac:dyDescent="0.25">
      <c r="A708" s="84"/>
      <c r="C708" s="171"/>
      <c r="D708" s="257"/>
      <c r="E708" s="1246"/>
      <c r="F708" s="1246"/>
      <c r="G708" s="1246"/>
      <c r="H708" s="1246"/>
      <c r="I708" s="1246"/>
      <c r="J708" s="1246"/>
      <c r="K708" s="1246"/>
      <c r="L708" s="1246"/>
      <c r="M708" s="1246"/>
      <c r="N708" s="1246"/>
      <c r="O708" s="1246"/>
      <c r="P708" s="1246"/>
      <c r="Q708" s="1246"/>
      <c r="R708" s="1246"/>
      <c r="S708" s="1246"/>
      <c r="T708" s="1246"/>
      <c r="U708" s="171"/>
      <c r="V708" s="257"/>
      <c r="AM708" s="171"/>
      <c r="AN708" s="257"/>
      <c r="AO708" s="85"/>
      <c r="AP708" s="85"/>
      <c r="AQ708" s="85"/>
    </row>
    <row r="709" spans="1:59" x14ac:dyDescent="0.25">
      <c r="A709" s="84"/>
      <c r="C709" s="171"/>
      <c r="D709" s="257"/>
      <c r="E709" s="1246"/>
      <c r="F709" s="1246"/>
      <c r="G709" s="1246"/>
      <c r="H709" s="1246"/>
      <c r="I709" s="1246"/>
      <c r="J709" s="1246"/>
      <c r="K709" s="1246"/>
      <c r="L709" s="1246"/>
      <c r="M709" s="1246"/>
      <c r="N709" s="1246"/>
      <c r="O709" s="1246"/>
      <c r="P709" s="1246"/>
      <c r="Q709" s="1246"/>
      <c r="R709" s="1246"/>
      <c r="S709" s="1246"/>
      <c r="T709" s="1246"/>
      <c r="U709" s="171"/>
      <c r="V709" s="257"/>
      <c r="W709" s="85" t="s">
        <v>144</v>
      </c>
      <c r="X709" s="85"/>
      <c r="Y709" s="85"/>
      <c r="Z709" s="122"/>
      <c r="AA709" s="122"/>
      <c r="AB709" s="122"/>
      <c r="AC709" s="122"/>
      <c r="AD709" s="122"/>
      <c r="AE709" s="122"/>
      <c r="AF709" s="122"/>
      <c r="AG709" s="122"/>
      <c r="AH709" s="122"/>
      <c r="AI709" s="122"/>
      <c r="AJ709" s="122"/>
      <c r="AK709" s="122"/>
      <c r="AL709" s="697" t="s">
        <v>218</v>
      </c>
      <c r="AM709" s="171"/>
      <c r="AN709" s="257"/>
      <c r="AO709" s="85"/>
      <c r="AP709" s="85"/>
      <c r="AQ709" s="85"/>
    </row>
    <row r="710" spans="1:59" x14ac:dyDescent="0.25">
      <c r="A710" s="84"/>
      <c r="C710" s="171"/>
      <c r="D710" s="257"/>
      <c r="E710" s="1246"/>
      <c r="F710" s="1246"/>
      <c r="G710" s="1246"/>
      <c r="H710" s="1246"/>
      <c r="I710" s="1246"/>
      <c r="J710" s="1246"/>
      <c r="K710" s="1246"/>
      <c r="L710" s="1246"/>
      <c r="M710" s="1246"/>
      <c r="N710" s="1246"/>
      <c r="O710" s="1246"/>
      <c r="P710" s="1246"/>
      <c r="Q710" s="1246"/>
      <c r="R710" s="1246"/>
      <c r="S710" s="1246"/>
      <c r="T710" s="1246"/>
      <c r="U710" s="171"/>
      <c r="V710" s="257"/>
      <c r="W710" s="85"/>
      <c r="X710" s="85"/>
      <c r="Y710" s="85"/>
      <c r="Z710" s="689" t="s">
        <v>146</v>
      </c>
      <c r="AA710" s="689"/>
      <c r="AB710" s="689"/>
      <c r="AC710" s="689"/>
      <c r="AD710" s="689"/>
      <c r="AE710" s="689"/>
      <c r="AF710" s="689"/>
      <c r="AG710" s="689"/>
      <c r="AH710" s="689"/>
      <c r="AI710" s="689"/>
      <c r="AJ710" s="689"/>
      <c r="AK710" s="689"/>
      <c r="AL710" s="200"/>
      <c r="AM710" s="171"/>
      <c r="AN710" s="257"/>
      <c r="AO710" s="85"/>
      <c r="AP710" s="85"/>
      <c r="AQ710" s="85"/>
    </row>
    <row r="711" spans="1:59" ht="6" customHeight="1" thickBot="1" x14ac:dyDescent="0.3">
      <c r="A711" s="122"/>
      <c r="B711" s="306"/>
      <c r="C711" s="172"/>
      <c r="D711" s="307"/>
      <c r="E711" s="122"/>
      <c r="F711" s="122"/>
      <c r="G711" s="122"/>
      <c r="H711" s="122"/>
      <c r="I711" s="122"/>
      <c r="J711" s="122"/>
      <c r="K711" s="122"/>
      <c r="L711" s="122"/>
      <c r="M711" s="122"/>
      <c r="N711" s="122"/>
      <c r="O711" s="122"/>
      <c r="P711" s="122"/>
      <c r="Q711" s="122"/>
      <c r="R711" s="122"/>
      <c r="S711" s="122"/>
      <c r="T711" s="122"/>
      <c r="U711" s="172"/>
      <c r="V711" s="307"/>
      <c r="W711" s="122"/>
      <c r="X711" s="122"/>
      <c r="Y711" s="122"/>
      <c r="Z711" s="122"/>
      <c r="AA711" s="122"/>
      <c r="AB711" s="122"/>
      <c r="AC711" s="122"/>
      <c r="AD711" s="122"/>
      <c r="AE711" s="122"/>
      <c r="AF711" s="122"/>
      <c r="AG711" s="122"/>
      <c r="AH711" s="122"/>
      <c r="AI711" s="122"/>
      <c r="AJ711" s="122"/>
      <c r="AK711" s="122"/>
      <c r="AL711" s="591"/>
      <c r="AM711" s="172"/>
      <c r="AN711" s="122"/>
      <c r="AO711" s="122"/>
      <c r="AP711" s="122"/>
      <c r="AQ711" s="122"/>
    </row>
    <row r="712" spans="1:59" s="149" customFormat="1" ht="6" customHeight="1" x14ac:dyDescent="0.25">
      <c r="A712" s="651"/>
      <c r="B712" s="471"/>
      <c r="C712" s="652"/>
      <c r="D712" s="653"/>
      <c r="E712" s="470"/>
      <c r="F712" s="470"/>
      <c r="G712" s="470"/>
      <c r="H712" s="470"/>
      <c r="I712" s="470"/>
      <c r="J712" s="470"/>
      <c r="K712" s="470"/>
      <c r="L712" s="470"/>
      <c r="M712" s="470"/>
      <c r="N712" s="470"/>
      <c r="O712" s="470"/>
      <c r="P712" s="470"/>
      <c r="Q712" s="470"/>
      <c r="R712" s="470"/>
      <c r="S712" s="470"/>
      <c r="T712" s="470"/>
      <c r="U712" s="470"/>
      <c r="V712" s="470"/>
      <c r="W712" s="470"/>
      <c r="X712" s="470"/>
      <c r="Y712" s="470"/>
      <c r="Z712" s="470"/>
      <c r="AA712" s="470"/>
      <c r="AB712" s="470"/>
      <c r="AC712" s="470"/>
      <c r="AD712" s="470"/>
      <c r="AE712" s="470"/>
      <c r="AF712" s="470"/>
      <c r="AG712" s="470"/>
      <c r="AH712" s="470"/>
      <c r="AI712" s="470"/>
      <c r="AJ712" s="470"/>
      <c r="AK712" s="470"/>
      <c r="AL712" s="472"/>
      <c r="AM712" s="652"/>
      <c r="AN712" s="653"/>
      <c r="AO712" s="470"/>
      <c r="AP712" s="470"/>
      <c r="AQ712" s="654"/>
    </row>
    <row r="713" spans="1:59" s="149" customFormat="1" ht="11.25" customHeight="1" x14ac:dyDescent="0.25">
      <c r="A713" s="655"/>
      <c r="B713" s="429">
        <v>468</v>
      </c>
      <c r="C713" s="171"/>
      <c r="D713" s="257"/>
      <c r="E713" s="1249" t="s">
        <v>329</v>
      </c>
      <c r="F713" s="1249"/>
      <c r="G713" s="1249"/>
      <c r="H713" s="1249"/>
      <c r="I713" s="1249"/>
      <c r="J713" s="1249"/>
      <c r="K713" s="1249"/>
      <c r="L713" s="1249"/>
      <c r="M713" s="1249"/>
      <c r="N713" s="1249"/>
      <c r="O713" s="1249"/>
      <c r="P713" s="1249"/>
      <c r="Q713" s="1249"/>
      <c r="R713" s="1249"/>
      <c r="S713" s="1249"/>
      <c r="T713" s="1249"/>
      <c r="U713" s="1249"/>
      <c r="V713" s="1249"/>
      <c r="W713" s="1249"/>
      <c r="X713" s="1249"/>
      <c r="Y713" s="1249"/>
      <c r="Z713" s="1249"/>
      <c r="AA713" s="1249"/>
      <c r="AB713" s="1249"/>
      <c r="AC713" s="1249"/>
      <c r="AD713" s="1249"/>
      <c r="AE713" s="1249"/>
      <c r="AF713" s="1249"/>
      <c r="AG713" s="1249"/>
      <c r="AH713" s="1249"/>
      <c r="AI713" s="1249"/>
      <c r="AJ713" s="1249"/>
      <c r="AK713" s="1249"/>
      <c r="AL713" s="1249"/>
      <c r="AM713" s="171"/>
      <c r="AN713" s="257"/>
      <c r="AO713" s="85"/>
      <c r="AP713" s="85"/>
      <c r="AQ713" s="383"/>
    </row>
    <row r="714" spans="1:59" s="149" customFormat="1" ht="6" customHeight="1" x14ac:dyDescent="0.25">
      <c r="A714" s="655"/>
      <c r="B714" s="475"/>
      <c r="C714" s="171"/>
      <c r="D714" s="257"/>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200"/>
      <c r="AM714" s="171"/>
      <c r="AN714" s="257"/>
      <c r="AO714" s="85"/>
      <c r="AP714" s="85"/>
      <c r="AQ714" s="383"/>
    </row>
    <row r="715" spans="1:59" s="149" customFormat="1" x14ac:dyDescent="0.25">
      <c r="A715" s="655"/>
      <c r="B715" s="475"/>
      <c r="C715" s="171"/>
      <c r="D715" s="257"/>
      <c r="E715" s="159"/>
      <c r="F715" s="85"/>
      <c r="G715" s="85"/>
      <c r="H715" s="85"/>
      <c r="I715" s="85"/>
      <c r="J715" s="85"/>
      <c r="K715" s="85"/>
      <c r="L715" s="85"/>
      <c r="M715" s="159"/>
      <c r="N715" s="85"/>
      <c r="O715" s="85"/>
      <c r="P715" s="200" t="s">
        <v>331</v>
      </c>
      <c r="Q715" s="85"/>
      <c r="R715" s="85"/>
      <c r="S715" s="85"/>
      <c r="T715" s="85"/>
      <c r="U715" s="85"/>
      <c r="V715" s="85"/>
      <c r="W715" s="159"/>
      <c r="X715" s="85"/>
      <c r="Y715" s="85"/>
      <c r="Z715" s="85"/>
      <c r="AA715" s="159"/>
      <c r="AB715" s="85"/>
      <c r="AC715" s="200" t="s">
        <v>331</v>
      </c>
      <c r="AD715" s="85"/>
      <c r="AE715" s="85"/>
      <c r="AF715" s="85"/>
      <c r="AG715" s="85"/>
      <c r="AH715" s="85"/>
      <c r="AI715" s="85"/>
      <c r="AJ715" s="85"/>
      <c r="AK715" s="85"/>
      <c r="AL715" s="200"/>
      <c r="AM715" s="171"/>
      <c r="AN715" s="257"/>
      <c r="AO715" s="85"/>
      <c r="AP715" s="1252">
        <v>474</v>
      </c>
      <c r="AQ715" s="383"/>
    </row>
    <row r="716" spans="1:59" s="149" customFormat="1" x14ac:dyDescent="0.25">
      <c r="A716" s="655"/>
      <c r="B716" s="475"/>
      <c r="C716" s="171"/>
      <c r="D716" s="257"/>
      <c r="E716" s="85"/>
      <c r="F716" s="85"/>
      <c r="G716" s="85"/>
      <c r="H716" s="85"/>
      <c r="I716" s="85"/>
      <c r="J716" s="85"/>
      <c r="K716" s="85"/>
      <c r="L716" s="85"/>
      <c r="M716" s="85"/>
      <c r="N716" s="85"/>
      <c r="O716" s="85"/>
      <c r="P716" s="200" t="s">
        <v>327</v>
      </c>
      <c r="Q716" s="85"/>
      <c r="R716" s="85"/>
      <c r="S716" s="85"/>
      <c r="T716" s="85"/>
      <c r="U716" s="85"/>
      <c r="V716" s="85"/>
      <c r="W716" s="85"/>
      <c r="X716" s="85"/>
      <c r="Y716" s="85"/>
      <c r="Z716" s="85"/>
      <c r="AA716" s="85"/>
      <c r="AB716" s="85"/>
      <c r="AC716" s="200" t="s">
        <v>333</v>
      </c>
      <c r="AD716" s="85"/>
      <c r="AE716" s="85"/>
      <c r="AF716" s="85"/>
      <c r="AG716" s="85"/>
      <c r="AH716" s="85"/>
      <c r="AI716" s="85"/>
      <c r="AJ716" s="85"/>
      <c r="AK716" s="85"/>
      <c r="AL716" s="200"/>
      <c r="AM716" s="171"/>
      <c r="AN716" s="257"/>
      <c r="AO716" s="85"/>
      <c r="AP716" s="1252"/>
      <c r="AQ716" s="383"/>
    </row>
    <row r="717" spans="1:59" s="149" customFormat="1" ht="6" customHeight="1" thickBot="1" x14ac:dyDescent="0.3">
      <c r="A717" s="657"/>
      <c r="B717" s="650"/>
      <c r="C717" s="502"/>
      <c r="D717" s="503"/>
      <c r="E717" s="501"/>
      <c r="F717" s="501"/>
      <c r="G717" s="501"/>
      <c r="H717" s="501"/>
      <c r="I717" s="501"/>
      <c r="J717" s="501"/>
      <c r="K717" s="501"/>
      <c r="L717" s="501"/>
      <c r="M717" s="501"/>
      <c r="N717" s="501"/>
      <c r="O717" s="501"/>
      <c r="P717" s="501"/>
      <c r="Q717" s="501"/>
      <c r="R717" s="501"/>
      <c r="S717" s="501"/>
      <c r="T717" s="501"/>
      <c r="U717" s="501"/>
      <c r="V717" s="501"/>
      <c r="W717" s="501"/>
      <c r="X717" s="501"/>
      <c r="Y717" s="501"/>
      <c r="Z717" s="501"/>
      <c r="AA717" s="501"/>
      <c r="AB717" s="501"/>
      <c r="AC717" s="501"/>
      <c r="AD717" s="501"/>
      <c r="AE717" s="501"/>
      <c r="AF717" s="501"/>
      <c r="AG717" s="501"/>
      <c r="AH717" s="501"/>
      <c r="AI717" s="501"/>
      <c r="AJ717" s="501"/>
      <c r="AK717" s="501"/>
      <c r="AL717" s="504"/>
      <c r="AM717" s="502"/>
      <c r="AN717" s="503"/>
      <c r="AO717" s="501"/>
      <c r="AP717" s="501"/>
      <c r="AQ717" s="658"/>
    </row>
    <row r="718" spans="1:59" ht="6" customHeight="1" x14ac:dyDescent="0.25">
      <c r="A718" s="500"/>
      <c r="B718" s="583"/>
      <c r="C718" s="584"/>
      <c r="D718" s="499"/>
      <c r="E718" s="500"/>
      <c r="F718" s="500"/>
      <c r="G718" s="500"/>
      <c r="H718" s="500"/>
      <c r="I718" s="500"/>
      <c r="J718" s="500"/>
      <c r="K718" s="500"/>
      <c r="L718" s="500"/>
      <c r="M718" s="500"/>
      <c r="N718" s="500"/>
      <c r="O718" s="500"/>
      <c r="P718" s="500"/>
      <c r="Q718" s="500"/>
      <c r="R718" s="500"/>
      <c r="S718" s="500"/>
      <c r="T718" s="500"/>
      <c r="U718" s="584"/>
      <c r="V718" s="499"/>
      <c r="W718" s="500"/>
      <c r="X718" s="500"/>
      <c r="Y718" s="500"/>
      <c r="Z718" s="500"/>
      <c r="AA718" s="500"/>
      <c r="AB718" s="500"/>
      <c r="AC718" s="500"/>
      <c r="AD718" s="500"/>
      <c r="AE718" s="500"/>
      <c r="AF718" s="500"/>
      <c r="AG718" s="500"/>
      <c r="AH718" s="500"/>
      <c r="AI718" s="500"/>
      <c r="AJ718" s="500"/>
      <c r="AK718" s="500"/>
      <c r="AL718" s="593"/>
      <c r="AM718" s="584"/>
      <c r="AN718" s="257"/>
      <c r="AO718" s="85"/>
      <c r="AP718" s="85"/>
      <c r="AQ718" s="85"/>
    </row>
    <row r="719" spans="1:59" ht="11.25" customHeight="1" x14ac:dyDescent="0.25">
      <c r="A719" s="85"/>
      <c r="B719" s="429">
        <v>469</v>
      </c>
      <c r="C719" s="171"/>
      <c r="D719" s="257"/>
      <c r="E719" s="1241" t="str">
        <f ca="1">VLOOKUP(INDIRECT(ADDRESS(ROW(),COLUMN()-3)),INDIRECT("translations[[Question Num]:["&amp; Language_Selected &amp;"]]"),MATCH(Language_Selected,Language_Options,0)+1,FALSE)</f>
        <v>I would like to talk to you about checks on (NAME IN 407)'s health -- for example, someone examining (NAME IN 407), checking the cord, or talking to you about how to care for (NAME IN 407).
After (NAME IN 407) was born, did any health care provider or a traditional birth attendant check on (NAME IN 407)'s health?</v>
      </c>
      <c r="F719" s="1241"/>
      <c r="G719" s="1241"/>
      <c r="H719" s="1241"/>
      <c r="I719" s="1241"/>
      <c r="J719" s="1241"/>
      <c r="K719" s="1241"/>
      <c r="L719" s="1241"/>
      <c r="M719" s="1241"/>
      <c r="N719" s="1241"/>
      <c r="O719" s="1241"/>
      <c r="P719" s="1241"/>
      <c r="Q719" s="1241"/>
      <c r="R719" s="1241"/>
      <c r="S719" s="1241"/>
      <c r="T719" s="1241"/>
      <c r="U719" s="171"/>
      <c r="V719" s="257"/>
      <c r="W719" s="84"/>
      <c r="X719" s="84"/>
      <c r="Y719" s="84"/>
      <c r="Z719" s="84"/>
      <c r="AA719" s="84"/>
      <c r="AB719" s="84"/>
      <c r="AC719" s="84"/>
      <c r="AD719" s="84"/>
      <c r="AE719" s="84"/>
      <c r="AF719" s="84"/>
      <c r="AG719" s="84"/>
      <c r="AH719" s="84"/>
      <c r="AI719" s="84"/>
      <c r="AJ719" s="84"/>
      <c r="AK719" s="84"/>
      <c r="AM719" s="171"/>
      <c r="AN719" s="257"/>
      <c r="AO719" s="85"/>
      <c r="AP719" s="85"/>
      <c r="AQ719" s="85"/>
    </row>
    <row r="720" spans="1:59" x14ac:dyDescent="0.25">
      <c r="A720" s="85"/>
      <c r="B720" s="496"/>
      <c r="C720" s="171"/>
      <c r="D720" s="257"/>
      <c r="E720" s="1241"/>
      <c r="F720" s="1241"/>
      <c r="G720" s="1241"/>
      <c r="H720" s="1241"/>
      <c r="I720" s="1241"/>
      <c r="J720" s="1241"/>
      <c r="K720" s="1241"/>
      <c r="L720" s="1241"/>
      <c r="M720" s="1241"/>
      <c r="N720" s="1241"/>
      <c r="O720" s="1241"/>
      <c r="P720" s="1241"/>
      <c r="Q720" s="1241"/>
      <c r="R720" s="1241"/>
      <c r="S720" s="1241"/>
      <c r="T720" s="1241"/>
      <c r="U720" s="171"/>
      <c r="V720" s="257"/>
      <c r="AM720" s="171"/>
      <c r="AN720" s="257"/>
      <c r="AO720" s="85"/>
      <c r="AP720" s="85"/>
      <c r="AQ720" s="85"/>
    </row>
    <row r="721" spans="1:43" x14ac:dyDescent="0.25">
      <c r="A721" s="85"/>
      <c r="C721" s="171"/>
      <c r="D721" s="257"/>
      <c r="E721" s="1241"/>
      <c r="F721" s="1241"/>
      <c r="G721" s="1241"/>
      <c r="H721" s="1241"/>
      <c r="I721" s="1241"/>
      <c r="J721" s="1241"/>
      <c r="K721" s="1241"/>
      <c r="L721" s="1241"/>
      <c r="M721" s="1241"/>
      <c r="N721" s="1241"/>
      <c r="O721" s="1241"/>
      <c r="P721" s="1241"/>
      <c r="Q721" s="1241"/>
      <c r="R721" s="1241"/>
      <c r="S721" s="1241"/>
      <c r="T721" s="1241"/>
      <c r="U721" s="171"/>
      <c r="V721" s="257"/>
      <c r="W721" s="84" t="s">
        <v>52</v>
      </c>
      <c r="X721" s="84"/>
      <c r="Y721" s="150" t="s">
        <v>9</v>
      </c>
      <c r="Z721" s="150"/>
      <c r="AA721" s="150"/>
      <c r="AB721" s="150"/>
      <c r="AC721" s="150"/>
      <c r="AD721" s="150"/>
      <c r="AE721" s="150"/>
      <c r="AF721" s="150"/>
      <c r="AG721" s="150"/>
      <c r="AH721" s="150"/>
      <c r="AI721" s="150"/>
      <c r="AJ721" s="150"/>
      <c r="AK721" s="150"/>
      <c r="AL721" s="247" t="s">
        <v>53</v>
      </c>
      <c r="AM721" s="171"/>
      <c r="AN721" s="257"/>
      <c r="AO721" s="85"/>
      <c r="AP721" s="85"/>
      <c r="AQ721" s="85"/>
    </row>
    <row r="722" spans="1:43" x14ac:dyDescent="0.25">
      <c r="A722" s="85"/>
      <c r="C722" s="171"/>
      <c r="D722" s="257"/>
      <c r="E722" s="1241"/>
      <c r="F722" s="1241"/>
      <c r="G722" s="1241"/>
      <c r="H722" s="1241"/>
      <c r="I722" s="1241"/>
      <c r="J722" s="1241"/>
      <c r="K722" s="1241"/>
      <c r="L722" s="1241"/>
      <c r="M722" s="1241"/>
      <c r="N722" s="1241"/>
      <c r="O722" s="1241"/>
      <c r="P722" s="1241"/>
      <c r="Q722" s="1241"/>
      <c r="R722" s="1241"/>
      <c r="S722" s="1241"/>
      <c r="T722" s="1241"/>
      <c r="U722" s="171"/>
      <c r="V722" s="257"/>
      <c r="W722" s="84" t="s">
        <v>54</v>
      </c>
      <c r="X722" s="84"/>
      <c r="Y722" s="150" t="s">
        <v>9</v>
      </c>
      <c r="Z722" s="150"/>
      <c r="AA722" s="150"/>
      <c r="AB722" s="150"/>
      <c r="AC722" s="150"/>
      <c r="AD722" s="150"/>
      <c r="AE722" s="150"/>
      <c r="AF722" s="150"/>
      <c r="AG722" s="150"/>
      <c r="AH722" s="150"/>
      <c r="AI722" s="150"/>
      <c r="AJ722" s="150"/>
      <c r="AK722" s="150"/>
      <c r="AL722" s="247" t="s">
        <v>55</v>
      </c>
      <c r="AM722" s="171"/>
      <c r="AN722" s="257"/>
      <c r="AO722" s="85"/>
      <c r="AP722" s="1256">
        <v>473</v>
      </c>
      <c r="AQ722" s="85"/>
    </row>
    <row r="723" spans="1:43" x14ac:dyDescent="0.25">
      <c r="A723" s="85"/>
      <c r="C723" s="171"/>
      <c r="D723" s="257"/>
      <c r="E723" s="1241"/>
      <c r="F723" s="1241"/>
      <c r="G723" s="1241"/>
      <c r="H723" s="1241"/>
      <c r="I723" s="1241"/>
      <c r="J723" s="1241"/>
      <c r="K723" s="1241"/>
      <c r="L723" s="1241"/>
      <c r="M723" s="1241"/>
      <c r="N723" s="1241"/>
      <c r="O723" s="1241"/>
      <c r="P723" s="1241"/>
      <c r="Q723" s="1241"/>
      <c r="R723" s="1241"/>
      <c r="S723" s="1241"/>
      <c r="T723" s="1241"/>
      <c r="U723" s="171"/>
      <c r="V723" s="257"/>
      <c r="W723" s="85" t="s">
        <v>150</v>
      </c>
      <c r="X723" s="85"/>
      <c r="Y723" s="85"/>
      <c r="Z723" s="85"/>
      <c r="AA723" s="85"/>
      <c r="AB723" s="150" t="s">
        <v>9</v>
      </c>
      <c r="AC723" s="150"/>
      <c r="AD723" s="150"/>
      <c r="AE723" s="150"/>
      <c r="AF723" s="150"/>
      <c r="AG723" s="150"/>
      <c r="AH723" s="443"/>
      <c r="AI723" s="150"/>
      <c r="AJ723" s="443"/>
      <c r="AK723" s="443"/>
      <c r="AL723" s="247" t="s">
        <v>103</v>
      </c>
      <c r="AM723" s="171"/>
      <c r="AN723" s="257"/>
      <c r="AO723" s="85"/>
      <c r="AP723" s="1256"/>
      <c r="AQ723" s="85"/>
    </row>
    <row r="724" spans="1:43" x14ac:dyDescent="0.25">
      <c r="A724" s="85"/>
      <c r="C724" s="171"/>
      <c r="D724" s="257"/>
      <c r="E724" s="1241"/>
      <c r="F724" s="1241"/>
      <c r="G724" s="1241"/>
      <c r="H724" s="1241"/>
      <c r="I724" s="1241"/>
      <c r="J724" s="1241"/>
      <c r="K724" s="1241"/>
      <c r="L724" s="1241"/>
      <c r="M724" s="1241"/>
      <c r="N724" s="1241"/>
      <c r="O724" s="1241"/>
      <c r="P724" s="1241"/>
      <c r="Q724" s="1241"/>
      <c r="R724" s="1241"/>
      <c r="S724" s="1241"/>
      <c r="T724" s="1241"/>
      <c r="U724" s="171"/>
      <c r="V724" s="257"/>
      <c r="W724" s="85"/>
      <c r="X724" s="85"/>
      <c r="Y724" s="85"/>
      <c r="Z724" s="85"/>
      <c r="AA724" s="85"/>
      <c r="AB724" s="150"/>
      <c r="AC724" s="150"/>
      <c r="AD724" s="150"/>
      <c r="AE724" s="150"/>
      <c r="AF724" s="150"/>
      <c r="AG724" s="150"/>
      <c r="AH724" s="443"/>
      <c r="AI724" s="150"/>
      <c r="AJ724" s="443"/>
      <c r="AK724" s="443"/>
      <c r="AL724" s="247"/>
      <c r="AM724" s="171"/>
      <c r="AN724" s="257"/>
      <c r="AO724" s="85"/>
      <c r="AP724" s="85"/>
      <c r="AQ724" s="85"/>
    </row>
    <row r="725" spans="1:43" x14ac:dyDescent="0.25">
      <c r="A725" s="85"/>
      <c r="C725" s="171"/>
      <c r="D725" s="257"/>
      <c r="E725" s="1241"/>
      <c r="F725" s="1241"/>
      <c r="G725" s="1241"/>
      <c r="H725" s="1241"/>
      <c r="I725" s="1241"/>
      <c r="J725" s="1241"/>
      <c r="K725" s="1241"/>
      <c r="L725" s="1241"/>
      <c r="M725" s="1241"/>
      <c r="N725" s="1241"/>
      <c r="O725" s="1241"/>
      <c r="P725" s="1241"/>
      <c r="Q725" s="1241"/>
      <c r="R725" s="1241"/>
      <c r="S725" s="1241"/>
      <c r="T725" s="1241"/>
      <c r="U725" s="171"/>
      <c r="V725" s="257"/>
      <c r="W725" s="84"/>
      <c r="X725" s="84"/>
      <c r="Y725" s="84"/>
      <c r="Z725" s="84"/>
      <c r="AA725" s="84"/>
      <c r="AB725" s="84"/>
      <c r="AC725" s="84"/>
      <c r="AD725" s="84"/>
      <c r="AE725" s="84"/>
      <c r="AF725" s="84"/>
      <c r="AG725" s="150"/>
      <c r="AH725" s="150"/>
      <c r="AI725" s="150"/>
      <c r="AJ725" s="150"/>
      <c r="AK725" s="150"/>
      <c r="AL725" s="247"/>
      <c r="AM725" s="171"/>
      <c r="AN725" s="257"/>
      <c r="AO725" s="85"/>
      <c r="AP725" s="85"/>
      <c r="AQ725" s="85"/>
    </row>
    <row r="726" spans="1:43" x14ac:dyDescent="0.25">
      <c r="A726" s="85"/>
      <c r="C726" s="171"/>
      <c r="D726" s="257"/>
      <c r="E726" s="1241"/>
      <c r="F726" s="1241"/>
      <c r="G726" s="1241"/>
      <c r="H726" s="1241"/>
      <c r="I726" s="1241"/>
      <c r="J726" s="1241"/>
      <c r="K726" s="1241"/>
      <c r="L726" s="1241"/>
      <c r="M726" s="1241"/>
      <c r="N726" s="1241"/>
      <c r="O726" s="1241"/>
      <c r="P726" s="1241"/>
      <c r="Q726" s="1241"/>
      <c r="R726" s="1241"/>
      <c r="S726" s="1241"/>
      <c r="T726" s="1241"/>
      <c r="U726" s="171"/>
      <c r="V726" s="257"/>
      <c r="W726" s="84"/>
      <c r="X726" s="84"/>
      <c r="Y726" s="84"/>
      <c r="Z726" s="84"/>
      <c r="AA726" s="84"/>
      <c r="AB726" s="84"/>
      <c r="AC726" s="84"/>
      <c r="AD726" s="84"/>
      <c r="AE726" s="84"/>
      <c r="AF726" s="84"/>
      <c r="AG726" s="150"/>
      <c r="AH726" s="150"/>
      <c r="AI726" s="150"/>
      <c r="AJ726" s="150"/>
      <c r="AK726" s="150"/>
      <c r="AL726" s="247"/>
      <c r="AM726" s="171"/>
      <c r="AN726" s="257"/>
      <c r="AO726" s="85"/>
      <c r="AP726" s="85"/>
      <c r="AQ726" s="85"/>
    </row>
    <row r="727" spans="1:43" ht="6" customHeight="1" x14ac:dyDescent="0.25">
      <c r="A727" s="122"/>
      <c r="B727" s="306"/>
      <c r="C727" s="172"/>
      <c r="D727" s="307"/>
      <c r="E727" s="122"/>
      <c r="F727" s="122"/>
      <c r="G727" s="122"/>
      <c r="H727" s="122"/>
      <c r="I727" s="122"/>
      <c r="J727" s="122"/>
      <c r="K727" s="122"/>
      <c r="L727" s="122"/>
      <c r="M727" s="122"/>
      <c r="N727" s="122"/>
      <c r="O727" s="122"/>
      <c r="P727" s="122"/>
      <c r="Q727" s="122"/>
      <c r="R727" s="122"/>
      <c r="S727" s="122"/>
      <c r="T727" s="122"/>
      <c r="U727" s="172"/>
      <c r="V727" s="307"/>
      <c r="W727" s="122"/>
      <c r="X727" s="122"/>
      <c r="Y727" s="122"/>
      <c r="Z727" s="122"/>
      <c r="AA727" s="122"/>
      <c r="AB727" s="122"/>
      <c r="AC727" s="122"/>
      <c r="AD727" s="122"/>
      <c r="AE727" s="122"/>
      <c r="AF727" s="122"/>
      <c r="AG727" s="122"/>
      <c r="AH727" s="122"/>
      <c r="AI727" s="122"/>
      <c r="AJ727" s="122"/>
      <c r="AK727" s="122"/>
      <c r="AL727" s="591"/>
      <c r="AM727" s="172"/>
      <c r="AN727" s="307"/>
      <c r="AO727" s="122"/>
      <c r="AP727" s="122"/>
      <c r="AQ727" s="122"/>
    </row>
    <row r="728" spans="1:43" ht="6" customHeight="1" x14ac:dyDescent="0.25">
      <c r="A728" s="500"/>
      <c r="B728" s="583"/>
      <c r="C728" s="584"/>
      <c r="D728" s="499"/>
      <c r="E728" s="500"/>
      <c r="F728" s="500"/>
      <c r="G728" s="500"/>
      <c r="H728" s="500"/>
      <c r="I728" s="500"/>
      <c r="J728" s="500"/>
      <c r="K728" s="500"/>
      <c r="L728" s="500"/>
      <c r="M728" s="500"/>
      <c r="N728" s="500"/>
      <c r="O728" s="500"/>
      <c r="P728" s="500"/>
      <c r="Q728" s="500"/>
      <c r="R728" s="500"/>
      <c r="S728" s="500"/>
      <c r="T728" s="500"/>
      <c r="U728" s="584"/>
      <c r="V728" s="499"/>
      <c r="W728" s="500"/>
      <c r="X728" s="500"/>
      <c r="Y728" s="500"/>
      <c r="Z728" s="500"/>
      <c r="AA728" s="500"/>
      <c r="AB728" s="500"/>
      <c r="AC728" s="500"/>
      <c r="AD728" s="500"/>
      <c r="AE728" s="500"/>
      <c r="AF728" s="500"/>
      <c r="AG728" s="500"/>
      <c r="AH728" s="500"/>
      <c r="AI728" s="500"/>
      <c r="AJ728" s="500"/>
      <c r="AK728" s="500"/>
      <c r="AL728" s="593"/>
      <c r="AM728" s="584"/>
      <c r="AN728" s="257"/>
      <c r="AO728" s="85"/>
      <c r="AP728" s="85"/>
      <c r="AQ728" s="85"/>
    </row>
    <row r="729" spans="1:43" ht="11.25" customHeight="1" x14ac:dyDescent="0.25">
      <c r="A729" s="84"/>
      <c r="B729" s="429">
        <v>470</v>
      </c>
      <c r="C729" s="171"/>
      <c r="D729" s="257"/>
      <c r="E729" s="1248" t="str">
        <f ca="1">VLOOKUP(INDIRECT(ADDRESS(ROW(),COLUMN()-3)),INDIRECT("translations[[Question Num]:["&amp; Language_Selected &amp;"]]"),MATCH(Language_Selected,Language_Options,0)+1,FALSE)</f>
        <v>How long after the birth of (NAME IN 407) did that check take place?</v>
      </c>
      <c r="F729" s="1248"/>
      <c r="G729" s="1248"/>
      <c r="H729" s="1248"/>
      <c r="I729" s="1248"/>
      <c r="J729" s="1248"/>
      <c r="K729" s="1248"/>
      <c r="L729" s="1248"/>
      <c r="M729" s="1248"/>
      <c r="N729" s="1248"/>
      <c r="O729" s="1248"/>
      <c r="P729" s="1248"/>
      <c r="Q729" s="1248"/>
      <c r="R729" s="1248"/>
      <c r="S729" s="1248"/>
      <c r="T729" s="1248"/>
      <c r="U729" s="171"/>
      <c r="V729" s="257"/>
      <c r="X729" s="84"/>
      <c r="Y729" s="84"/>
      <c r="Z729" s="84"/>
      <c r="AA729" s="84"/>
      <c r="AB729" s="84"/>
      <c r="AC729" s="84"/>
      <c r="AD729" s="84"/>
      <c r="AE729" s="84"/>
      <c r="AF729" s="84"/>
      <c r="AG729" s="84"/>
      <c r="AH729" s="84"/>
      <c r="AI729" s="499"/>
      <c r="AJ729" s="500"/>
      <c r="AK729" s="499"/>
      <c r="AL729" s="675"/>
      <c r="AM729" s="171"/>
      <c r="AN729" s="257"/>
      <c r="AO729" s="85"/>
      <c r="AP729" s="85"/>
      <c r="AQ729" s="85"/>
    </row>
    <row r="730" spans="1:43" x14ac:dyDescent="0.25">
      <c r="A730" s="84"/>
      <c r="B730" s="496"/>
      <c r="C730" s="171"/>
      <c r="D730" s="257"/>
      <c r="E730" s="1248"/>
      <c r="F730" s="1248"/>
      <c r="G730" s="1248"/>
      <c r="H730" s="1248"/>
      <c r="I730" s="1248"/>
      <c r="J730" s="1248"/>
      <c r="K730" s="1248"/>
      <c r="L730" s="1248"/>
      <c r="M730" s="1248"/>
      <c r="N730" s="1248"/>
      <c r="O730" s="1248"/>
      <c r="P730" s="1248"/>
      <c r="Q730" s="1248"/>
      <c r="R730" s="1248"/>
      <c r="S730" s="1248"/>
      <c r="T730" s="1248"/>
      <c r="U730" s="171"/>
      <c r="V730" s="257"/>
      <c r="W730" s="85" t="s">
        <v>379</v>
      </c>
      <c r="X730" s="85"/>
      <c r="Y730" s="85"/>
      <c r="Z730" s="150" t="s">
        <v>9</v>
      </c>
      <c r="AA730" s="150"/>
      <c r="AB730" s="150"/>
      <c r="AC730" s="150"/>
      <c r="AD730" s="150"/>
      <c r="AE730" s="150"/>
      <c r="AF730" s="150"/>
      <c r="AG730" s="150"/>
      <c r="AH730" s="686" t="s">
        <v>53</v>
      </c>
      <c r="AI730" s="307"/>
      <c r="AJ730" s="122"/>
      <c r="AK730" s="307"/>
      <c r="AL730" s="672"/>
      <c r="AM730" s="171"/>
      <c r="AN730" s="257"/>
      <c r="AO730" s="85"/>
      <c r="AP730" s="85"/>
      <c r="AQ730" s="85"/>
    </row>
    <row r="731" spans="1:43" x14ac:dyDescent="0.25">
      <c r="A731" s="84"/>
      <c r="C731" s="171"/>
      <c r="D731" s="257"/>
      <c r="E731" s="1248"/>
      <c r="F731" s="1248"/>
      <c r="G731" s="1248"/>
      <c r="H731" s="1248"/>
      <c r="I731" s="1248"/>
      <c r="J731" s="1248"/>
      <c r="K731" s="1248"/>
      <c r="L731" s="1248"/>
      <c r="M731" s="1248"/>
      <c r="N731" s="1248"/>
      <c r="O731" s="1248"/>
      <c r="P731" s="1248"/>
      <c r="Q731" s="1248"/>
      <c r="R731" s="1248"/>
      <c r="S731" s="1248"/>
      <c r="T731" s="1248"/>
      <c r="U731" s="171"/>
      <c r="V731" s="257"/>
      <c r="W731" s="85"/>
      <c r="X731" s="85"/>
      <c r="Y731" s="85"/>
      <c r="Z731" s="85"/>
      <c r="AA731" s="85"/>
      <c r="AB731" s="85"/>
      <c r="AC731" s="85"/>
      <c r="AD731" s="85"/>
      <c r="AE731" s="85"/>
      <c r="AG731" s="85"/>
      <c r="AH731" s="84"/>
      <c r="AI731" s="257"/>
      <c r="AJ731" s="85"/>
      <c r="AK731" s="257"/>
      <c r="AL731" s="671"/>
      <c r="AM731" s="171"/>
      <c r="AN731" s="257"/>
      <c r="AO731" s="85"/>
      <c r="AP731" s="85"/>
      <c r="AQ731" s="85"/>
    </row>
    <row r="732" spans="1:43" x14ac:dyDescent="0.25">
      <c r="A732" s="84"/>
      <c r="C732" s="171"/>
      <c r="D732" s="257"/>
      <c r="E732" s="1248"/>
      <c r="F732" s="1248"/>
      <c r="G732" s="1248"/>
      <c r="H732" s="1248"/>
      <c r="I732" s="1248"/>
      <c r="J732" s="1248"/>
      <c r="K732" s="1248"/>
      <c r="L732" s="1248"/>
      <c r="M732" s="1248"/>
      <c r="N732" s="1248"/>
      <c r="O732" s="1248"/>
      <c r="P732" s="1248"/>
      <c r="Q732" s="1248"/>
      <c r="R732" s="1248"/>
      <c r="S732" s="1248"/>
      <c r="T732" s="1248"/>
      <c r="U732" s="171"/>
      <c r="V732" s="257"/>
      <c r="W732" s="85" t="s">
        <v>80</v>
      </c>
      <c r="X732" s="85"/>
      <c r="Y732" s="150" t="s">
        <v>9</v>
      </c>
      <c r="Z732" s="150"/>
      <c r="AA732" s="150"/>
      <c r="AB732" s="150"/>
      <c r="AC732" s="150"/>
      <c r="AD732" s="150"/>
      <c r="AE732" s="150"/>
      <c r="AF732" s="150"/>
      <c r="AG732" s="443"/>
      <c r="AH732" s="686" t="s">
        <v>55</v>
      </c>
      <c r="AI732" s="307"/>
      <c r="AJ732" s="122"/>
      <c r="AK732" s="307"/>
      <c r="AL732" s="672"/>
      <c r="AM732" s="171"/>
      <c r="AN732" s="257"/>
      <c r="AO732" s="85"/>
      <c r="AP732" s="85"/>
      <c r="AQ732" s="85"/>
    </row>
    <row r="733" spans="1:43" ht="11.25" customHeight="1" x14ac:dyDescent="0.25">
      <c r="A733" s="84"/>
      <c r="C733" s="171"/>
      <c r="D733" s="257"/>
      <c r="E733" s="1248"/>
      <c r="F733" s="1248"/>
      <c r="G733" s="1248"/>
      <c r="H733" s="1248"/>
      <c r="I733" s="1248"/>
      <c r="J733" s="1248"/>
      <c r="K733" s="1248"/>
      <c r="L733" s="1248"/>
      <c r="M733" s="1248"/>
      <c r="N733" s="1248"/>
      <c r="O733" s="1248"/>
      <c r="P733" s="1248"/>
      <c r="Q733" s="1248"/>
      <c r="R733" s="1248"/>
      <c r="S733" s="1248"/>
      <c r="T733" s="1248"/>
      <c r="U733" s="171"/>
      <c r="V733" s="257"/>
      <c r="W733" s="85"/>
      <c r="X733" s="85"/>
      <c r="Y733" s="85"/>
      <c r="Z733" s="85"/>
      <c r="AA733" s="85"/>
      <c r="AB733" s="85"/>
      <c r="AC733" s="85"/>
      <c r="AD733" s="85"/>
      <c r="AE733" s="85"/>
      <c r="AG733" s="85"/>
      <c r="AH733" s="84"/>
      <c r="AI733" s="499"/>
      <c r="AJ733" s="584"/>
      <c r="AK733" s="499"/>
      <c r="AL733" s="675"/>
      <c r="AM733" s="171"/>
      <c r="AN733" s="257"/>
      <c r="AO733" s="85"/>
      <c r="AP733" s="85"/>
      <c r="AQ733" s="85"/>
    </row>
    <row r="734" spans="1:43" x14ac:dyDescent="0.25">
      <c r="A734" s="84"/>
      <c r="C734" s="171"/>
      <c r="D734" s="257"/>
      <c r="E734" s="1245" t="s">
        <v>398</v>
      </c>
      <c r="F734" s="1245"/>
      <c r="G734" s="1245"/>
      <c r="H734" s="1245"/>
      <c r="I734" s="1245"/>
      <c r="J734" s="1245"/>
      <c r="K734" s="1245"/>
      <c r="L734" s="1245"/>
      <c r="M734" s="1245"/>
      <c r="N734" s="1245"/>
      <c r="O734" s="1245"/>
      <c r="P734" s="1245"/>
      <c r="Q734" s="1245"/>
      <c r="R734" s="1245"/>
      <c r="S734" s="1245"/>
      <c r="T734" s="1245"/>
      <c r="U734" s="171"/>
      <c r="V734" s="257"/>
      <c r="W734" s="85" t="s">
        <v>77</v>
      </c>
      <c r="X734" s="85"/>
      <c r="Y734" s="85"/>
      <c r="Z734" s="150" t="s">
        <v>9</v>
      </c>
      <c r="AA734" s="150"/>
      <c r="AB734" s="150"/>
      <c r="AC734" s="150"/>
      <c r="AD734" s="150"/>
      <c r="AE734" s="150"/>
      <c r="AF734" s="150"/>
      <c r="AG734" s="150"/>
      <c r="AH734" s="686" t="s">
        <v>91</v>
      </c>
      <c r="AI734" s="307"/>
      <c r="AJ734" s="172"/>
      <c r="AK734" s="307"/>
      <c r="AL734" s="672"/>
      <c r="AM734" s="171"/>
      <c r="AN734" s="257"/>
      <c r="AO734" s="85"/>
      <c r="AP734" s="85"/>
      <c r="AQ734" s="85"/>
    </row>
    <row r="735" spans="1:43" x14ac:dyDescent="0.25">
      <c r="A735" s="85"/>
      <c r="B735" s="475"/>
      <c r="C735" s="171"/>
      <c r="D735" s="257"/>
      <c r="E735" s="1245"/>
      <c r="F735" s="1245"/>
      <c r="G735" s="1245"/>
      <c r="H735" s="1245"/>
      <c r="I735" s="1245"/>
      <c r="J735" s="1245"/>
      <c r="K735" s="1245"/>
      <c r="L735" s="1245"/>
      <c r="M735" s="1245"/>
      <c r="N735" s="1245"/>
      <c r="O735" s="1245"/>
      <c r="P735" s="1245"/>
      <c r="Q735" s="1245"/>
      <c r="R735" s="1245"/>
      <c r="S735" s="1245"/>
      <c r="T735" s="1245"/>
      <c r="U735" s="171"/>
      <c r="V735" s="257"/>
      <c r="W735" s="85"/>
      <c r="X735" s="85"/>
      <c r="Y735" s="85"/>
      <c r="Z735" s="85"/>
      <c r="AA735" s="85"/>
      <c r="AB735" s="85"/>
      <c r="AC735" s="85"/>
      <c r="AD735" s="85"/>
      <c r="AE735" s="85"/>
      <c r="AF735" s="85"/>
      <c r="AG735" s="85"/>
      <c r="AH735" s="85"/>
      <c r="AI735" s="85"/>
      <c r="AJ735" s="85"/>
      <c r="AK735" s="85"/>
      <c r="AL735" s="200"/>
      <c r="AM735" s="171"/>
      <c r="AN735" s="257"/>
      <c r="AO735" s="85"/>
      <c r="AP735" s="85"/>
      <c r="AQ735" s="85"/>
    </row>
    <row r="736" spans="1:43" x14ac:dyDescent="0.25">
      <c r="A736" s="85"/>
      <c r="B736" s="475"/>
      <c r="C736" s="171"/>
      <c r="D736" s="257"/>
      <c r="E736" s="1245"/>
      <c r="F736" s="1245"/>
      <c r="G736" s="1245"/>
      <c r="H736" s="1245"/>
      <c r="I736" s="1245"/>
      <c r="J736" s="1245"/>
      <c r="K736" s="1245"/>
      <c r="L736" s="1245"/>
      <c r="M736" s="1245"/>
      <c r="N736" s="1245"/>
      <c r="O736" s="1245"/>
      <c r="P736" s="1245"/>
      <c r="Q736" s="1245"/>
      <c r="R736" s="1245"/>
      <c r="S736" s="1245"/>
      <c r="T736" s="1245"/>
      <c r="U736" s="171"/>
      <c r="V736" s="257"/>
      <c r="W736" s="85" t="s">
        <v>150</v>
      </c>
      <c r="X736" s="85"/>
      <c r="Y736" s="85"/>
      <c r="Z736" s="85"/>
      <c r="AA736" s="85"/>
      <c r="AB736" s="443" t="s">
        <v>9</v>
      </c>
      <c r="AC736" s="443"/>
      <c r="AD736" s="150"/>
      <c r="AE736" s="443"/>
      <c r="AF736" s="443"/>
      <c r="AG736" s="443"/>
      <c r="AH736" s="443"/>
      <c r="AI736" s="150"/>
      <c r="AJ736" s="443"/>
      <c r="AK736" s="443"/>
      <c r="AL736" s="697" t="s">
        <v>328</v>
      </c>
      <c r="AM736" s="171"/>
      <c r="AN736" s="257"/>
      <c r="AO736" s="85"/>
      <c r="AP736" s="85"/>
      <c r="AQ736" s="85"/>
    </row>
    <row r="737" spans="1:43" ht="6" customHeight="1" x14ac:dyDescent="0.25">
      <c r="A737" s="122"/>
      <c r="B737" s="306"/>
      <c r="C737" s="172"/>
      <c r="D737" s="307"/>
      <c r="E737" s="122"/>
      <c r="F737" s="122"/>
      <c r="G737" s="122"/>
      <c r="H737" s="122"/>
      <c r="I737" s="122"/>
      <c r="J737" s="122"/>
      <c r="K737" s="122"/>
      <c r="L737" s="122"/>
      <c r="M737" s="122"/>
      <c r="N737" s="122"/>
      <c r="O737" s="122"/>
      <c r="P737" s="122"/>
      <c r="Q737" s="122"/>
      <c r="R737" s="122"/>
      <c r="S737" s="122"/>
      <c r="T737" s="122"/>
      <c r="U737" s="172"/>
      <c r="V737" s="307"/>
      <c r="W737" s="122"/>
      <c r="X737" s="122"/>
      <c r="Y737" s="122"/>
      <c r="Z737" s="122"/>
      <c r="AA737" s="122"/>
      <c r="AB737" s="122"/>
      <c r="AC737" s="122"/>
      <c r="AD737" s="122"/>
      <c r="AE737" s="122"/>
      <c r="AF737" s="122"/>
      <c r="AG737" s="122"/>
      <c r="AH737" s="122"/>
      <c r="AI737" s="122"/>
      <c r="AJ737" s="122"/>
      <c r="AK737" s="122"/>
      <c r="AL737" s="591"/>
      <c r="AM737" s="172"/>
      <c r="AN737" s="307"/>
      <c r="AO737" s="122"/>
      <c r="AP737" s="122"/>
      <c r="AQ737" s="122"/>
    </row>
    <row r="738" spans="1:43" ht="6" customHeight="1" x14ac:dyDescent="0.25">
      <c r="A738" s="500"/>
      <c r="B738" s="583"/>
      <c r="C738" s="584"/>
      <c r="D738" s="499"/>
      <c r="E738" s="500"/>
      <c r="F738" s="500"/>
      <c r="G738" s="500"/>
      <c r="H738" s="500"/>
      <c r="I738" s="500"/>
      <c r="J738" s="500"/>
      <c r="K738" s="500"/>
      <c r="L738" s="500"/>
      <c r="M738" s="500"/>
      <c r="N738" s="500"/>
      <c r="O738" s="500"/>
      <c r="P738" s="500"/>
      <c r="Q738" s="500"/>
      <c r="R738" s="500"/>
      <c r="S738" s="500"/>
      <c r="T738" s="500"/>
      <c r="U738" s="584"/>
      <c r="V738" s="499"/>
      <c r="W738" s="500"/>
      <c r="X738" s="500"/>
      <c r="Y738" s="500"/>
      <c r="Z738" s="500"/>
      <c r="AA738" s="500"/>
      <c r="AB738" s="500"/>
      <c r="AC738" s="500"/>
      <c r="AD738" s="500"/>
      <c r="AE738" s="500"/>
      <c r="AF738" s="500"/>
      <c r="AG738" s="500"/>
      <c r="AH738" s="500"/>
      <c r="AI738" s="500"/>
      <c r="AJ738" s="500"/>
      <c r="AK738" s="500"/>
      <c r="AL738" s="593"/>
      <c r="AM738" s="584"/>
      <c r="AN738" s="257"/>
      <c r="AO738" s="85"/>
      <c r="AP738" s="85"/>
      <c r="AQ738" s="85"/>
    </row>
    <row r="739" spans="1:43" ht="11.25" customHeight="1" x14ac:dyDescent="0.25">
      <c r="A739" s="84"/>
      <c r="B739" s="429">
        <v>471</v>
      </c>
      <c r="C739" s="171"/>
      <c r="D739" s="257"/>
      <c r="E739" s="1248" t="str">
        <f ca="1">VLOOKUP(INDIRECT(ADDRESS(ROW(),COLUMN()-3)),INDIRECT("translations[[Question Num]:["&amp; Language_Selected &amp;"]]"),MATCH(Language_Selected,Language_Options,0)+1,FALSE)</f>
        <v>Who checked on (NAME IN 407)'s health at that time?
PROBE FOR MOST QUALIFIED PERSON.</v>
      </c>
      <c r="F739" s="1248"/>
      <c r="G739" s="1248"/>
      <c r="H739" s="1248"/>
      <c r="I739" s="1248"/>
      <c r="J739" s="1248"/>
      <c r="K739" s="1248"/>
      <c r="L739" s="1248"/>
      <c r="M739" s="1248"/>
      <c r="N739" s="1248"/>
      <c r="O739" s="1248"/>
      <c r="P739" s="1248"/>
      <c r="Q739" s="1248"/>
      <c r="R739" s="1248"/>
      <c r="S739" s="1248"/>
      <c r="T739" s="1248"/>
      <c r="U739" s="171"/>
      <c r="V739" s="257"/>
      <c r="W739" s="688" t="s">
        <v>334</v>
      </c>
      <c r="X739" s="84"/>
      <c r="Y739" s="84"/>
      <c r="Z739" s="84"/>
      <c r="AA739" s="84"/>
      <c r="AB739" s="84"/>
      <c r="AC739" s="84"/>
      <c r="AD739" s="84"/>
      <c r="AE739" s="84"/>
      <c r="AF739" s="84"/>
      <c r="AG739" s="84"/>
      <c r="AH739" s="84"/>
      <c r="AI739" s="84"/>
      <c r="AJ739" s="84"/>
      <c r="AK739" s="84"/>
      <c r="AL739" s="200"/>
      <c r="AM739" s="171"/>
      <c r="AN739" s="257"/>
      <c r="AO739" s="85"/>
      <c r="AP739" s="85"/>
      <c r="AQ739" s="85"/>
    </row>
    <row r="740" spans="1:43" x14ac:dyDescent="0.25">
      <c r="A740" s="84"/>
      <c r="B740" s="305" t="s">
        <v>130</v>
      </c>
      <c r="C740" s="171"/>
      <c r="D740" s="257"/>
      <c r="E740" s="1248"/>
      <c r="F740" s="1248"/>
      <c r="G740" s="1248"/>
      <c r="H740" s="1248"/>
      <c r="I740" s="1248"/>
      <c r="J740" s="1248"/>
      <c r="K740" s="1248"/>
      <c r="L740" s="1248"/>
      <c r="M740" s="1248"/>
      <c r="N740" s="1248"/>
      <c r="O740" s="1248"/>
      <c r="P740" s="1248"/>
      <c r="Q740" s="1248"/>
      <c r="R740" s="1248"/>
      <c r="S740" s="1248"/>
      <c r="T740" s="1248"/>
      <c r="U740" s="171"/>
      <c r="V740" s="257"/>
      <c r="W740" s="84"/>
      <c r="X740" s="84" t="s">
        <v>335</v>
      </c>
      <c r="Y740" s="84"/>
      <c r="Z740" s="84"/>
      <c r="AA740" s="150" t="s">
        <v>9</v>
      </c>
      <c r="AB740" s="150"/>
      <c r="AC740" s="150"/>
      <c r="AD740" s="150"/>
      <c r="AE740" s="150"/>
      <c r="AF740" s="150"/>
      <c r="AG740" s="150"/>
      <c r="AH740" s="150"/>
      <c r="AI740" s="150"/>
      <c r="AJ740" s="150"/>
      <c r="AK740" s="150"/>
      <c r="AL740" s="697" t="s">
        <v>165</v>
      </c>
      <c r="AM740" s="171"/>
      <c r="AN740" s="257"/>
      <c r="AO740" s="85"/>
      <c r="AP740" s="85"/>
      <c r="AQ740" s="85"/>
    </row>
    <row r="741" spans="1:43" x14ac:dyDescent="0.25">
      <c r="A741" s="84"/>
      <c r="B741" s="496"/>
      <c r="C741" s="171"/>
      <c r="D741" s="257"/>
      <c r="E741" s="1248"/>
      <c r="F741" s="1248"/>
      <c r="G741" s="1248"/>
      <c r="H741" s="1248"/>
      <c r="I741" s="1248"/>
      <c r="J741" s="1248"/>
      <c r="K741" s="1248"/>
      <c r="L741" s="1248"/>
      <c r="M741" s="1248"/>
      <c r="N741" s="1248"/>
      <c r="O741" s="1248"/>
      <c r="P741" s="1248"/>
      <c r="Q741" s="1248"/>
      <c r="R741" s="1248"/>
      <c r="S741" s="1248"/>
      <c r="T741" s="1248"/>
      <c r="U741" s="171"/>
      <c r="V741" s="257"/>
      <c r="W741" s="84"/>
      <c r="X741" s="84" t="s">
        <v>336</v>
      </c>
      <c r="Y741" s="84"/>
      <c r="Z741" s="84"/>
      <c r="AA741" s="84"/>
      <c r="AB741" s="84"/>
      <c r="AC741" s="84"/>
      <c r="AD741" s="150" t="s">
        <v>9</v>
      </c>
      <c r="AE741" s="150"/>
      <c r="AF741" s="150"/>
      <c r="AG741" s="150"/>
      <c r="AH741" s="150"/>
      <c r="AI741" s="150"/>
      <c r="AJ741" s="150"/>
      <c r="AK741" s="150"/>
      <c r="AL741" s="697" t="s">
        <v>167</v>
      </c>
      <c r="AM741" s="171"/>
      <c r="AN741" s="257"/>
      <c r="AO741" s="85"/>
      <c r="AP741" s="85"/>
      <c r="AQ741" s="85"/>
    </row>
    <row r="742" spans="1:43" x14ac:dyDescent="0.25">
      <c r="A742" s="84"/>
      <c r="C742" s="171"/>
      <c r="D742" s="257"/>
      <c r="E742" s="1248"/>
      <c r="F742" s="1248"/>
      <c r="G742" s="1248"/>
      <c r="H742" s="1248"/>
      <c r="I742" s="1248"/>
      <c r="J742" s="1248"/>
      <c r="K742" s="1248"/>
      <c r="L742" s="1248"/>
      <c r="M742" s="1248"/>
      <c r="N742" s="1248"/>
      <c r="O742" s="1248"/>
      <c r="P742" s="1248"/>
      <c r="Q742" s="1248"/>
      <c r="R742" s="1248"/>
      <c r="S742" s="1248"/>
      <c r="T742" s="1248"/>
      <c r="U742" s="171"/>
      <c r="V742" s="257"/>
      <c r="W742" s="84"/>
      <c r="X742" s="84" t="s">
        <v>337</v>
      </c>
      <c r="Y742" s="84"/>
      <c r="Z742" s="84"/>
      <c r="AA742" s="84"/>
      <c r="AB742" s="84"/>
      <c r="AC742" s="84"/>
      <c r="AE742" s="150" t="s">
        <v>9</v>
      </c>
      <c r="AF742" s="150"/>
      <c r="AG742" s="150"/>
      <c r="AH742" s="150"/>
      <c r="AI742" s="150"/>
      <c r="AJ742" s="150"/>
      <c r="AK742" s="150"/>
      <c r="AL742" s="247" t="s">
        <v>168</v>
      </c>
      <c r="AM742" s="171"/>
      <c r="AN742" s="257"/>
      <c r="AO742" s="85"/>
      <c r="AP742" s="85"/>
      <c r="AQ742" s="85"/>
    </row>
    <row r="743" spans="1:43" ht="11.25" customHeight="1" x14ac:dyDescent="0.25">
      <c r="A743" s="84"/>
      <c r="C743" s="171"/>
      <c r="D743" s="257"/>
      <c r="E743" s="1248"/>
      <c r="F743" s="1248"/>
      <c r="G743" s="1248"/>
      <c r="H743" s="1248"/>
      <c r="I743" s="1248"/>
      <c r="J743" s="1248"/>
      <c r="K743" s="1248"/>
      <c r="L743" s="1248"/>
      <c r="M743" s="1248"/>
      <c r="N743" s="1248"/>
      <c r="O743" s="1248"/>
      <c r="P743" s="1248"/>
      <c r="Q743" s="1248"/>
      <c r="R743" s="1248"/>
      <c r="S743" s="1248"/>
      <c r="T743" s="1248"/>
      <c r="U743" s="171"/>
      <c r="V743" s="257"/>
      <c r="W743" s="688" t="s">
        <v>338</v>
      </c>
      <c r="X743" s="84"/>
      <c r="Y743" s="84"/>
      <c r="Z743" s="84"/>
      <c r="AA743" s="84"/>
      <c r="AB743" s="84"/>
      <c r="AC743" s="84"/>
      <c r="AD743" s="84"/>
      <c r="AE743" s="84"/>
      <c r="AF743" s="84"/>
      <c r="AG743" s="84"/>
      <c r="AH743" s="84"/>
      <c r="AI743" s="84"/>
      <c r="AJ743" s="84"/>
      <c r="AK743" s="84"/>
      <c r="AL743" s="127"/>
      <c r="AM743" s="171"/>
      <c r="AN743" s="257"/>
      <c r="AO743" s="85"/>
      <c r="AP743" s="85"/>
      <c r="AQ743" s="85"/>
    </row>
    <row r="744" spans="1:43" x14ac:dyDescent="0.25">
      <c r="A744" s="84"/>
      <c r="C744" s="171"/>
      <c r="D744" s="257"/>
      <c r="E744" s="1248"/>
      <c r="F744" s="1248"/>
      <c r="G744" s="1248"/>
      <c r="H744" s="1248"/>
      <c r="I744" s="1248"/>
      <c r="J744" s="1248"/>
      <c r="K744" s="1248"/>
      <c r="L744" s="1248"/>
      <c r="M744" s="1248"/>
      <c r="N744" s="1248"/>
      <c r="O744" s="1248"/>
      <c r="P744" s="1248"/>
      <c r="Q744" s="1248"/>
      <c r="R744" s="1248"/>
      <c r="S744" s="1248"/>
      <c r="T744" s="1248"/>
      <c r="U744" s="171"/>
      <c r="V744" s="257"/>
      <c r="W744" s="84"/>
      <c r="X744" s="84" t="s">
        <v>339</v>
      </c>
      <c r="Y744" s="84"/>
      <c r="Z744" s="84"/>
      <c r="AA744" s="84"/>
      <c r="AB744" s="84"/>
      <c r="AC744" s="84"/>
      <c r="AD744" s="84"/>
      <c r="AE744" s="84"/>
      <c r="AF744" s="84"/>
      <c r="AG744" s="84"/>
      <c r="AI744" s="150" t="s">
        <v>9</v>
      </c>
      <c r="AJ744" s="150"/>
      <c r="AK744" s="150"/>
      <c r="AL744" s="247" t="s">
        <v>230</v>
      </c>
      <c r="AM744" s="171"/>
      <c r="AN744" s="257"/>
      <c r="AO744" s="85"/>
      <c r="AP744" s="85"/>
      <c r="AQ744" s="85"/>
    </row>
    <row r="745" spans="1:43" x14ac:dyDescent="0.25">
      <c r="A745" s="84"/>
      <c r="C745" s="171"/>
      <c r="D745" s="257"/>
      <c r="E745" s="1248"/>
      <c r="F745" s="1248"/>
      <c r="G745" s="1248"/>
      <c r="H745" s="1248"/>
      <c r="I745" s="1248"/>
      <c r="J745" s="1248"/>
      <c r="K745" s="1248"/>
      <c r="L745" s="1248"/>
      <c r="M745" s="1248"/>
      <c r="N745" s="1248"/>
      <c r="O745" s="1248"/>
      <c r="P745" s="1248"/>
      <c r="Q745" s="1248"/>
      <c r="R745" s="1248"/>
      <c r="S745" s="1248"/>
      <c r="T745" s="1248"/>
      <c r="U745" s="171"/>
      <c r="V745" s="257"/>
      <c r="W745" s="84"/>
      <c r="X745" s="84" t="s">
        <v>1591</v>
      </c>
      <c r="Y745" s="84"/>
      <c r="Z745" s="84"/>
      <c r="AA745" s="84"/>
      <c r="AB745" s="84"/>
      <c r="AC745" s="84"/>
      <c r="AD745" s="84"/>
      <c r="AE745" s="84"/>
      <c r="AF745" s="84"/>
      <c r="AG745" s="84"/>
      <c r="AH745" s="84"/>
      <c r="AI745" s="84"/>
      <c r="AJ745" s="84"/>
      <c r="AK745" s="84"/>
      <c r="AL745" s="247" t="s">
        <v>232</v>
      </c>
      <c r="AM745" s="171"/>
      <c r="AN745" s="257"/>
      <c r="AO745" s="85"/>
      <c r="AP745" s="85"/>
      <c r="AQ745" s="85"/>
    </row>
    <row r="746" spans="1:43" x14ac:dyDescent="0.25">
      <c r="A746" s="84"/>
      <c r="C746" s="171"/>
      <c r="D746" s="257"/>
      <c r="E746" s="1248"/>
      <c r="F746" s="1248"/>
      <c r="G746" s="1248"/>
      <c r="H746" s="1248"/>
      <c r="I746" s="1248"/>
      <c r="J746" s="1248"/>
      <c r="K746" s="1248"/>
      <c r="L746" s="1248"/>
      <c r="M746" s="1248"/>
      <c r="N746" s="1248"/>
      <c r="O746" s="1248"/>
      <c r="P746" s="1248"/>
      <c r="Q746" s="1248"/>
      <c r="R746" s="1248"/>
      <c r="S746" s="1248"/>
      <c r="T746" s="1248"/>
      <c r="U746" s="171"/>
      <c r="V746" s="257"/>
      <c r="W746" s="84"/>
      <c r="X746" s="84"/>
      <c r="Y746" s="84"/>
      <c r="Z746" s="84"/>
      <c r="AA746" s="84"/>
      <c r="AB746" s="84"/>
      <c r="AC746" s="84"/>
      <c r="AD746" s="150"/>
      <c r="AE746" s="150"/>
      <c r="AF746" s="150"/>
      <c r="AG746" s="150"/>
      <c r="AH746" s="150"/>
      <c r="AI746" s="150"/>
      <c r="AJ746" s="150"/>
      <c r="AK746" s="150"/>
      <c r="AL746" s="247"/>
      <c r="AM746" s="171"/>
      <c r="AN746" s="257"/>
      <c r="AO746" s="85"/>
      <c r="AP746" s="85"/>
      <c r="AQ746" s="85"/>
    </row>
    <row r="747" spans="1:43" x14ac:dyDescent="0.25">
      <c r="A747" s="84"/>
      <c r="C747" s="171"/>
      <c r="D747" s="257"/>
      <c r="E747" s="1248"/>
      <c r="F747" s="1248"/>
      <c r="G747" s="1248"/>
      <c r="H747" s="1248"/>
      <c r="I747" s="1248"/>
      <c r="J747" s="1248"/>
      <c r="K747" s="1248"/>
      <c r="L747" s="1248"/>
      <c r="M747" s="1248"/>
      <c r="N747" s="1248"/>
      <c r="O747" s="1248"/>
      <c r="P747" s="1248"/>
      <c r="Q747" s="1248"/>
      <c r="R747" s="1248"/>
      <c r="S747" s="1248"/>
      <c r="T747" s="1248"/>
      <c r="U747" s="171"/>
      <c r="V747" s="257"/>
      <c r="W747" s="84" t="s">
        <v>144</v>
      </c>
      <c r="Y747" s="199"/>
      <c r="Z747" s="373"/>
      <c r="AA747" s="373"/>
      <c r="AB747" s="373"/>
      <c r="AC747" s="373"/>
      <c r="AD747" s="122"/>
      <c r="AE747" s="122"/>
      <c r="AF747" s="85"/>
      <c r="AG747" s="85"/>
      <c r="AH747" s="85"/>
      <c r="AI747" s="85"/>
      <c r="AJ747" s="85"/>
      <c r="AK747" s="85"/>
      <c r="AL747" s="247" t="s">
        <v>218</v>
      </c>
      <c r="AM747" s="171"/>
      <c r="AN747" s="257"/>
      <c r="AO747" s="85"/>
      <c r="AP747" s="85"/>
      <c r="AQ747" s="85"/>
    </row>
    <row r="748" spans="1:43" x14ac:dyDescent="0.25">
      <c r="A748" s="84"/>
      <c r="C748" s="171"/>
      <c r="D748" s="257"/>
      <c r="E748" s="1248"/>
      <c r="F748" s="1248"/>
      <c r="G748" s="1248"/>
      <c r="H748" s="1248"/>
      <c r="I748" s="1248"/>
      <c r="J748" s="1248"/>
      <c r="K748" s="1248"/>
      <c r="L748" s="1248"/>
      <c r="M748" s="1248"/>
      <c r="N748" s="1248"/>
      <c r="O748" s="1248"/>
      <c r="P748" s="1248"/>
      <c r="Q748" s="1248"/>
      <c r="R748" s="1248"/>
      <c r="S748" s="1248"/>
      <c r="T748" s="1248"/>
      <c r="U748" s="171"/>
      <c r="V748" s="257"/>
      <c r="W748" s="85"/>
      <c r="X748" s="85"/>
      <c r="Y748" s="85"/>
      <c r="Z748" s="689" t="s">
        <v>146</v>
      </c>
      <c r="AA748" s="689"/>
      <c r="AB748" s="689"/>
      <c r="AC748" s="689"/>
      <c r="AD748" s="689"/>
      <c r="AE748" s="689"/>
      <c r="AF748" s="689"/>
      <c r="AG748" s="689"/>
      <c r="AH748" s="689"/>
      <c r="AI748" s="689"/>
      <c r="AJ748" s="689"/>
      <c r="AK748" s="689"/>
      <c r="AM748" s="171"/>
      <c r="AN748" s="257"/>
      <c r="AO748" s="85"/>
      <c r="AP748" s="85"/>
      <c r="AQ748" s="85"/>
    </row>
    <row r="749" spans="1:43" ht="6" customHeight="1" x14ac:dyDescent="0.25">
      <c r="A749" s="122"/>
      <c r="B749" s="306"/>
      <c r="C749" s="172"/>
      <c r="D749" s="307"/>
      <c r="E749" s="122"/>
      <c r="F749" s="122"/>
      <c r="G749" s="122"/>
      <c r="H749" s="122"/>
      <c r="I749" s="122"/>
      <c r="J749" s="122"/>
      <c r="K749" s="122"/>
      <c r="L749" s="122"/>
      <c r="M749" s="122"/>
      <c r="N749" s="122"/>
      <c r="O749" s="122"/>
      <c r="P749" s="122"/>
      <c r="Q749" s="122"/>
      <c r="R749" s="122"/>
      <c r="S749" s="122"/>
      <c r="T749" s="122"/>
      <c r="U749" s="172"/>
      <c r="V749" s="307"/>
      <c r="W749" s="122"/>
      <c r="X749" s="122"/>
      <c r="Y749" s="122"/>
      <c r="Z749" s="122"/>
      <c r="AA749" s="122"/>
      <c r="AB749" s="122"/>
      <c r="AC749" s="122"/>
      <c r="AD749" s="122"/>
      <c r="AE749" s="122"/>
      <c r="AF749" s="122"/>
      <c r="AG749" s="122"/>
      <c r="AH749" s="122"/>
      <c r="AI749" s="122"/>
      <c r="AJ749" s="122"/>
      <c r="AK749" s="122"/>
      <c r="AL749" s="591"/>
      <c r="AM749" s="172"/>
      <c r="AN749" s="307"/>
      <c r="AO749" s="122"/>
      <c r="AP749" s="122"/>
      <c r="AQ749" s="122"/>
    </row>
    <row r="750" spans="1:43" ht="6" customHeight="1" x14ac:dyDescent="0.25">
      <c r="A750" s="500"/>
      <c r="B750" s="583"/>
      <c r="C750" s="584"/>
      <c r="D750" s="499"/>
      <c r="E750" s="500"/>
      <c r="F750" s="500"/>
      <c r="G750" s="500"/>
      <c r="H750" s="500"/>
      <c r="I750" s="500"/>
      <c r="J750" s="500"/>
      <c r="K750" s="500"/>
      <c r="L750" s="500"/>
      <c r="M750" s="500"/>
      <c r="N750" s="500"/>
      <c r="O750" s="500"/>
      <c r="P750" s="500"/>
      <c r="Q750" s="500"/>
      <c r="R750" s="500"/>
      <c r="S750" s="500"/>
      <c r="T750" s="500"/>
      <c r="U750" s="584"/>
      <c r="V750" s="499"/>
      <c r="W750" s="500"/>
      <c r="X750" s="500"/>
      <c r="Y750" s="500"/>
      <c r="Z750" s="500"/>
      <c r="AA750" s="500"/>
      <c r="AB750" s="500"/>
      <c r="AC750" s="500"/>
      <c r="AD750" s="500"/>
      <c r="AE750" s="500"/>
      <c r="AF750" s="500"/>
      <c r="AG750" s="500"/>
      <c r="AH750" s="500"/>
      <c r="AI750" s="500"/>
      <c r="AJ750" s="500"/>
      <c r="AK750" s="85"/>
      <c r="AL750" s="200"/>
      <c r="AM750" s="171"/>
      <c r="AN750" s="257"/>
      <c r="AO750" s="85"/>
      <c r="AP750" s="85"/>
      <c r="AQ750" s="85"/>
    </row>
    <row r="751" spans="1:43" ht="11.25" customHeight="1" x14ac:dyDescent="0.25">
      <c r="A751" s="84"/>
      <c r="B751" s="429">
        <v>472</v>
      </c>
      <c r="C751" s="171"/>
      <c r="D751" s="257"/>
      <c r="E751" s="1248" t="str">
        <f ca="1">VLOOKUP(INDIRECT(ADDRESS(ROW(),COLUMN()-3)),INDIRECT("translations[[Question Num]:["&amp; Language_Selected &amp;"]]"),MATCH(Language_Selected,Language_Options,0)+1,FALSE)</f>
        <v>Where did this first check of (NAME IN 407) take place?
PROBE TO IDENTIFY THE TYPE OF SOURCE.
IF UNABLE TO DETERMINE IF PUBLIC, PRIVATE, OR NGO SECTOR, RECORD '96' AND WRITE THE NAME OF THE PLACE.</v>
      </c>
      <c r="F751" s="1248"/>
      <c r="G751" s="1248"/>
      <c r="H751" s="1248"/>
      <c r="I751" s="1248"/>
      <c r="J751" s="1248"/>
      <c r="K751" s="1248"/>
      <c r="L751" s="1248"/>
      <c r="M751" s="1248"/>
      <c r="N751" s="1248"/>
      <c r="O751" s="1248"/>
      <c r="P751" s="1248"/>
      <c r="Q751" s="1248"/>
      <c r="R751" s="1248"/>
      <c r="S751" s="1248"/>
      <c r="T751" s="1248"/>
      <c r="U751" s="171"/>
      <c r="V751" s="257"/>
      <c r="W751" s="690" t="s">
        <v>340</v>
      </c>
      <c r="X751" s="85"/>
      <c r="Y751" s="85"/>
      <c r="Z751" s="85"/>
      <c r="AA751" s="85"/>
      <c r="AB751" s="85"/>
      <c r="AC751" s="85"/>
      <c r="AD751" s="85"/>
      <c r="AE751" s="85"/>
      <c r="AF751" s="85"/>
      <c r="AG751" s="85"/>
      <c r="AH751" s="85"/>
      <c r="AI751" s="85"/>
      <c r="AJ751" s="85"/>
      <c r="AK751" s="85"/>
      <c r="AL751" s="200"/>
      <c r="AM751" s="171"/>
      <c r="AN751" s="257"/>
      <c r="AO751" s="85"/>
      <c r="AP751" s="85"/>
      <c r="AQ751" s="85"/>
    </row>
    <row r="752" spans="1:43" x14ac:dyDescent="0.25">
      <c r="A752" s="84"/>
      <c r="B752" s="305" t="s">
        <v>130</v>
      </c>
      <c r="C752" s="171"/>
      <c r="D752" s="257"/>
      <c r="E752" s="1248"/>
      <c r="F752" s="1248"/>
      <c r="G752" s="1248"/>
      <c r="H752" s="1248"/>
      <c r="I752" s="1248"/>
      <c r="J752" s="1248"/>
      <c r="K752" s="1248"/>
      <c r="L752" s="1248"/>
      <c r="M752" s="1248"/>
      <c r="N752" s="1248"/>
      <c r="O752" s="1248"/>
      <c r="P752" s="1248"/>
      <c r="Q752" s="1248"/>
      <c r="R752" s="1248"/>
      <c r="S752" s="1248"/>
      <c r="T752" s="1248"/>
      <c r="U752" s="171"/>
      <c r="V752" s="257"/>
      <c r="W752" s="85"/>
      <c r="X752" s="85" t="s">
        <v>341</v>
      </c>
      <c r="Y752" s="85"/>
      <c r="Z752" s="85"/>
      <c r="AA752" s="85"/>
      <c r="AB752" s="443" t="s">
        <v>9</v>
      </c>
      <c r="AC752" s="150"/>
      <c r="AD752" s="150"/>
      <c r="AE752" s="150"/>
      <c r="AF752" s="150"/>
      <c r="AG752" s="150"/>
      <c r="AH752" s="150"/>
      <c r="AI752" s="150"/>
      <c r="AJ752" s="150"/>
      <c r="AK752" s="150"/>
      <c r="AL752" s="200" t="s">
        <v>165</v>
      </c>
      <c r="AM752" s="171"/>
      <c r="AN752" s="257"/>
      <c r="AO752" s="85"/>
      <c r="AP752" s="85"/>
      <c r="AQ752" s="85"/>
    </row>
    <row r="753" spans="1:43" x14ac:dyDescent="0.25">
      <c r="A753" s="84"/>
      <c r="B753" s="496"/>
      <c r="C753" s="171"/>
      <c r="D753" s="257"/>
      <c r="E753" s="1248"/>
      <c r="F753" s="1248"/>
      <c r="G753" s="1248"/>
      <c r="H753" s="1248"/>
      <c r="I753" s="1248"/>
      <c r="J753" s="1248"/>
      <c r="K753" s="1248"/>
      <c r="L753" s="1248"/>
      <c r="M753" s="1248"/>
      <c r="N753" s="1248"/>
      <c r="O753" s="1248"/>
      <c r="P753" s="1248"/>
      <c r="Q753" s="1248"/>
      <c r="R753" s="1248"/>
      <c r="S753" s="1248"/>
      <c r="T753" s="1248"/>
      <c r="U753" s="171"/>
      <c r="V753" s="257"/>
      <c r="W753" s="85"/>
      <c r="X753" s="85" t="s">
        <v>342</v>
      </c>
      <c r="Y753" s="85"/>
      <c r="Z753" s="85"/>
      <c r="AA753" s="85"/>
      <c r="AB753" s="85"/>
      <c r="AC753" s="443" t="s">
        <v>9</v>
      </c>
      <c r="AD753" s="443"/>
      <c r="AE753" s="443"/>
      <c r="AF753" s="443"/>
      <c r="AG753" s="443"/>
      <c r="AH753" s="443"/>
      <c r="AI753" s="443"/>
      <c r="AJ753" s="443"/>
      <c r="AK753" s="443"/>
      <c r="AL753" s="200" t="s">
        <v>167</v>
      </c>
      <c r="AM753" s="171"/>
      <c r="AN753" s="257"/>
      <c r="AO753" s="85"/>
      <c r="AP753" s="85"/>
      <c r="AQ753" s="85"/>
    </row>
    <row r="754" spans="1:43" x14ac:dyDescent="0.25">
      <c r="A754" s="84"/>
      <c r="C754" s="171"/>
      <c r="D754" s="257"/>
      <c r="E754" s="1248"/>
      <c r="F754" s="1248"/>
      <c r="G754" s="1248"/>
      <c r="H754" s="1248"/>
      <c r="I754" s="1248"/>
      <c r="J754" s="1248"/>
      <c r="K754" s="1248"/>
      <c r="L754" s="1248"/>
      <c r="M754" s="1248"/>
      <c r="N754" s="1248"/>
      <c r="O754" s="1248"/>
      <c r="P754" s="1248"/>
      <c r="Q754" s="1248"/>
      <c r="R754" s="1248"/>
      <c r="S754" s="1248"/>
      <c r="T754" s="1248"/>
      <c r="U754" s="171"/>
      <c r="V754" s="257"/>
      <c r="W754" s="85"/>
      <c r="X754" s="85"/>
      <c r="Y754" s="85"/>
      <c r="Z754" s="85"/>
      <c r="AA754" s="85"/>
      <c r="AB754" s="85"/>
      <c r="AC754" s="85"/>
      <c r="AD754" s="85"/>
      <c r="AE754" s="85"/>
      <c r="AF754" s="85"/>
      <c r="AG754" s="85"/>
      <c r="AH754" s="85"/>
      <c r="AI754" s="85"/>
      <c r="AJ754" s="85"/>
      <c r="AK754" s="85"/>
      <c r="AL754" s="200"/>
      <c r="AM754" s="171"/>
      <c r="AN754" s="257"/>
      <c r="AO754" s="85"/>
      <c r="AP754" s="85"/>
      <c r="AQ754" s="85"/>
    </row>
    <row r="755" spans="1:43" ht="11.25" customHeight="1" x14ac:dyDescent="0.25">
      <c r="A755" s="84"/>
      <c r="C755" s="171"/>
      <c r="D755" s="257"/>
      <c r="E755" s="1248"/>
      <c r="F755" s="1248"/>
      <c r="G755" s="1248"/>
      <c r="H755" s="1248"/>
      <c r="I755" s="1248"/>
      <c r="J755" s="1248"/>
      <c r="K755" s="1248"/>
      <c r="L755" s="1248"/>
      <c r="M755" s="1248"/>
      <c r="N755" s="1248"/>
      <c r="O755" s="1248"/>
      <c r="P755" s="1248"/>
      <c r="Q755" s="1248"/>
      <c r="R755" s="1248"/>
      <c r="S755" s="1248"/>
      <c r="T755" s="1248"/>
      <c r="U755" s="171"/>
      <c r="V755" s="257"/>
      <c r="W755" s="690" t="s">
        <v>220</v>
      </c>
      <c r="X755" s="85"/>
      <c r="Y755" s="85"/>
      <c r="Z755" s="85"/>
      <c r="AA755" s="85"/>
      <c r="AB755" s="85"/>
      <c r="AC755" s="85"/>
      <c r="AD755" s="85"/>
      <c r="AE755" s="85"/>
      <c r="AF755" s="85"/>
      <c r="AG755" s="475"/>
      <c r="AL755" s="200"/>
      <c r="AM755" s="171"/>
      <c r="AN755" s="257"/>
      <c r="AO755" s="85"/>
      <c r="AP755" s="85"/>
      <c r="AQ755" s="85"/>
    </row>
    <row r="756" spans="1:43" x14ac:dyDescent="0.25">
      <c r="A756" s="84"/>
      <c r="C756" s="171"/>
      <c r="D756" s="257"/>
      <c r="E756" s="1248"/>
      <c r="F756" s="1248"/>
      <c r="G756" s="1248"/>
      <c r="H756" s="1248"/>
      <c r="I756" s="1248"/>
      <c r="J756" s="1248"/>
      <c r="K756" s="1248"/>
      <c r="L756" s="1248"/>
      <c r="M756" s="1248"/>
      <c r="N756" s="1248"/>
      <c r="O756" s="1248"/>
      <c r="P756" s="1248"/>
      <c r="Q756" s="1248"/>
      <c r="R756" s="1248"/>
      <c r="S756" s="1248"/>
      <c r="T756" s="1248"/>
      <c r="U756" s="171"/>
      <c r="V756" s="257"/>
      <c r="W756" s="85"/>
      <c r="X756" s="85" t="s">
        <v>222</v>
      </c>
      <c r="Y756" s="85"/>
      <c r="Z756" s="85"/>
      <c r="AA756" s="85"/>
      <c r="AB756" s="85"/>
      <c r="AC756" s="85"/>
      <c r="AD756" s="85"/>
      <c r="AE756" s="85"/>
      <c r="AG756" s="443" t="s">
        <v>9</v>
      </c>
      <c r="AH756" s="150"/>
      <c r="AI756" s="150"/>
      <c r="AJ756" s="150"/>
      <c r="AK756" s="150"/>
      <c r="AL756" s="200" t="s">
        <v>230</v>
      </c>
      <c r="AM756" s="171"/>
      <c r="AN756" s="257"/>
      <c r="AO756" s="85"/>
      <c r="AP756" s="85"/>
      <c r="AQ756" s="85"/>
    </row>
    <row r="757" spans="1:43" x14ac:dyDescent="0.25">
      <c r="A757" s="84"/>
      <c r="C757" s="171"/>
      <c r="D757" s="257"/>
      <c r="E757" s="1248"/>
      <c r="F757" s="1248"/>
      <c r="G757" s="1248"/>
      <c r="H757" s="1248"/>
      <c r="I757" s="1248"/>
      <c r="J757" s="1248"/>
      <c r="K757" s="1248"/>
      <c r="L757" s="1248"/>
      <c r="M757" s="1248"/>
      <c r="N757" s="1248"/>
      <c r="O757" s="1248"/>
      <c r="P757" s="1248"/>
      <c r="Q757" s="1248"/>
      <c r="R757" s="1248"/>
      <c r="S757" s="1248"/>
      <c r="T757" s="1248"/>
      <c r="U757" s="171"/>
      <c r="V757" s="257"/>
      <c r="W757" s="85"/>
      <c r="X757" s="85" t="s">
        <v>223</v>
      </c>
      <c r="Y757" s="85"/>
      <c r="Z757" s="85"/>
      <c r="AA757" s="85"/>
      <c r="AB757" s="85"/>
      <c r="AC757" s="85"/>
      <c r="AD757" s="85"/>
      <c r="AE757" s="85"/>
      <c r="AF757" s="85"/>
      <c r="AG757" s="475"/>
      <c r="AI757" s="150" t="s">
        <v>9</v>
      </c>
      <c r="AJ757" s="150"/>
      <c r="AK757" s="150"/>
      <c r="AL757" s="246" t="s">
        <v>232</v>
      </c>
      <c r="AM757" s="171"/>
      <c r="AN757" s="257"/>
      <c r="AO757" s="85"/>
      <c r="AP757" s="85"/>
      <c r="AQ757" s="85"/>
    </row>
    <row r="758" spans="1:43" ht="11.25" customHeight="1" x14ac:dyDescent="0.25">
      <c r="A758" s="84"/>
      <c r="C758" s="171"/>
      <c r="D758" s="257"/>
      <c r="E758" s="1248"/>
      <c r="F758" s="1248"/>
      <c r="G758" s="1248"/>
      <c r="H758" s="1248"/>
      <c r="I758" s="1248"/>
      <c r="J758" s="1248"/>
      <c r="K758" s="1248"/>
      <c r="L758" s="1248"/>
      <c r="M758" s="1248"/>
      <c r="N758" s="1248"/>
      <c r="O758" s="1248"/>
      <c r="P758" s="1248"/>
      <c r="Q758" s="1248"/>
      <c r="R758" s="1248"/>
      <c r="S758" s="1248"/>
      <c r="T758" s="1248"/>
      <c r="U758" s="171"/>
      <c r="V758" s="257"/>
      <c r="W758" s="84"/>
      <c r="X758" s="85" t="s">
        <v>343</v>
      </c>
      <c r="Y758" s="85"/>
      <c r="Z758" s="85"/>
      <c r="AA758" s="85"/>
      <c r="AB758" s="85"/>
      <c r="AC758" s="85"/>
      <c r="AD758" s="85"/>
      <c r="AE758" s="85"/>
      <c r="AF758" s="85"/>
      <c r="AH758" s="150" t="s">
        <v>9</v>
      </c>
      <c r="AI758" s="150"/>
      <c r="AJ758" s="150"/>
      <c r="AK758" s="150"/>
      <c r="AL758" s="246" t="s">
        <v>234</v>
      </c>
      <c r="AM758" s="171"/>
      <c r="AN758" s="257"/>
      <c r="AO758" s="85"/>
      <c r="AP758" s="85"/>
      <c r="AQ758" s="85"/>
    </row>
    <row r="759" spans="1:43" x14ac:dyDescent="0.25">
      <c r="A759" s="84"/>
      <c r="C759" s="171"/>
      <c r="D759" s="257"/>
      <c r="E759" s="1248"/>
      <c r="F759" s="1248"/>
      <c r="G759" s="1248"/>
      <c r="H759" s="1248"/>
      <c r="I759" s="1248"/>
      <c r="J759" s="1248"/>
      <c r="K759" s="1248"/>
      <c r="L759" s="1248"/>
      <c r="M759" s="1248"/>
      <c r="N759" s="1248"/>
      <c r="O759" s="1248"/>
      <c r="P759" s="1248"/>
      <c r="Q759" s="1248"/>
      <c r="R759" s="1248"/>
      <c r="S759" s="1248"/>
      <c r="T759" s="1248"/>
      <c r="U759" s="171"/>
      <c r="V759" s="257"/>
      <c r="W759" s="85"/>
      <c r="X759" s="85" t="s">
        <v>226</v>
      </c>
      <c r="Y759" s="85"/>
      <c r="Z759" s="85"/>
      <c r="AA759" s="85"/>
      <c r="AB759" s="85"/>
      <c r="AC759" s="85"/>
      <c r="AD759" s="85"/>
      <c r="AE759" s="85"/>
      <c r="AF759" s="85"/>
      <c r="AG759" s="85"/>
      <c r="AH759" s="85"/>
      <c r="AI759" s="85"/>
      <c r="AJ759" s="85"/>
      <c r="AK759" s="85"/>
      <c r="AL759" s="247" t="s">
        <v>237</v>
      </c>
      <c r="AM759" s="171"/>
      <c r="AN759" s="257"/>
      <c r="AO759" s="85"/>
      <c r="AP759" s="85"/>
      <c r="AQ759" s="85"/>
    </row>
    <row r="760" spans="1:43" x14ac:dyDescent="0.25">
      <c r="A760" s="84"/>
      <c r="C760" s="171"/>
      <c r="D760" s="257"/>
      <c r="E760" s="1248"/>
      <c r="F760" s="1248"/>
      <c r="G760" s="1248"/>
      <c r="H760" s="1248"/>
      <c r="I760" s="1248"/>
      <c r="J760" s="1248"/>
      <c r="K760" s="1248"/>
      <c r="L760" s="1248"/>
      <c r="M760" s="1248"/>
      <c r="N760" s="1248"/>
      <c r="O760" s="1248"/>
      <c r="P760" s="1248"/>
      <c r="Q760" s="1248"/>
      <c r="R760" s="1248"/>
      <c r="S760" s="1248"/>
      <c r="T760" s="1248"/>
      <c r="U760" s="171"/>
      <c r="V760" s="257"/>
      <c r="W760" s="85"/>
      <c r="X760" s="85"/>
      <c r="Y760" s="85"/>
      <c r="Z760" s="85"/>
      <c r="AA760" s="85"/>
      <c r="AB760" s="85"/>
      <c r="AC760" s="85"/>
      <c r="AD760" s="85"/>
      <c r="AE760" s="85"/>
      <c r="AF760" s="85"/>
      <c r="AG760" s="85"/>
      <c r="AH760" s="85"/>
      <c r="AI760" s="85"/>
      <c r="AJ760" s="85"/>
      <c r="AK760" s="85"/>
      <c r="AL760" s="247"/>
      <c r="AM760" s="171"/>
      <c r="AN760" s="257"/>
      <c r="AO760" s="85"/>
      <c r="AP760" s="85"/>
      <c r="AQ760" s="85"/>
    </row>
    <row r="761" spans="1:43" x14ac:dyDescent="0.25">
      <c r="A761" s="84"/>
      <c r="C761" s="171"/>
      <c r="D761" s="257"/>
      <c r="E761" s="1248"/>
      <c r="F761" s="1248"/>
      <c r="G761" s="1248"/>
      <c r="H761" s="1248"/>
      <c r="I761" s="1248"/>
      <c r="J761" s="1248"/>
      <c r="K761" s="1248"/>
      <c r="L761" s="1248"/>
      <c r="M761" s="1248"/>
      <c r="N761" s="1248"/>
      <c r="O761" s="1248"/>
      <c r="P761" s="1248"/>
      <c r="Q761" s="1248"/>
      <c r="R761" s="1248"/>
      <c r="S761" s="1248"/>
      <c r="T761" s="1248"/>
      <c r="U761" s="171"/>
      <c r="V761" s="257"/>
      <c r="W761" s="84"/>
      <c r="X761" s="85"/>
      <c r="Y761" s="1247" t="s">
        <v>146</v>
      </c>
      <c r="Z761" s="1247"/>
      <c r="AA761" s="1247"/>
      <c r="AB761" s="1247"/>
      <c r="AC761" s="1247"/>
      <c r="AD761" s="1247"/>
      <c r="AE761" s="1247"/>
      <c r="AF761" s="1247"/>
      <c r="AG761" s="1247"/>
      <c r="AH761" s="1247"/>
      <c r="AI761" s="1247"/>
      <c r="AJ761" s="1247"/>
      <c r="AK761" s="1247"/>
      <c r="AM761" s="171"/>
      <c r="AN761" s="257"/>
      <c r="AO761" s="85"/>
      <c r="AP761" s="85"/>
      <c r="AQ761" s="85"/>
    </row>
    <row r="762" spans="1:43" ht="14.6" x14ac:dyDescent="0.25">
      <c r="A762" s="84"/>
      <c r="C762" s="171"/>
      <c r="D762" s="257"/>
      <c r="E762" s="1248"/>
      <c r="F762" s="1248"/>
      <c r="G762" s="1248"/>
      <c r="H762" s="1248"/>
      <c r="I762" s="1248"/>
      <c r="J762" s="1248"/>
      <c r="K762" s="1248"/>
      <c r="L762" s="1248"/>
      <c r="M762" s="1248"/>
      <c r="N762" s="1248"/>
      <c r="O762" s="1248"/>
      <c r="P762" s="1248"/>
      <c r="Q762" s="1248"/>
      <c r="R762" s="1248"/>
      <c r="S762" s="1248"/>
      <c r="T762" s="1248"/>
      <c r="U762" s="171"/>
      <c r="V762" s="257"/>
      <c r="W762" s="85"/>
      <c r="X762" s="84"/>
      <c r="Y762" s="84"/>
      <c r="Z762" s="84"/>
      <c r="AA762" s="84"/>
      <c r="AB762" s="150"/>
      <c r="AC762" s="691"/>
      <c r="AD762" s="150"/>
      <c r="AE762" s="150"/>
      <c r="AF762" s="150"/>
      <c r="AG762" s="150"/>
      <c r="AH762" s="150"/>
      <c r="AI762" s="150"/>
      <c r="AJ762" s="150"/>
      <c r="AK762" s="150"/>
      <c r="AM762" s="171"/>
      <c r="AN762" s="257"/>
      <c r="AO762" s="85"/>
      <c r="AP762" s="85"/>
      <c r="AQ762" s="85"/>
    </row>
    <row r="763" spans="1:43" x14ac:dyDescent="0.25">
      <c r="A763" s="84"/>
      <c r="C763" s="171"/>
      <c r="D763" s="257"/>
      <c r="E763" s="1248"/>
      <c r="F763" s="1248"/>
      <c r="G763" s="1248"/>
      <c r="H763" s="1248"/>
      <c r="I763" s="1248"/>
      <c r="J763" s="1248"/>
      <c r="K763" s="1248"/>
      <c r="L763" s="1248"/>
      <c r="M763" s="1248"/>
      <c r="N763" s="1248"/>
      <c r="O763" s="1248"/>
      <c r="P763" s="1248"/>
      <c r="Q763" s="1248"/>
      <c r="R763" s="1248"/>
      <c r="S763" s="1248"/>
      <c r="T763" s="1248"/>
      <c r="U763" s="171"/>
      <c r="V763" s="257"/>
      <c r="W763" s="688" t="s">
        <v>228</v>
      </c>
      <c r="X763" s="84"/>
      <c r="Y763" s="84"/>
      <c r="Z763" s="84"/>
      <c r="AA763" s="84"/>
      <c r="AB763" s="84"/>
      <c r="AC763" s="84"/>
      <c r="AD763" s="84"/>
      <c r="AE763" s="84"/>
      <c r="AF763" s="84"/>
      <c r="AM763" s="171"/>
      <c r="AN763" s="257"/>
      <c r="AO763" s="85"/>
      <c r="AP763" s="85"/>
      <c r="AQ763" s="85"/>
    </row>
    <row r="764" spans="1:43" x14ac:dyDescent="0.25">
      <c r="A764" s="84"/>
      <c r="C764" s="171"/>
      <c r="D764" s="257"/>
      <c r="E764" s="1248"/>
      <c r="F764" s="1248"/>
      <c r="G764" s="1248"/>
      <c r="H764" s="1248"/>
      <c r="I764" s="1248"/>
      <c r="J764" s="1248"/>
      <c r="K764" s="1248"/>
      <c r="L764" s="1248"/>
      <c r="M764" s="1248"/>
      <c r="N764" s="1248"/>
      <c r="O764" s="1248"/>
      <c r="P764" s="1248"/>
      <c r="Q764" s="1248"/>
      <c r="R764" s="1248"/>
      <c r="S764" s="1248"/>
      <c r="T764" s="1248"/>
      <c r="U764" s="171"/>
      <c r="V764" s="257"/>
      <c r="W764" s="84"/>
      <c r="X764" s="85" t="s">
        <v>229</v>
      </c>
      <c r="Y764" s="85"/>
      <c r="Z764" s="85"/>
      <c r="AA764" s="85"/>
      <c r="AB764" s="85"/>
      <c r="AC764" s="85"/>
      <c r="AE764" s="443" t="s">
        <v>9</v>
      </c>
      <c r="AF764" s="443"/>
      <c r="AG764" s="443"/>
      <c r="AH764" s="443"/>
      <c r="AI764" s="443"/>
      <c r="AJ764" s="443"/>
      <c r="AK764" s="443"/>
      <c r="AL764" s="200" t="s">
        <v>240</v>
      </c>
      <c r="AM764" s="171"/>
      <c r="AN764" s="257"/>
      <c r="AO764" s="85"/>
      <c r="AP764" s="85"/>
      <c r="AQ764" s="85"/>
    </row>
    <row r="765" spans="1:43" x14ac:dyDescent="0.25">
      <c r="A765" s="84"/>
      <c r="C765" s="171"/>
      <c r="D765" s="257"/>
      <c r="E765" s="1248"/>
      <c r="F765" s="1248"/>
      <c r="G765" s="1248"/>
      <c r="H765" s="1248"/>
      <c r="I765" s="1248"/>
      <c r="J765" s="1248"/>
      <c r="K765" s="1248"/>
      <c r="L765" s="1248"/>
      <c r="M765" s="1248"/>
      <c r="N765" s="1248"/>
      <c r="O765" s="1248"/>
      <c r="P765" s="1248"/>
      <c r="Q765" s="1248"/>
      <c r="R765" s="1248"/>
      <c r="S765" s="1248"/>
      <c r="T765" s="1248"/>
      <c r="U765" s="171"/>
      <c r="V765" s="257"/>
      <c r="W765" s="84"/>
      <c r="X765" s="692" t="s">
        <v>231</v>
      </c>
      <c r="Y765" s="692"/>
      <c r="Z765" s="692"/>
      <c r="AA765" s="692"/>
      <c r="AB765" s="692"/>
      <c r="AD765" s="443" t="s">
        <v>9</v>
      </c>
      <c r="AE765" s="443"/>
      <c r="AF765" s="443"/>
      <c r="AG765" s="443"/>
      <c r="AH765" s="443"/>
      <c r="AI765" s="443"/>
      <c r="AJ765" s="443"/>
      <c r="AK765" s="443"/>
      <c r="AL765" s="697" t="s">
        <v>242</v>
      </c>
      <c r="AM765" s="171"/>
      <c r="AN765" s="257"/>
      <c r="AO765" s="85"/>
      <c r="AP765" s="85"/>
      <c r="AQ765" s="85"/>
    </row>
    <row r="766" spans="1:43" x14ac:dyDescent="0.25">
      <c r="A766" s="84"/>
      <c r="C766" s="171"/>
      <c r="D766" s="257"/>
      <c r="E766" s="1248"/>
      <c r="F766" s="1248"/>
      <c r="G766" s="1248"/>
      <c r="H766" s="1248"/>
      <c r="I766" s="1248"/>
      <c r="J766" s="1248"/>
      <c r="K766" s="1248"/>
      <c r="L766" s="1248"/>
      <c r="M766" s="1248"/>
      <c r="N766" s="1248"/>
      <c r="O766" s="1248"/>
      <c r="P766" s="1248"/>
      <c r="Q766" s="1248"/>
      <c r="R766" s="1248"/>
      <c r="S766" s="1248"/>
      <c r="T766" s="1248"/>
      <c r="U766" s="171"/>
      <c r="V766" s="257"/>
      <c r="W766" s="84"/>
      <c r="X766" s="85" t="s">
        <v>236</v>
      </c>
      <c r="Y766" s="85"/>
      <c r="Z766" s="85"/>
      <c r="AA766" s="85"/>
      <c r="AB766" s="85"/>
      <c r="AC766" s="85"/>
      <c r="AD766" s="85"/>
      <c r="AE766" s="85"/>
      <c r="AF766" s="85"/>
      <c r="AL766" s="200" t="s">
        <v>244</v>
      </c>
      <c r="AM766" s="171"/>
      <c r="AN766" s="257"/>
      <c r="AO766" s="85"/>
      <c r="AP766" s="85"/>
      <c r="AQ766" s="85"/>
    </row>
    <row r="767" spans="1:43" x14ac:dyDescent="0.25">
      <c r="A767" s="84"/>
      <c r="C767" s="171"/>
      <c r="D767" s="257"/>
      <c r="E767" s="1248"/>
      <c r="F767" s="1248"/>
      <c r="G767" s="1248"/>
      <c r="H767" s="1248"/>
      <c r="I767" s="1248"/>
      <c r="J767" s="1248"/>
      <c r="K767" s="1248"/>
      <c r="L767" s="1248"/>
      <c r="M767" s="1248"/>
      <c r="N767" s="1248"/>
      <c r="O767" s="1248"/>
      <c r="P767" s="1248"/>
      <c r="Q767" s="1248"/>
      <c r="R767" s="1248"/>
      <c r="S767" s="1248"/>
      <c r="T767" s="1248"/>
      <c r="U767" s="171"/>
      <c r="V767" s="257"/>
      <c r="W767" s="150"/>
      <c r="X767" s="85"/>
      <c r="Y767" s="85"/>
      <c r="Z767" s="85"/>
      <c r="AA767" s="85"/>
      <c r="AB767" s="85"/>
      <c r="AC767" s="85"/>
      <c r="AD767" s="85"/>
      <c r="AE767" s="85"/>
      <c r="AF767" s="85"/>
      <c r="AG767" s="85"/>
      <c r="AH767" s="85"/>
      <c r="AI767" s="85"/>
      <c r="AJ767" s="85"/>
      <c r="AK767" s="85"/>
      <c r="AM767" s="171"/>
      <c r="AN767" s="257"/>
      <c r="AO767" s="85"/>
      <c r="AP767" s="85"/>
      <c r="AQ767" s="85"/>
    </row>
    <row r="768" spans="1:43" x14ac:dyDescent="0.25">
      <c r="A768" s="84"/>
      <c r="C768" s="171"/>
      <c r="D768" s="257"/>
      <c r="E768" s="1248"/>
      <c r="F768" s="1248"/>
      <c r="G768" s="1248"/>
      <c r="H768" s="1248"/>
      <c r="I768" s="1248"/>
      <c r="J768" s="1248"/>
      <c r="K768" s="1248"/>
      <c r="L768" s="1248"/>
      <c r="M768" s="1248"/>
      <c r="N768" s="1248"/>
      <c r="O768" s="1248"/>
      <c r="P768" s="1248"/>
      <c r="Q768" s="1248"/>
      <c r="R768" s="1248"/>
      <c r="S768" s="1248"/>
      <c r="T768" s="1248"/>
      <c r="U768" s="171"/>
      <c r="V768" s="257"/>
      <c r="W768" s="150"/>
      <c r="X768" s="85"/>
      <c r="Y768" s="1247" t="s">
        <v>146</v>
      </c>
      <c r="Z768" s="1247"/>
      <c r="AA768" s="1247"/>
      <c r="AB768" s="1247"/>
      <c r="AC768" s="1247"/>
      <c r="AD768" s="1247"/>
      <c r="AE768" s="1247"/>
      <c r="AF768" s="1247"/>
      <c r="AG768" s="1247"/>
      <c r="AH768" s="1247"/>
      <c r="AI768" s="1247"/>
      <c r="AJ768" s="1247"/>
      <c r="AK768" s="1247"/>
      <c r="AL768" s="200"/>
      <c r="AM768" s="171"/>
      <c r="AN768" s="257"/>
      <c r="AO768" s="85"/>
      <c r="AP768" s="85"/>
      <c r="AQ768" s="85"/>
    </row>
    <row r="769" spans="1:43" x14ac:dyDescent="0.25">
      <c r="A769" s="84"/>
      <c r="C769" s="171"/>
      <c r="D769" s="257"/>
      <c r="E769" s="1248"/>
      <c r="F769" s="1248"/>
      <c r="G769" s="1248"/>
      <c r="H769" s="1248"/>
      <c r="I769" s="1248"/>
      <c r="J769" s="1248"/>
      <c r="K769" s="1248"/>
      <c r="L769" s="1248"/>
      <c r="M769" s="1248"/>
      <c r="N769" s="1248"/>
      <c r="O769" s="1248"/>
      <c r="P769" s="1248"/>
      <c r="Q769" s="1248"/>
      <c r="R769" s="1248"/>
      <c r="S769" s="1248"/>
      <c r="T769" s="1248"/>
      <c r="U769" s="171"/>
      <c r="V769" s="257"/>
      <c r="W769" s="150"/>
      <c r="X769" s="85"/>
      <c r="Y769" s="85"/>
      <c r="AL769" s="200"/>
      <c r="AM769" s="171"/>
      <c r="AN769" s="257"/>
      <c r="AO769" s="85"/>
      <c r="AP769" s="85"/>
      <c r="AQ769" s="85"/>
    </row>
    <row r="770" spans="1:43" x14ac:dyDescent="0.25">
      <c r="A770" s="84"/>
      <c r="C770" s="171"/>
      <c r="D770" s="257"/>
      <c r="E770" s="1248"/>
      <c r="F770" s="1248"/>
      <c r="G770" s="1248"/>
      <c r="H770" s="1248"/>
      <c r="I770" s="1248"/>
      <c r="J770" s="1248"/>
      <c r="K770" s="1248"/>
      <c r="L770" s="1248"/>
      <c r="M770" s="1248"/>
      <c r="N770" s="1248"/>
      <c r="O770" s="1248"/>
      <c r="P770" s="1248"/>
      <c r="Q770" s="1248"/>
      <c r="R770" s="1248"/>
      <c r="S770" s="1248"/>
      <c r="T770" s="1248"/>
      <c r="U770" s="171"/>
      <c r="V770" s="257"/>
      <c r="W770" s="690" t="s">
        <v>238</v>
      </c>
      <c r="X770" s="85"/>
      <c r="Y770" s="85"/>
      <c r="Z770" s="85"/>
      <c r="AA770" s="85"/>
      <c r="AB770" s="85"/>
      <c r="AC770" s="85"/>
      <c r="AD770" s="85"/>
      <c r="AE770" s="85"/>
      <c r="AF770" s="85"/>
      <c r="AL770" s="200"/>
      <c r="AM770" s="171"/>
      <c r="AN770" s="257"/>
      <c r="AO770" s="85"/>
      <c r="AP770" s="85"/>
      <c r="AQ770" s="85"/>
    </row>
    <row r="771" spans="1:43" x14ac:dyDescent="0.25">
      <c r="A771" s="84"/>
      <c r="C771" s="171"/>
      <c r="D771" s="257"/>
      <c r="E771" s="1248"/>
      <c r="F771" s="1248"/>
      <c r="G771" s="1248"/>
      <c r="H771" s="1248"/>
      <c r="I771" s="1248"/>
      <c r="J771" s="1248"/>
      <c r="K771" s="1248"/>
      <c r="L771" s="1248"/>
      <c r="M771" s="1248"/>
      <c r="N771" s="1248"/>
      <c r="O771" s="1248"/>
      <c r="P771" s="1248"/>
      <c r="Q771" s="1248"/>
      <c r="R771" s="1248"/>
      <c r="S771" s="1248"/>
      <c r="T771" s="1248"/>
      <c r="U771" s="171"/>
      <c r="V771" s="257"/>
      <c r="W771" s="85"/>
      <c r="X771" s="85" t="s">
        <v>239</v>
      </c>
      <c r="Y771" s="85"/>
      <c r="Z771" s="85"/>
      <c r="AA771" s="85"/>
      <c r="AB771" s="85"/>
      <c r="AC771" s="150" t="s">
        <v>9</v>
      </c>
      <c r="AD771" s="150"/>
      <c r="AE771" s="150"/>
      <c r="AF771" s="150"/>
      <c r="AG771" s="150"/>
      <c r="AH771" s="150"/>
      <c r="AI771" s="150"/>
      <c r="AJ771" s="150"/>
      <c r="AK771" s="150"/>
      <c r="AL771" s="697" t="s">
        <v>291</v>
      </c>
      <c r="AM771" s="171"/>
      <c r="AN771" s="257"/>
      <c r="AO771" s="85"/>
      <c r="AP771" s="85"/>
      <c r="AQ771" s="85"/>
    </row>
    <row r="772" spans="1:43" x14ac:dyDescent="0.25">
      <c r="A772" s="84"/>
      <c r="C772" s="171"/>
      <c r="D772" s="257"/>
      <c r="E772" s="1248"/>
      <c r="F772" s="1248"/>
      <c r="G772" s="1248"/>
      <c r="H772" s="1248"/>
      <c r="I772" s="1248"/>
      <c r="J772" s="1248"/>
      <c r="K772" s="1248"/>
      <c r="L772" s="1248"/>
      <c r="M772" s="1248"/>
      <c r="N772" s="1248"/>
      <c r="O772" s="1248"/>
      <c r="P772" s="1248"/>
      <c r="Q772" s="1248"/>
      <c r="R772" s="1248"/>
      <c r="S772" s="1248"/>
      <c r="T772" s="1248"/>
      <c r="U772" s="171"/>
      <c r="V772" s="257"/>
      <c r="W772" s="84"/>
      <c r="X772" s="84" t="s">
        <v>241</v>
      </c>
      <c r="Y772" s="84"/>
      <c r="Z772" s="84"/>
      <c r="AA772" s="84"/>
      <c r="AB772" s="150" t="s">
        <v>9</v>
      </c>
      <c r="AC772" s="150"/>
      <c r="AD772" s="150"/>
      <c r="AE772" s="150"/>
      <c r="AF772" s="150"/>
      <c r="AG772" s="150"/>
      <c r="AH772" s="150"/>
      <c r="AI772" s="150"/>
      <c r="AJ772" s="150"/>
      <c r="AK772" s="150"/>
      <c r="AL772" s="697" t="s">
        <v>293</v>
      </c>
      <c r="AM772" s="171"/>
      <c r="AN772" s="257"/>
      <c r="AO772" s="85"/>
      <c r="AP772" s="85"/>
      <c r="AQ772" s="85"/>
    </row>
    <row r="773" spans="1:43" x14ac:dyDescent="0.25">
      <c r="A773" s="84"/>
      <c r="C773" s="171"/>
      <c r="D773" s="257"/>
      <c r="E773" s="1248"/>
      <c r="F773" s="1248"/>
      <c r="G773" s="1248"/>
      <c r="H773" s="1248"/>
      <c r="I773" s="1248"/>
      <c r="J773" s="1248"/>
      <c r="K773" s="1248"/>
      <c r="L773" s="1248"/>
      <c r="M773" s="1248"/>
      <c r="N773" s="1248"/>
      <c r="O773" s="1248"/>
      <c r="P773" s="1248"/>
      <c r="Q773" s="1248"/>
      <c r="R773" s="1248"/>
      <c r="S773" s="1248"/>
      <c r="T773" s="1248"/>
      <c r="U773" s="171"/>
      <c r="V773" s="257"/>
      <c r="W773" s="85"/>
      <c r="X773" s="85" t="s">
        <v>243</v>
      </c>
      <c r="Y773" s="85"/>
      <c r="Z773" s="85"/>
      <c r="AA773" s="85"/>
      <c r="AB773" s="85"/>
      <c r="AC773" s="85"/>
      <c r="AD773" s="85"/>
      <c r="AE773" s="85"/>
      <c r="AF773" s="85"/>
      <c r="AL773" s="697" t="s">
        <v>376</v>
      </c>
      <c r="AM773" s="171"/>
      <c r="AN773" s="257"/>
      <c r="AO773" s="85"/>
      <c r="AP773" s="85"/>
      <c r="AQ773" s="85"/>
    </row>
    <row r="774" spans="1:43" x14ac:dyDescent="0.25">
      <c r="A774" s="84"/>
      <c r="C774" s="171"/>
      <c r="D774" s="257"/>
      <c r="E774" s="1248"/>
      <c r="F774" s="1248"/>
      <c r="G774" s="1248"/>
      <c r="H774" s="1248"/>
      <c r="I774" s="1248"/>
      <c r="J774" s="1248"/>
      <c r="K774" s="1248"/>
      <c r="L774" s="1248"/>
      <c r="M774" s="1248"/>
      <c r="N774" s="1248"/>
      <c r="O774" s="1248"/>
      <c r="P774" s="1248"/>
      <c r="Q774" s="1248"/>
      <c r="R774" s="1248"/>
      <c r="S774" s="1248"/>
      <c r="T774" s="1248"/>
      <c r="U774" s="171"/>
      <c r="V774" s="257"/>
      <c r="W774" s="85"/>
      <c r="X774" s="85"/>
      <c r="Y774" s="85"/>
      <c r="Z774" s="85"/>
      <c r="AA774" s="85"/>
      <c r="AB774" s="85"/>
      <c r="AC774" s="85"/>
      <c r="AD774" s="85"/>
      <c r="AE774" s="85"/>
      <c r="AF774" s="85"/>
      <c r="AG774" s="85"/>
      <c r="AH774" s="85"/>
      <c r="AI774" s="85"/>
      <c r="AJ774" s="85"/>
      <c r="AK774" s="85"/>
      <c r="AM774" s="171"/>
      <c r="AN774" s="257"/>
      <c r="AO774" s="85"/>
      <c r="AP774" s="85"/>
      <c r="AQ774" s="85"/>
    </row>
    <row r="775" spans="1:43" x14ac:dyDescent="0.25">
      <c r="A775" s="84"/>
      <c r="C775" s="171"/>
      <c r="D775" s="257"/>
      <c r="E775" s="1248"/>
      <c r="F775" s="1248"/>
      <c r="G775" s="1248"/>
      <c r="H775" s="1248"/>
      <c r="I775" s="1248"/>
      <c r="J775" s="1248"/>
      <c r="K775" s="1248"/>
      <c r="L775" s="1248"/>
      <c r="M775" s="1248"/>
      <c r="N775" s="1248"/>
      <c r="O775" s="1248"/>
      <c r="P775" s="1248"/>
      <c r="Q775" s="1248"/>
      <c r="R775" s="1248"/>
      <c r="S775" s="1248"/>
      <c r="T775" s="1248"/>
      <c r="U775" s="171"/>
      <c r="V775" s="257"/>
      <c r="W775" s="85"/>
      <c r="X775" s="85"/>
      <c r="Y775" s="1247" t="s">
        <v>146</v>
      </c>
      <c r="Z775" s="1247"/>
      <c r="AA775" s="1247"/>
      <c r="AB775" s="1247"/>
      <c r="AC775" s="1247"/>
      <c r="AD775" s="1247"/>
      <c r="AE775" s="1247"/>
      <c r="AF775" s="1247"/>
      <c r="AG775" s="1247"/>
      <c r="AH775" s="1247"/>
      <c r="AI775" s="1247"/>
      <c r="AJ775" s="1247"/>
      <c r="AK775" s="1247"/>
      <c r="AL775" s="200"/>
      <c r="AM775" s="171"/>
      <c r="AN775" s="257"/>
      <c r="AO775" s="85"/>
      <c r="AP775" s="85"/>
      <c r="AQ775" s="85"/>
    </row>
    <row r="776" spans="1:43" x14ac:dyDescent="0.25">
      <c r="A776" s="84"/>
      <c r="C776" s="171"/>
      <c r="D776" s="257"/>
      <c r="E776" s="1248"/>
      <c r="F776" s="1248"/>
      <c r="G776" s="1248"/>
      <c r="H776" s="1248"/>
      <c r="I776" s="1248"/>
      <c r="J776" s="1248"/>
      <c r="K776" s="1248"/>
      <c r="L776" s="1248"/>
      <c r="M776" s="1248"/>
      <c r="N776" s="1248"/>
      <c r="O776" s="1248"/>
      <c r="P776" s="1248"/>
      <c r="Q776" s="1248"/>
      <c r="R776" s="1248"/>
      <c r="S776" s="1248"/>
      <c r="T776" s="1248"/>
      <c r="U776" s="171"/>
      <c r="V776" s="257"/>
      <c r="AM776" s="171"/>
      <c r="AN776" s="257"/>
      <c r="AO776" s="85"/>
      <c r="AP776" s="85"/>
      <c r="AQ776" s="85"/>
    </row>
    <row r="777" spans="1:43" x14ac:dyDescent="0.25">
      <c r="A777" s="84"/>
      <c r="C777" s="171"/>
      <c r="D777" s="257"/>
      <c r="E777" s="1248"/>
      <c r="F777" s="1248"/>
      <c r="G777" s="1248"/>
      <c r="H777" s="1248"/>
      <c r="I777" s="1248"/>
      <c r="J777" s="1248"/>
      <c r="K777" s="1248"/>
      <c r="L777" s="1248"/>
      <c r="M777" s="1248"/>
      <c r="N777" s="1248"/>
      <c r="O777" s="1248"/>
      <c r="P777" s="1248"/>
      <c r="Q777" s="1248"/>
      <c r="R777" s="1248"/>
      <c r="S777" s="1248"/>
      <c r="T777" s="1248"/>
      <c r="U777" s="171"/>
      <c r="V777" s="257"/>
      <c r="W777" s="85" t="s">
        <v>144</v>
      </c>
      <c r="X777" s="85"/>
      <c r="Y777" s="85"/>
      <c r="Z777" s="122"/>
      <c r="AA777" s="122"/>
      <c r="AB777" s="122"/>
      <c r="AC777" s="122"/>
      <c r="AD777" s="122"/>
      <c r="AE777" s="122"/>
      <c r="AF777" s="122"/>
      <c r="AG777" s="122"/>
      <c r="AH777" s="122"/>
      <c r="AI777" s="122"/>
      <c r="AJ777" s="122"/>
      <c r="AK777" s="122"/>
      <c r="AL777" s="697" t="s">
        <v>218</v>
      </c>
      <c r="AM777" s="171"/>
      <c r="AN777" s="257"/>
      <c r="AO777" s="85"/>
      <c r="AP777" s="85"/>
      <c r="AQ777" s="85"/>
    </row>
    <row r="778" spans="1:43" x14ac:dyDescent="0.25">
      <c r="A778" s="85"/>
      <c r="B778" s="475"/>
      <c r="C778" s="171"/>
      <c r="D778" s="257"/>
      <c r="E778" s="1248"/>
      <c r="F778" s="1248"/>
      <c r="G778" s="1248"/>
      <c r="H778" s="1248"/>
      <c r="I778" s="1248"/>
      <c r="J778" s="1248"/>
      <c r="K778" s="1248"/>
      <c r="L778" s="1248"/>
      <c r="M778" s="1248"/>
      <c r="N778" s="1248"/>
      <c r="O778" s="1248"/>
      <c r="P778" s="1248"/>
      <c r="Q778" s="1248"/>
      <c r="R778" s="1248"/>
      <c r="S778" s="1248"/>
      <c r="T778" s="1248"/>
      <c r="U778" s="171"/>
      <c r="V778" s="257"/>
      <c r="W778" s="85"/>
      <c r="X778" s="85"/>
      <c r="Y778" s="85"/>
      <c r="Z778" s="689" t="s">
        <v>146</v>
      </c>
      <c r="AA778" s="689"/>
      <c r="AB778" s="689"/>
      <c r="AC778" s="689"/>
      <c r="AD778" s="689"/>
      <c r="AE778" s="689"/>
      <c r="AF778" s="689"/>
      <c r="AG778" s="689"/>
      <c r="AH778" s="689"/>
      <c r="AI778" s="689"/>
      <c r="AJ778" s="689"/>
      <c r="AK778" s="689"/>
      <c r="AL778" s="200"/>
      <c r="AM778" s="171"/>
      <c r="AN778" s="257"/>
      <c r="AO778" s="85"/>
      <c r="AP778" s="85"/>
      <c r="AQ778" s="85"/>
    </row>
    <row r="779" spans="1:43" ht="6" customHeight="1" x14ac:dyDescent="0.25">
      <c r="A779" s="122"/>
      <c r="B779" s="306"/>
      <c r="C779" s="172"/>
      <c r="D779" s="307"/>
      <c r="E779" s="122"/>
      <c r="F779" s="122"/>
      <c r="G779" s="122"/>
      <c r="H779" s="122"/>
      <c r="I779" s="122"/>
      <c r="J779" s="122"/>
      <c r="K779" s="122"/>
      <c r="L779" s="122"/>
      <c r="M779" s="122"/>
      <c r="N779" s="122"/>
      <c r="O779" s="122"/>
      <c r="P779" s="122"/>
      <c r="Q779" s="122"/>
      <c r="R779" s="122"/>
      <c r="S779" s="122"/>
      <c r="T779" s="122"/>
      <c r="U779" s="172"/>
      <c r="V779" s="307"/>
      <c r="W779" s="122"/>
      <c r="X779" s="122"/>
      <c r="Y779" s="122"/>
      <c r="Z779" s="122"/>
      <c r="AA779" s="122"/>
      <c r="AB779" s="122"/>
      <c r="AC779" s="122"/>
      <c r="AD779" s="122"/>
      <c r="AE779" s="122"/>
      <c r="AF779" s="122"/>
      <c r="AG779" s="122"/>
      <c r="AH779" s="122"/>
      <c r="AI779" s="122"/>
      <c r="AJ779" s="122"/>
      <c r="AK779" s="122"/>
      <c r="AL779" s="695"/>
      <c r="AM779" s="172"/>
      <c r="AN779" s="307"/>
      <c r="AO779" s="122"/>
      <c r="AP779" s="122"/>
      <c r="AQ779" s="122"/>
    </row>
    <row r="780" spans="1:43" ht="6" customHeight="1" x14ac:dyDescent="0.25">
      <c r="A780" s="85"/>
      <c r="B780" s="475"/>
      <c r="C780" s="171"/>
      <c r="D780" s="257"/>
      <c r="E780" s="85"/>
      <c r="F780" s="85"/>
      <c r="G780" s="85"/>
      <c r="H780" s="85"/>
      <c r="I780" s="85"/>
      <c r="J780" s="85"/>
      <c r="K780" s="85"/>
      <c r="L780" s="85"/>
      <c r="M780" s="85"/>
      <c r="N780" s="85"/>
      <c r="O780" s="85"/>
      <c r="P780" s="85"/>
      <c r="Q780" s="85"/>
      <c r="R780" s="85"/>
      <c r="S780" s="85"/>
      <c r="T780" s="85"/>
      <c r="U780" s="171"/>
      <c r="V780" s="257"/>
      <c r="W780" s="85"/>
      <c r="X780" s="85"/>
      <c r="Y780" s="85"/>
      <c r="Z780" s="85"/>
      <c r="AA780" s="85"/>
      <c r="AB780" s="85"/>
      <c r="AC780" s="85"/>
      <c r="AD780" s="85"/>
      <c r="AE780" s="85"/>
      <c r="AF780" s="85"/>
      <c r="AG780" s="85"/>
      <c r="AH780" s="85"/>
      <c r="AI780" s="85"/>
      <c r="AJ780" s="85"/>
      <c r="AK780" s="85"/>
      <c r="AL780" s="697"/>
      <c r="AM780" s="171"/>
      <c r="AN780" s="257"/>
      <c r="AO780" s="85"/>
      <c r="AP780" s="85"/>
      <c r="AQ780" s="85"/>
    </row>
    <row r="781" spans="1:43" ht="11.25" customHeight="1" x14ac:dyDescent="0.25">
      <c r="A781" s="84"/>
      <c r="B781" s="276">
        <v>473</v>
      </c>
      <c r="C781" s="171"/>
      <c r="D781" s="257"/>
      <c r="E781" s="1241" t="str">
        <f ca="1">VLOOKUP(INDIRECT(ADDRESS(ROW(),COLUMN()-3)),INDIRECT("translations[[Question Num]:["&amp; Language_Selected &amp;"]]"),MATCH(Language_Selected,Language_Options,0)+1,FALSE)</f>
        <v>During the first 2 days after (NAME IN 407)’s birth, did any health care provider do the following:</v>
      </c>
      <c r="F781" s="1241"/>
      <c r="G781" s="1241"/>
      <c r="H781" s="1241"/>
      <c r="I781" s="1241"/>
      <c r="J781" s="1241"/>
      <c r="K781" s="1241"/>
      <c r="L781" s="1241"/>
      <c r="M781" s="1241"/>
      <c r="N781" s="1241"/>
      <c r="O781" s="1241"/>
      <c r="P781" s="1241"/>
      <c r="Q781" s="1241"/>
      <c r="R781" s="1241"/>
      <c r="S781" s="1241"/>
      <c r="T781" s="1241"/>
      <c r="U781" s="171"/>
      <c r="V781" s="257"/>
      <c r="W781" s="84"/>
      <c r="X781" s="84"/>
      <c r="Y781" s="84"/>
      <c r="Z781" s="84"/>
      <c r="AA781" s="84"/>
      <c r="AB781" s="84"/>
      <c r="AC781" s="84"/>
      <c r="AD781" s="84"/>
      <c r="AE781" s="84"/>
      <c r="AF781" s="84"/>
      <c r="AG781" s="84"/>
      <c r="AH781" s="84"/>
      <c r="AI781" s="84"/>
      <c r="AJ781" s="84"/>
      <c r="AK781" s="84"/>
      <c r="AL781" s="247"/>
      <c r="AM781" s="171"/>
      <c r="AN781" s="257"/>
      <c r="AO781" s="85"/>
      <c r="AP781" s="85"/>
      <c r="AQ781" s="85"/>
    </row>
    <row r="782" spans="1:43" x14ac:dyDescent="0.25">
      <c r="A782" s="84"/>
      <c r="B782" s="496"/>
      <c r="C782" s="171"/>
      <c r="D782" s="257"/>
      <c r="E782" s="1241"/>
      <c r="F782" s="1241"/>
      <c r="G782" s="1241"/>
      <c r="H782" s="1241"/>
      <c r="I782" s="1241"/>
      <c r="J782" s="1241"/>
      <c r="K782" s="1241"/>
      <c r="L782" s="1241"/>
      <c r="M782" s="1241"/>
      <c r="N782" s="1241"/>
      <c r="O782" s="1241"/>
      <c r="P782" s="1241"/>
      <c r="Q782" s="1241"/>
      <c r="R782" s="1241"/>
      <c r="S782" s="1241"/>
      <c r="T782" s="1241"/>
      <c r="U782" s="171"/>
      <c r="V782" s="257"/>
      <c r="W782" s="84"/>
      <c r="X782" s="84"/>
      <c r="Y782" s="84"/>
      <c r="Z782" s="84"/>
      <c r="AA782" s="84"/>
      <c r="AB782" s="84"/>
      <c r="AC782" s="84"/>
      <c r="AD782" s="84"/>
      <c r="AE782" s="84"/>
      <c r="AF782" s="84"/>
      <c r="AG782" s="84"/>
      <c r="AH782" s="276" t="s">
        <v>52</v>
      </c>
      <c r="AI782" s="84"/>
      <c r="AJ782" s="276" t="s">
        <v>54</v>
      </c>
      <c r="AL782" s="276" t="s">
        <v>346</v>
      </c>
      <c r="AM782" s="171"/>
      <c r="AN782" s="257"/>
      <c r="AO782" s="85"/>
      <c r="AP782" s="85"/>
      <c r="AQ782" s="85"/>
    </row>
    <row r="783" spans="1:43" ht="6" customHeight="1" x14ac:dyDescent="0.25">
      <c r="A783" s="84"/>
      <c r="C783" s="171"/>
      <c r="D783" s="257"/>
      <c r="E783" s="84"/>
      <c r="F783" s="84"/>
      <c r="G783" s="84"/>
      <c r="H783" s="84"/>
      <c r="I783" s="84"/>
      <c r="J783" s="84"/>
      <c r="K783" s="84"/>
      <c r="L783" s="84"/>
      <c r="M783" s="84"/>
      <c r="N783" s="84"/>
      <c r="O783" s="84"/>
      <c r="P783" s="84"/>
      <c r="Q783" s="84"/>
      <c r="R783" s="84"/>
      <c r="S783" s="84"/>
      <c r="T783" s="84"/>
      <c r="U783" s="171"/>
      <c r="V783" s="257"/>
      <c r="W783" s="84"/>
      <c r="X783" s="84"/>
      <c r="Y783" s="84"/>
      <c r="Z783" s="84"/>
      <c r="AA783" s="84"/>
      <c r="AB783" s="84"/>
      <c r="AC783" s="84"/>
      <c r="AD783" s="84"/>
      <c r="AE783" s="84"/>
      <c r="AF783" s="84"/>
      <c r="AG783" s="84"/>
      <c r="AH783" s="276"/>
      <c r="AI783" s="84"/>
      <c r="AJ783" s="496"/>
      <c r="AL783" s="276"/>
      <c r="AM783" s="171"/>
      <c r="AN783" s="257"/>
      <c r="AO783" s="85"/>
      <c r="AP783" s="85"/>
      <c r="AQ783" s="85"/>
    </row>
    <row r="784" spans="1:43" ht="11.25" customHeight="1" x14ac:dyDescent="0.25">
      <c r="A784" s="84"/>
      <c r="C784" s="171"/>
      <c r="D784" s="257"/>
      <c r="E784" s="127" t="s">
        <v>56</v>
      </c>
      <c r="F784" s="1241" t="str">
        <f ca="1">VLOOKUP(CONCATENATE($B$781&amp;INDIRECT(ADDRESS(ROW(),COLUMN()-1))),INDIRECT("translations[[Question Num]:["&amp; Language_Selected &amp;"]]"),MATCH(Language_Selected,Language_Options,0)+1,FALSE)</f>
        <v>Examine the cord?</v>
      </c>
      <c r="G784" s="1241"/>
      <c r="H784" s="1241"/>
      <c r="I784" s="1241"/>
      <c r="J784" s="1241"/>
      <c r="K784" s="1241"/>
      <c r="L784" s="1241"/>
      <c r="M784" s="1241"/>
      <c r="N784" s="1241"/>
      <c r="O784" s="1241"/>
      <c r="P784" s="1241"/>
      <c r="Q784" s="1241"/>
      <c r="R784" s="1241"/>
      <c r="S784" s="1241"/>
      <c r="T784" s="1241"/>
      <c r="U784" s="171"/>
      <c r="V784" s="257"/>
      <c r="W784" s="127" t="s">
        <v>56</v>
      </c>
      <c r="X784" s="84" t="s">
        <v>399</v>
      </c>
      <c r="Y784" s="84"/>
      <c r="AA784" s="150" t="s">
        <v>9</v>
      </c>
      <c r="AB784" s="150"/>
      <c r="AC784" s="150"/>
      <c r="AD784" s="150"/>
      <c r="AE784" s="150"/>
      <c r="AF784" s="150"/>
      <c r="AG784" s="150"/>
      <c r="AH784" s="496" t="s">
        <v>53</v>
      </c>
      <c r="AI784" s="84"/>
      <c r="AJ784" s="496" t="s">
        <v>55</v>
      </c>
      <c r="AL784" s="496" t="s">
        <v>103</v>
      </c>
      <c r="AM784" s="171"/>
      <c r="AN784" s="257"/>
      <c r="AO784" s="85"/>
      <c r="AP784" s="85"/>
      <c r="AQ784" s="85"/>
    </row>
    <row r="785" spans="1:43" ht="11.25" customHeight="1" x14ac:dyDescent="0.25">
      <c r="A785" s="84"/>
      <c r="C785" s="171"/>
      <c r="D785" s="257"/>
      <c r="E785" s="127" t="s">
        <v>58</v>
      </c>
      <c r="F785" s="1241" t="str">
        <f ca="1">VLOOKUP(CONCATENATE($B$781&amp;INDIRECT(ADDRESS(ROW(),COLUMN()-1))),INDIRECT("translations[[Question Num]:["&amp; Language_Selected &amp;"]]"),MATCH(Language_Selected,Language_Options,0)+1,FALSE)</f>
        <v>Measure (NAME IN 407)’s temperature?</v>
      </c>
      <c r="G785" s="1241"/>
      <c r="H785" s="1241"/>
      <c r="I785" s="1241"/>
      <c r="J785" s="1241"/>
      <c r="K785" s="1241"/>
      <c r="L785" s="1241"/>
      <c r="M785" s="1241"/>
      <c r="N785" s="1241"/>
      <c r="O785" s="1241"/>
      <c r="P785" s="1241"/>
      <c r="Q785" s="1241"/>
      <c r="R785" s="1241"/>
      <c r="S785" s="1241"/>
      <c r="T785" s="1241"/>
      <c r="U785" s="171"/>
      <c r="V785" s="257"/>
      <c r="W785" s="127" t="s">
        <v>58</v>
      </c>
      <c r="X785" s="84" t="s">
        <v>400</v>
      </c>
      <c r="Y785" s="84"/>
      <c r="Z785" s="84"/>
      <c r="AA785" s="84"/>
      <c r="AB785" s="84"/>
      <c r="AC785" s="150" t="s">
        <v>9</v>
      </c>
      <c r="AD785" s="150"/>
      <c r="AE785" s="150"/>
      <c r="AF785" s="150"/>
      <c r="AG785" s="150"/>
      <c r="AH785" s="496" t="s">
        <v>53</v>
      </c>
      <c r="AI785" s="84"/>
      <c r="AJ785" s="496" t="s">
        <v>55</v>
      </c>
      <c r="AL785" s="496" t="s">
        <v>103</v>
      </c>
      <c r="AM785" s="171"/>
      <c r="AN785" s="257"/>
      <c r="AO785" s="85"/>
      <c r="AP785" s="85"/>
      <c r="AQ785" s="85"/>
    </row>
    <row r="786" spans="1:43" ht="11.25" customHeight="1" x14ac:dyDescent="0.25">
      <c r="A786" s="84"/>
      <c r="C786" s="171"/>
      <c r="D786" s="257"/>
      <c r="E786" s="127" t="s">
        <v>255</v>
      </c>
      <c r="F786" s="1241" t="str">
        <f ca="1">VLOOKUP(CONCATENATE($B$781&amp;INDIRECT(ADDRESS(ROW(),COLUMN()-1))),INDIRECT("translations[[Question Num]:["&amp; Language_Selected &amp;"]]"),MATCH(Language_Selected,Language_Options,0)+1,FALSE)</f>
        <v>Tell you how to recognize if your baby needs immediate medical attention?</v>
      </c>
      <c r="G786" s="1241"/>
      <c r="H786" s="1241"/>
      <c r="I786" s="1241"/>
      <c r="J786" s="1241"/>
      <c r="K786" s="1241"/>
      <c r="L786" s="1241"/>
      <c r="M786" s="1241"/>
      <c r="N786" s="1241"/>
      <c r="O786" s="1241"/>
      <c r="P786" s="1241"/>
      <c r="Q786" s="1241"/>
      <c r="R786" s="1241"/>
      <c r="S786" s="1241"/>
      <c r="T786" s="1241"/>
      <c r="U786" s="171"/>
      <c r="V786" s="257"/>
      <c r="AM786" s="171"/>
      <c r="AN786" s="257"/>
      <c r="AO786" s="85"/>
      <c r="AP786" s="85"/>
      <c r="AQ786" s="85"/>
    </row>
    <row r="787" spans="1:43" ht="11.25" customHeight="1" x14ac:dyDescent="0.25">
      <c r="A787" s="84"/>
      <c r="C787" s="171"/>
      <c r="D787" s="257"/>
      <c r="F787" s="1241"/>
      <c r="G787" s="1241"/>
      <c r="H787" s="1241"/>
      <c r="I787" s="1241"/>
      <c r="J787" s="1241"/>
      <c r="K787" s="1241"/>
      <c r="L787" s="1241"/>
      <c r="M787" s="1241"/>
      <c r="N787" s="1241"/>
      <c r="O787" s="1241"/>
      <c r="P787" s="1241"/>
      <c r="Q787" s="1241"/>
      <c r="R787" s="1241"/>
      <c r="S787" s="1241"/>
      <c r="T787" s="1241"/>
      <c r="U787" s="171"/>
      <c r="V787" s="257"/>
      <c r="W787" s="127" t="s">
        <v>255</v>
      </c>
      <c r="X787" s="84" t="s">
        <v>401</v>
      </c>
      <c r="Y787" s="84"/>
      <c r="Z787" s="150"/>
      <c r="AB787" s="150"/>
      <c r="AC787" s="150"/>
      <c r="AD787" s="150"/>
      <c r="AE787" s="150" t="s">
        <v>9</v>
      </c>
      <c r="AF787" s="150"/>
      <c r="AG787" s="150"/>
      <c r="AH787" s="496" t="s">
        <v>53</v>
      </c>
      <c r="AI787" s="84"/>
      <c r="AJ787" s="496" t="s">
        <v>55</v>
      </c>
      <c r="AL787" s="496" t="s">
        <v>103</v>
      </c>
      <c r="AM787" s="171"/>
      <c r="AN787" s="257"/>
      <c r="AO787" s="85"/>
      <c r="AP787" s="85"/>
      <c r="AQ787" s="85"/>
    </row>
    <row r="788" spans="1:43" ht="11.25" customHeight="1" x14ac:dyDescent="0.25">
      <c r="A788" s="84"/>
      <c r="C788" s="171"/>
      <c r="D788" s="257"/>
      <c r="E788" s="127" t="s">
        <v>257</v>
      </c>
      <c r="F788" s="1241" t="str">
        <f ca="1">VLOOKUP(CONCATENATE($B$781&amp;INDIRECT(ADDRESS(ROW(),COLUMN()-1))),INDIRECT("translations[[Question Num]:["&amp; Language_Selected &amp;"]]"),MATCH(Language_Selected,Language_Options,0)+1,FALSE)</f>
        <v>Talk with you about breastfeeding?</v>
      </c>
      <c r="G788" s="1241"/>
      <c r="H788" s="1241"/>
      <c r="I788" s="1241"/>
      <c r="J788" s="1241"/>
      <c r="K788" s="1241"/>
      <c r="L788" s="1241"/>
      <c r="M788" s="1241"/>
      <c r="N788" s="1241"/>
      <c r="O788" s="1241"/>
      <c r="P788" s="1241"/>
      <c r="Q788" s="1241"/>
      <c r="R788" s="1241"/>
      <c r="S788" s="1241"/>
      <c r="T788" s="1241"/>
      <c r="U788" s="171"/>
      <c r="V788" s="257"/>
      <c r="W788" s="127" t="s">
        <v>257</v>
      </c>
      <c r="X788" s="84" t="s">
        <v>402</v>
      </c>
      <c r="Y788" s="84"/>
      <c r="Z788" s="84"/>
      <c r="AA788" s="84"/>
      <c r="AB788" s="84"/>
      <c r="AC788" s="84"/>
      <c r="AD788" s="84"/>
      <c r="AE788" s="84"/>
      <c r="AG788" s="150"/>
      <c r="AH788" s="496" t="s">
        <v>53</v>
      </c>
      <c r="AI788" s="84"/>
      <c r="AJ788" s="496" t="s">
        <v>55</v>
      </c>
      <c r="AL788" s="496" t="s">
        <v>103</v>
      </c>
      <c r="AM788" s="171"/>
      <c r="AN788" s="257"/>
      <c r="AO788" s="85"/>
      <c r="AP788" s="85"/>
      <c r="AQ788" s="85"/>
    </row>
    <row r="789" spans="1:43" ht="11.25" customHeight="1" x14ac:dyDescent="0.25">
      <c r="A789" s="84"/>
      <c r="C789" s="171"/>
      <c r="D789" s="257"/>
      <c r="E789" s="127" t="s">
        <v>258</v>
      </c>
      <c r="F789" s="1248" t="str">
        <f ca="1">VLOOKUP(CONCATENATE($B$781&amp;INDIRECT(ADDRESS(ROW(),COLUMN()-1))),INDIRECT("translations[[Question Num]:["&amp; Language_Selected &amp;"]]"),MATCH(Language_Selected,Language_Options,0)+1,FALSE)</f>
        <v>Observe (NAME IN 407) breastfeeding to see if you are doing it correctly?</v>
      </c>
      <c r="G789" s="1248"/>
      <c r="H789" s="1248"/>
      <c r="I789" s="1248"/>
      <c r="J789" s="1248"/>
      <c r="K789" s="1248"/>
      <c r="L789" s="1248"/>
      <c r="M789" s="1248"/>
      <c r="N789" s="1248"/>
      <c r="O789" s="1248"/>
      <c r="P789" s="1248"/>
      <c r="Q789" s="1248"/>
      <c r="R789" s="1248"/>
      <c r="S789" s="1248"/>
      <c r="T789" s="1248"/>
      <c r="U789" s="171"/>
      <c r="V789" s="257"/>
      <c r="AL789" s="127"/>
      <c r="AM789" s="171"/>
      <c r="AN789" s="257"/>
      <c r="AO789" s="85"/>
      <c r="AP789" s="85"/>
      <c r="AQ789" s="85"/>
    </row>
    <row r="790" spans="1:43" ht="11.25" customHeight="1" x14ac:dyDescent="0.25">
      <c r="A790" s="84"/>
      <c r="C790" s="171"/>
      <c r="D790" s="257"/>
      <c r="F790" s="1248"/>
      <c r="G790" s="1248"/>
      <c r="H790" s="1248"/>
      <c r="I790" s="1248"/>
      <c r="J790" s="1248"/>
      <c r="K790" s="1248"/>
      <c r="L790" s="1248"/>
      <c r="M790" s="1248"/>
      <c r="N790" s="1248"/>
      <c r="O790" s="1248"/>
      <c r="P790" s="1248"/>
      <c r="Q790" s="1248"/>
      <c r="R790" s="1248"/>
      <c r="S790" s="1248"/>
      <c r="T790" s="1248"/>
      <c r="U790" s="171"/>
      <c r="V790" s="257"/>
      <c r="W790" s="127" t="s">
        <v>258</v>
      </c>
      <c r="X790" s="84" t="s">
        <v>403</v>
      </c>
      <c r="Y790" s="84"/>
      <c r="Z790" s="84"/>
      <c r="AA790" s="84"/>
      <c r="AB790" s="84"/>
      <c r="AC790" s="84"/>
      <c r="AD790" s="84"/>
      <c r="AE790" s="84"/>
      <c r="AG790" s="150" t="s">
        <v>9</v>
      </c>
      <c r="AH790" s="496" t="s">
        <v>53</v>
      </c>
      <c r="AI790" s="84"/>
      <c r="AJ790" s="496" t="s">
        <v>55</v>
      </c>
      <c r="AL790" s="496" t="s">
        <v>103</v>
      </c>
      <c r="AM790" s="171"/>
      <c r="AN790" s="257"/>
      <c r="AO790" s="85"/>
      <c r="AP790" s="85"/>
      <c r="AQ790" s="85"/>
    </row>
    <row r="791" spans="1:43" ht="6" customHeight="1" x14ac:dyDescent="0.25">
      <c r="A791" s="122"/>
      <c r="B791" s="306"/>
      <c r="C791" s="172"/>
      <c r="D791" s="307"/>
      <c r="E791" s="373"/>
      <c r="F791" s="711"/>
      <c r="G791" s="711"/>
      <c r="H791" s="711"/>
      <c r="I791" s="711"/>
      <c r="J791" s="711"/>
      <c r="K791" s="711"/>
      <c r="L791" s="711"/>
      <c r="M791" s="711"/>
      <c r="N791" s="711"/>
      <c r="O791" s="711"/>
      <c r="P791" s="711"/>
      <c r="Q791" s="711"/>
      <c r="R791" s="711"/>
      <c r="S791" s="711"/>
      <c r="T791" s="711"/>
      <c r="U791" s="172"/>
      <c r="V791" s="307"/>
      <c r="W791" s="373"/>
      <c r="X791" s="373"/>
      <c r="Y791" s="373"/>
      <c r="Z791" s="373"/>
      <c r="AA791" s="373"/>
      <c r="AB791" s="373"/>
      <c r="AC791" s="373"/>
      <c r="AD791" s="122"/>
      <c r="AE791" s="122"/>
      <c r="AF791" s="442"/>
      <c r="AG791" s="442"/>
      <c r="AH791" s="712"/>
      <c r="AI791" s="122"/>
      <c r="AJ791" s="712"/>
      <c r="AK791" s="373"/>
      <c r="AL791" s="712"/>
      <c r="AM791" s="172"/>
      <c r="AN791" s="307"/>
      <c r="AO791" s="122"/>
      <c r="AP791" s="122"/>
      <c r="AQ791" s="122"/>
    </row>
    <row r="792" spans="1:43" ht="6" customHeight="1" x14ac:dyDescent="0.25">
      <c r="A792" s="84"/>
      <c r="C792" s="171"/>
      <c r="D792" s="257"/>
      <c r="F792" s="644"/>
      <c r="G792" s="644"/>
      <c r="H792" s="644"/>
      <c r="I792" s="644"/>
      <c r="J792" s="644"/>
      <c r="K792" s="644"/>
      <c r="L792" s="644"/>
      <c r="M792" s="644"/>
      <c r="N792" s="644"/>
      <c r="O792" s="644"/>
      <c r="P792" s="644"/>
      <c r="Q792" s="644"/>
      <c r="R792" s="644"/>
      <c r="S792" s="644"/>
      <c r="T792" s="644"/>
      <c r="U792" s="171"/>
      <c r="V792" s="257"/>
      <c r="AD792" s="84"/>
      <c r="AE792" s="84"/>
      <c r="AF792" s="150"/>
      <c r="AG792" s="150"/>
      <c r="AH792" s="496"/>
      <c r="AI792" s="84"/>
      <c r="AJ792" s="496"/>
      <c r="AL792" s="496"/>
      <c r="AM792" s="171"/>
      <c r="AN792" s="257"/>
      <c r="AO792" s="85"/>
      <c r="AP792" s="85"/>
      <c r="AQ792" s="85"/>
    </row>
    <row r="793" spans="1:43" ht="11.25" customHeight="1" x14ac:dyDescent="0.25">
      <c r="A793" s="84"/>
      <c r="B793" s="276">
        <v>474</v>
      </c>
      <c r="C793" s="171"/>
      <c r="D793" s="257"/>
      <c r="E793" s="1241" t="str">
        <f ca="1">VLOOKUP(INDIRECT(ADDRESS(ROW(),COLUMN()-3)),INDIRECT("translations[[Question Num]:["&amp; Language_Selected &amp;"]]"),MATCH(Language_Selected,Language_Options,0)+1,FALSE)</f>
        <v>During the first 2 days after the birth, did any healthcare provider do the following to you:</v>
      </c>
      <c r="F793" s="1241"/>
      <c r="G793" s="1241"/>
      <c r="H793" s="1241"/>
      <c r="I793" s="1241"/>
      <c r="J793" s="1241"/>
      <c r="K793" s="1241"/>
      <c r="L793" s="1241"/>
      <c r="M793" s="1241"/>
      <c r="N793" s="1241"/>
      <c r="O793" s="1241"/>
      <c r="P793" s="1241"/>
      <c r="Q793" s="1241"/>
      <c r="R793" s="1241"/>
      <c r="S793" s="1241"/>
      <c r="T793" s="1241"/>
      <c r="U793" s="171"/>
      <c r="V793" s="257"/>
      <c r="AD793" s="84"/>
      <c r="AE793" s="84"/>
      <c r="AF793" s="150"/>
      <c r="AG793" s="150"/>
      <c r="AH793" s="496"/>
      <c r="AI793" s="84"/>
      <c r="AJ793" s="496"/>
      <c r="AL793" s="496"/>
      <c r="AM793" s="171"/>
      <c r="AN793" s="257"/>
      <c r="AO793" s="85"/>
      <c r="AP793" s="85"/>
      <c r="AQ793" s="85"/>
    </row>
    <row r="794" spans="1:43" ht="11.25" customHeight="1" x14ac:dyDescent="0.25">
      <c r="A794" s="84"/>
      <c r="B794" s="305"/>
      <c r="C794" s="171"/>
      <c r="D794" s="257"/>
      <c r="E794" s="1241"/>
      <c r="F794" s="1241"/>
      <c r="G794" s="1241"/>
      <c r="H794" s="1241"/>
      <c r="I794" s="1241"/>
      <c r="J794" s="1241"/>
      <c r="K794" s="1241"/>
      <c r="L794" s="1241"/>
      <c r="M794" s="1241"/>
      <c r="N794" s="1241"/>
      <c r="O794" s="1241"/>
      <c r="P794" s="1241"/>
      <c r="Q794" s="1241"/>
      <c r="R794" s="1241"/>
      <c r="S794" s="1241"/>
      <c r="T794" s="1241"/>
      <c r="U794" s="171"/>
      <c r="V794" s="257"/>
      <c r="AD794" s="84"/>
      <c r="AE794" s="84"/>
      <c r="AF794" s="150"/>
      <c r="AG794" s="150"/>
      <c r="AH794" s="276" t="s">
        <v>52</v>
      </c>
      <c r="AI794" s="84"/>
      <c r="AJ794" s="276" t="s">
        <v>54</v>
      </c>
      <c r="AL794" s="276" t="s">
        <v>346</v>
      </c>
      <c r="AM794" s="171"/>
      <c r="AN794" s="257"/>
      <c r="AO794" s="85"/>
      <c r="AP794" s="85"/>
      <c r="AQ794" s="85"/>
    </row>
    <row r="795" spans="1:43" ht="6" customHeight="1" x14ac:dyDescent="0.25">
      <c r="A795" s="84"/>
      <c r="C795" s="171"/>
      <c r="D795" s="257"/>
      <c r="E795" s="644"/>
      <c r="F795" s="644"/>
      <c r="G795" s="644"/>
      <c r="H795" s="644"/>
      <c r="I795" s="644"/>
      <c r="J795" s="644"/>
      <c r="K795" s="644"/>
      <c r="L795" s="644"/>
      <c r="M795" s="644"/>
      <c r="N795" s="644"/>
      <c r="O795" s="644"/>
      <c r="P795" s="644"/>
      <c r="Q795" s="644"/>
      <c r="R795" s="644"/>
      <c r="S795" s="644"/>
      <c r="T795" s="644"/>
      <c r="U795" s="171"/>
      <c r="V795" s="257"/>
      <c r="AD795" s="84"/>
      <c r="AE795" s="84"/>
      <c r="AF795" s="150"/>
      <c r="AG795" s="150"/>
      <c r="AH795" s="496"/>
      <c r="AI795" s="84"/>
      <c r="AJ795" s="496"/>
      <c r="AL795" s="496"/>
      <c r="AM795" s="171"/>
      <c r="AN795" s="257"/>
      <c r="AO795" s="85"/>
      <c r="AP795" s="85"/>
      <c r="AQ795" s="85"/>
    </row>
    <row r="796" spans="1:43" ht="11.25" customHeight="1" x14ac:dyDescent="0.25">
      <c r="A796" s="84"/>
      <c r="C796" s="171"/>
      <c r="D796" s="257"/>
      <c r="E796" s="258" t="s">
        <v>56</v>
      </c>
      <c r="F796" s="1241" t="str">
        <f ca="1">VLOOKUP(CONCATENATE($B$793&amp;INDIRECT(ADDRESS(ROW(),COLUMN()-1))),INDIRECT("translations[[Question Num]:["&amp; Language_Selected &amp;"]]"),MATCH(Language_Selected,Language_Options,0)+1,FALSE)</f>
        <v>Measure your blood pressure?</v>
      </c>
      <c r="G796" s="1241"/>
      <c r="H796" s="1241"/>
      <c r="I796" s="1241"/>
      <c r="J796" s="1241"/>
      <c r="K796" s="1241"/>
      <c r="L796" s="1241"/>
      <c r="M796" s="1241"/>
      <c r="N796" s="1241"/>
      <c r="O796" s="1241"/>
      <c r="P796" s="1241"/>
      <c r="Q796" s="1241"/>
      <c r="R796" s="1241"/>
      <c r="S796" s="1241"/>
      <c r="T796" s="1241"/>
      <c r="U796" s="171"/>
      <c r="V796" s="257"/>
      <c r="W796" s="127" t="s">
        <v>56</v>
      </c>
      <c r="X796" s="127" t="s">
        <v>404</v>
      </c>
      <c r="AD796" s="150" t="s">
        <v>9</v>
      </c>
      <c r="AE796" s="150"/>
      <c r="AF796" s="150"/>
      <c r="AG796" s="150"/>
      <c r="AH796" s="496" t="s">
        <v>53</v>
      </c>
      <c r="AI796" s="84"/>
      <c r="AJ796" s="496" t="s">
        <v>55</v>
      </c>
      <c r="AL796" s="496" t="s">
        <v>103</v>
      </c>
      <c r="AM796" s="171"/>
      <c r="AN796" s="257"/>
      <c r="AO796" s="85"/>
      <c r="AP796" s="85"/>
      <c r="AQ796" s="85"/>
    </row>
    <row r="797" spans="1:43" ht="11.25" customHeight="1" x14ac:dyDescent="0.25">
      <c r="A797" s="84"/>
      <c r="C797" s="171"/>
      <c r="D797" s="257"/>
      <c r="E797" s="258" t="s">
        <v>58</v>
      </c>
      <c r="F797" s="1241" t="str">
        <f ca="1">VLOOKUP(CONCATENATE($B$793&amp;INDIRECT(ADDRESS(ROW(),COLUMN()-1))),INDIRECT("translations[[Question Num]:["&amp; Language_Selected &amp;"]]"),MATCH(Language_Selected,Language_Options,0)+1,FALSE)</f>
        <v>Discuss your vaginal bleeding with you?</v>
      </c>
      <c r="G797" s="1241"/>
      <c r="H797" s="1241"/>
      <c r="I797" s="1241"/>
      <c r="J797" s="1241"/>
      <c r="K797" s="1241"/>
      <c r="L797" s="1241"/>
      <c r="M797" s="1241"/>
      <c r="N797" s="1241"/>
      <c r="O797" s="1241"/>
      <c r="P797" s="1241"/>
      <c r="Q797" s="1241"/>
      <c r="R797" s="1241"/>
      <c r="S797" s="1241"/>
      <c r="T797" s="1241"/>
      <c r="U797" s="171"/>
      <c r="V797" s="257"/>
      <c r="W797" s="127" t="s">
        <v>58</v>
      </c>
      <c r="X797" s="127" t="s">
        <v>355</v>
      </c>
      <c r="AB797" s="150" t="s">
        <v>9</v>
      </c>
      <c r="AC797" s="150"/>
      <c r="AD797" s="150"/>
      <c r="AE797" s="150"/>
      <c r="AF797" s="150"/>
      <c r="AG797" s="150"/>
      <c r="AH797" s="496" t="s">
        <v>53</v>
      </c>
      <c r="AI797" s="84"/>
      <c r="AJ797" s="496" t="s">
        <v>55</v>
      </c>
      <c r="AL797" s="496" t="s">
        <v>103</v>
      </c>
      <c r="AM797" s="171"/>
      <c r="AN797" s="257"/>
      <c r="AO797" s="85"/>
      <c r="AP797" s="85"/>
      <c r="AQ797" s="85"/>
    </row>
    <row r="798" spans="1:43" ht="11.25" customHeight="1" x14ac:dyDescent="0.25">
      <c r="A798" s="84"/>
      <c r="C798" s="171"/>
      <c r="D798" s="257"/>
      <c r="E798" s="258" t="s">
        <v>255</v>
      </c>
      <c r="F798" s="1241" t="str">
        <f ca="1">VLOOKUP(CONCATENATE($B$793&amp;INDIRECT(ADDRESS(ROW(),COLUMN()-1))),INDIRECT("translations[[Question Num]:["&amp; Language_Selected &amp;"]]"),MATCH(Language_Selected,Language_Options,0)+1,FALSE)</f>
        <v>Discuss family planning with you?</v>
      </c>
      <c r="G798" s="1241"/>
      <c r="H798" s="1241"/>
      <c r="I798" s="1241"/>
      <c r="J798" s="1241"/>
      <c r="K798" s="1241"/>
      <c r="L798" s="1241"/>
      <c r="M798" s="1241"/>
      <c r="N798" s="1241"/>
      <c r="O798" s="1241"/>
      <c r="P798" s="1241"/>
      <c r="Q798" s="1241"/>
      <c r="R798" s="1241"/>
      <c r="S798" s="1241"/>
      <c r="T798" s="1241"/>
      <c r="U798" s="171"/>
      <c r="V798" s="257"/>
      <c r="W798" s="127" t="s">
        <v>255</v>
      </c>
      <c r="X798" s="127" t="s">
        <v>405</v>
      </c>
      <c r="AD798" s="150" t="s">
        <v>9</v>
      </c>
      <c r="AE798" s="150"/>
      <c r="AF798" s="150"/>
      <c r="AG798" s="150"/>
      <c r="AH798" s="496" t="s">
        <v>53</v>
      </c>
      <c r="AI798" s="84"/>
      <c r="AJ798" s="496" t="s">
        <v>55</v>
      </c>
      <c r="AL798" s="496" t="s">
        <v>103</v>
      </c>
      <c r="AM798" s="171"/>
      <c r="AN798" s="257"/>
      <c r="AO798" s="85"/>
      <c r="AP798" s="85"/>
      <c r="AQ798" s="85"/>
    </row>
    <row r="799" spans="1:43" ht="6" customHeight="1" thickBot="1" x14ac:dyDescent="0.3">
      <c r="A799" s="122"/>
      <c r="B799" s="306"/>
      <c r="C799" s="172"/>
      <c r="D799" s="307"/>
      <c r="E799" s="122"/>
      <c r="F799" s="122"/>
      <c r="G799" s="122"/>
      <c r="H799" s="122"/>
      <c r="I799" s="122"/>
      <c r="J799" s="122"/>
      <c r="K799" s="122"/>
      <c r="L799" s="122"/>
      <c r="M799" s="122"/>
      <c r="N799" s="122"/>
      <c r="O799" s="122"/>
      <c r="P799" s="122"/>
      <c r="Q799" s="122"/>
      <c r="R799" s="122"/>
      <c r="S799" s="122"/>
      <c r="T799" s="122"/>
      <c r="U799" s="172"/>
      <c r="V799" s="307"/>
      <c r="W799" s="122"/>
      <c r="X799" s="122"/>
      <c r="Y799" s="122"/>
      <c r="Z799" s="122"/>
      <c r="AA799" s="122"/>
      <c r="AB799" s="122"/>
      <c r="AC799" s="122"/>
      <c r="AD799" s="122"/>
      <c r="AE799" s="122"/>
      <c r="AF799" s="122"/>
      <c r="AG799" s="122"/>
      <c r="AH799" s="122"/>
      <c r="AI799" s="122"/>
      <c r="AJ799" s="122"/>
      <c r="AK799" s="122"/>
      <c r="AL799" s="591"/>
      <c r="AM799" s="172"/>
      <c r="AN799" s="307"/>
      <c r="AO799" s="122"/>
      <c r="AP799" s="122"/>
      <c r="AQ799" s="122"/>
    </row>
    <row r="800" spans="1:43" ht="6" customHeight="1" x14ac:dyDescent="0.25">
      <c r="A800" s="651"/>
      <c r="B800" s="471"/>
      <c r="C800" s="652"/>
      <c r="D800" s="653"/>
      <c r="E800" s="470"/>
      <c r="F800" s="470"/>
      <c r="G800" s="470"/>
      <c r="H800" s="470"/>
      <c r="I800" s="470"/>
      <c r="J800" s="470"/>
      <c r="K800" s="470"/>
      <c r="L800" s="470"/>
      <c r="M800" s="470"/>
      <c r="N800" s="470"/>
      <c r="O800" s="470"/>
      <c r="P800" s="470"/>
      <c r="Q800" s="470"/>
      <c r="R800" s="470"/>
      <c r="S800" s="470"/>
      <c r="T800" s="470"/>
      <c r="U800" s="470"/>
      <c r="V800" s="470"/>
      <c r="W800" s="470"/>
      <c r="X800" s="470"/>
      <c r="Y800" s="470"/>
      <c r="Z800" s="470"/>
      <c r="AA800" s="470"/>
      <c r="AB800" s="470"/>
      <c r="AC800" s="470"/>
      <c r="AD800" s="470"/>
      <c r="AE800" s="470"/>
      <c r="AF800" s="470"/>
      <c r="AG800" s="470"/>
      <c r="AH800" s="470"/>
      <c r="AI800" s="470"/>
      <c r="AJ800" s="470"/>
      <c r="AK800" s="470"/>
      <c r="AL800" s="472"/>
      <c r="AM800" s="652"/>
      <c r="AN800" s="653"/>
      <c r="AO800" s="470"/>
      <c r="AP800" s="470"/>
      <c r="AQ800" s="654"/>
    </row>
    <row r="801" spans="1:76" ht="11.25" customHeight="1" x14ac:dyDescent="0.25">
      <c r="A801" s="655"/>
      <c r="B801" s="429">
        <v>475</v>
      </c>
      <c r="C801" s="171"/>
      <c r="D801" s="257"/>
      <c r="E801" s="1242" t="s">
        <v>406</v>
      </c>
      <c r="F801" s="1242"/>
      <c r="G801" s="1242"/>
      <c r="H801" s="1242"/>
      <c r="I801" s="1242"/>
      <c r="J801" s="1242"/>
      <c r="K801" s="1242"/>
      <c r="L801" s="1242"/>
      <c r="M801" s="1242"/>
      <c r="N801" s="1242"/>
      <c r="O801" s="1242"/>
      <c r="P801" s="1242"/>
      <c r="Q801" s="1242"/>
      <c r="R801" s="1242"/>
      <c r="S801" s="1242"/>
      <c r="T801" s="1242"/>
      <c r="U801" s="1242"/>
      <c r="V801" s="1242"/>
      <c r="W801" s="1242"/>
      <c r="X801" s="1242"/>
      <c r="Y801" s="1242"/>
      <c r="Z801" s="1242"/>
      <c r="AA801" s="1242"/>
      <c r="AB801" s="1242"/>
      <c r="AC801" s="1242"/>
      <c r="AD801" s="1242"/>
      <c r="AE801" s="1242"/>
      <c r="AF801" s="1242"/>
      <c r="AG801" s="1242"/>
      <c r="AH801" s="1242"/>
      <c r="AI801" s="1242"/>
      <c r="AJ801" s="1242"/>
      <c r="AK801" s="1242"/>
      <c r="AL801" s="1242"/>
      <c r="AM801" s="171"/>
      <c r="AN801" s="257"/>
      <c r="AO801" s="85"/>
      <c r="AP801" s="85"/>
      <c r="AQ801" s="383"/>
    </row>
    <row r="802" spans="1:76" ht="6" customHeight="1" x14ac:dyDescent="0.25">
      <c r="A802" s="655"/>
      <c r="B802" s="305"/>
      <c r="C802" s="171"/>
      <c r="D802" s="257"/>
      <c r="E802" s="598"/>
      <c r="F802" s="598"/>
      <c r="G802" s="598"/>
      <c r="H802" s="598"/>
      <c r="I802" s="598"/>
      <c r="J802" s="598"/>
      <c r="K802" s="598"/>
      <c r="L802" s="598"/>
      <c r="M802" s="598"/>
      <c r="N802" s="598"/>
      <c r="O802" s="598"/>
      <c r="P802" s="598"/>
      <c r="Q802" s="598"/>
      <c r="R802" s="598"/>
      <c r="S802" s="598"/>
      <c r="T802" s="598"/>
      <c r="U802" s="85"/>
      <c r="V802" s="85"/>
      <c r="W802" s="199"/>
      <c r="X802" s="199"/>
      <c r="Y802" s="199"/>
      <c r="Z802" s="199"/>
      <c r="AA802" s="199"/>
      <c r="AB802" s="199"/>
      <c r="AC802" s="443"/>
      <c r="AD802" s="443"/>
      <c r="AE802" s="443"/>
      <c r="AF802" s="443"/>
      <c r="AG802" s="443"/>
      <c r="AH802" s="443"/>
      <c r="AI802" s="443"/>
      <c r="AJ802" s="443"/>
      <c r="AK802" s="443"/>
      <c r="AL802" s="199"/>
      <c r="AM802" s="171"/>
      <c r="AN802" s="257"/>
      <c r="AO802" s="85"/>
      <c r="AP802" s="85"/>
      <c r="AQ802" s="383"/>
      <c r="BG802" s="199"/>
    </row>
    <row r="803" spans="1:76" x14ac:dyDescent="0.25">
      <c r="A803" s="655"/>
      <c r="B803" s="475"/>
      <c r="C803" s="171"/>
      <c r="D803" s="257"/>
      <c r="E803" s="159"/>
      <c r="F803" s="85"/>
      <c r="G803" s="85"/>
      <c r="H803" s="85"/>
      <c r="I803" s="85"/>
      <c r="J803" s="85"/>
      <c r="K803" s="85"/>
      <c r="L803" s="85"/>
      <c r="M803" s="159"/>
      <c r="N803" s="85"/>
      <c r="O803" s="85"/>
      <c r="P803" s="200" t="s">
        <v>52</v>
      </c>
      <c r="Q803" s="85"/>
      <c r="R803" s="85"/>
      <c r="S803" s="85"/>
      <c r="T803" s="85"/>
      <c r="U803" s="85"/>
      <c r="V803" s="85"/>
      <c r="W803" s="159"/>
      <c r="X803" s="85"/>
      <c r="Y803" s="85"/>
      <c r="Z803" s="85"/>
      <c r="AA803" s="159"/>
      <c r="AB803" s="85"/>
      <c r="AC803" s="200" t="s">
        <v>54</v>
      </c>
      <c r="AD803" s="85"/>
      <c r="AE803" s="85"/>
      <c r="AF803" s="85"/>
      <c r="AG803" s="85"/>
      <c r="AH803" s="85"/>
      <c r="AI803" s="85"/>
      <c r="AJ803" s="85"/>
      <c r="AK803" s="85"/>
      <c r="AL803" s="200"/>
      <c r="AM803" s="171"/>
      <c r="AN803" s="257"/>
      <c r="AO803" s="85"/>
      <c r="AP803" s="1252">
        <v>479</v>
      </c>
      <c r="AQ803" s="383"/>
      <c r="BD803" s="150"/>
      <c r="BE803" s="150"/>
      <c r="BF803" s="199"/>
      <c r="BG803" s="199"/>
      <c r="BH803" s="199"/>
      <c r="BI803" s="199"/>
      <c r="BJ803" s="199"/>
      <c r="BK803" s="199"/>
      <c r="BL803" s="199"/>
      <c r="BM803" s="199"/>
      <c r="BN803" s="199"/>
      <c r="BO803" s="199"/>
      <c r="BP803" s="199"/>
      <c r="BQ803" s="199"/>
      <c r="BR803" s="199"/>
      <c r="BS803" s="199"/>
      <c r="BT803" s="199"/>
      <c r="BU803" s="199"/>
      <c r="BV803" s="443"/>
      <c r="BW803" s="199"/>
      <c r="BX803" s="199"/>
    </row>
    <row r="804" spans="1:76" x14ac:dyDescent="0.25">
      <c r="A804" s="655"/>
      <c r="B804" s="475"/>
      <c r="C804" s="171"/>
      <c r="D804" s="257"/>
      <c r="E804" s="85"/>
      <c r="F804" s="85"/>
      <c r="G804" s="85"/>
      <c r="H804" s="85"/>
      <c r="I804" s="85"/>
      <c r="J804" s="85"/>
      <c r="K804" s="85"/>
      <c r="L804" s="85"/>
      <c r="M804" s="85"/>
      <c r="N804" s="85"/>
      <c r="O804" s="85"/>
      <c r="P804" s="200"/>
      <c r="Q804" s="85"/>
      <c r="R804" s="85"/>
      <c r="S804" s="85"/>
      <c r="T804" s="85"/>
      <c r="U804" s="85"/>
      <c r="V804" s="85"/>
      <c r="W804" s="85"/>
      <c r="X804" s="85"/>
      <c r="Y804" s="85"/>
      <c r="Z804" s="85"/>
      <c r="AA804" s="85"/>
      <c r="AB804" s="85"/>
      <c r="AC804" s="200"/>
      <c r="AD804" s="85"/>
      <c r="AE804" s="85"/>
      <c r="AF804" s="85"/>
      <c r="AG804" s="85"/>
      <c r="AH804" s="85"/>
      <c r="AI804" s="85"/>
      <c r="AJ804" s="85"/>
      <c r="AK804" s="85"/>
      <c r="AL804" s="200"/>
      <c r="AM804" s="171"/>
      <c r="AN804" s="257"/>
      <c r="AO804" s="85"/>
      <c r="AP804" s="1252"/>
      <c r="AQ804" s="383"/>
      <c r="AS804" s="687"/>
      <c r="BE804" s="199"/>
      <c r="BF804" s="199"/>
      <c r="BG804" s="199"/>
      <c r="BH804" s="199"/>
      <c r="BI804" s="199"/>
      <c r="BJ804" s="443"/>
      <c r="BK804" s="443"/>
      <c r="BL804" s="199"/>
      <c r="BM804" s="199"/>
      <c r="BN804" s="199"/>
      <c r="BO804" s="199"/>
      <c r="BP804" s="199"/>
      <c r="BQ804" s="199"/>
      <c r="BR804" s="199"/>
      <c r="BS804" s="199"/>
      <c r="BT804" s="199"/>
      <c r="BU804" s="199"/>
      <c r="BV804" s="199"/>
      <c r="BW804" s="199"/>
      <c r="BX804" s="199"/>
    </row>
    <row r="805" spans="1:76" ht="6" customHeight="1" thickBot="1" x14ac:dyDescent="0.3">
      <c r="A805" s="657"/>
      <c r="B805" s="650"/>
      <c r="C805" s="502"/>
      <c r="D805" s="503"/>
      <c r="E805" s="501"/>
      <c r="F805" s="501"/>
      <c r="G805" s="501"/>
      <c r="H805" s="501"/>
      <c r="I805" s="501"/>
      <c r="J805" s="501"/>
      <c r="K805" s="501"/>
      <c r="L805" s="501"/>
      <c r="M805" s="501"/>
      <c r="N805" s="501"/>
      <c r="O805" s="501"/>
      <c r="P805" s="501"/>
      <c r="Q805" s="501"/>
      <c r="R805" s="501"/>
      <c r="S805" s="501"/>
      <c r="T805" s="501"/>
      <c r="U805" s="501"/>
      <c r="V805" s="501"/>
      <c r="W805" s="501"/>
      <c r="X805" s="501"/>
      <c r="Y805" s="501"/>
      <c r="Z805" s="501"/>
      <c r="AA805" s="501"/>
      <c r="AB805" s="501"/>
      <c r="AC805" s="501"/>
      <c r="AD805" s="501"/>
      <c r="AE805" s="501"/>
      <c r="AF805" s="501"/>
      <c r="AG805" s="501"/>
      <c r="AH805" s="501"/>
      <c r="AI805" s="501"/>
      <c r="AJ805" s="501"/>
      <c r="AK805" s="501"/>
      <c r="AL805" s="504"/>
      <c r="AM805" s="502"/>
      <c r="AN805" s="503"/>
      <c r="AO805" s="501"/>
      <c r="AP805" s="501"/>
      <c r="AQ805" s="658"/>
      <c r="BE805" s="199"/>
      <c r="BF805" s="199"/>
      <c r="BH805" s="199"/>
      <c r="BI805" s="199"/>
      <c r="BJ805" s="199"/>
      <c r="BK805" s="199"/>
      <c r="BL805" s="199"/>
      <c r="BM805" s="199"/>
      <c r="BN805" s="199"/>
      <c r="BO805" s="199"/>
      <c r="BP805" s="199"/>
      <c r="BQ805" s="199"/>
      <c r="BR805" s="199"/>
      <c r="BS805" s="199"/>
      <c r="BT805" s="199"/>
      <c r="BU805" s="443"/>
      <c r="BV805" s="443"/>
      <c r="BW805" s="199"/>
      <c r="BX805" s="199"/>
    </row>
    <row r="806" spans="1:76" ht="6" customHeight="1" x14ac:dyDescent="0.25">
      <c r="A806" s="500"/>
      <c r="B806" s="583"/>
      <c r="C806" s="584"/>
      <c r="D806" s="499"/>
      <c r="E806" s="500"/>
      <c r="F806" s="500"/>
      <c r="G806" s="500"/>
      <c r="H806" s="500"/>
      <c r="I806" s="500"/>
      <c r="J806" s="500"/>
      <c r="K806" s="500"/>
      <c r="L806" s="500"/>
      <c r="M806" s="500"/>
      <c r="N806" s="500"/>
      <c r="O806" s="500"/>
      <c r="P806" s="500"/>
      <c r="Q806" s="500"/>
      <c r="R806" s="500"/>
      <c r="S806" s="500"/>
      <c r="T806" s="500"/>
      <c r="U806" s="584"/>
      <c r="V806" s="499"/>
      <c r="W806" s="500"/>
      <c r="X806" s="500"/>
      <c r="Y806" s="500"/>
      <c r="Z806" s="500"/>
      <c r="AA806" s="500"/>
      <c r="AB806" s="500"/>
      <c r="AC806" s="500"/>
      <c r="AD806" s="500"/>
      <c r="AE806" s="500"/>
      <c r="AF806" s="500"/>
      <c r="AG806" s="500"/>
      <c r="AH806" s="500"/>
      <c r="AI806" s="500"/>
      <c r="AJ806" s="500"/>
      <c r="AK806" s="500"/>
      <c r="AL806" s="593"/>
      <c r="AM806" s="584"/>
      <c r="AN806" s="257"/>
      <c r="AO806" s="85"/>
      <c r="AP806" s="85"/>
      <c r="AQ806" s="85"/>
    </row>
    <row r="807" spans="1:76" ht="11.25" customHeight="1" x14ac:dyDescent="0.25">
      <c r="A807" s="84"/>
      <c r="B807" s="276">
        <v>476</v>
      </c>
      <c r="C807" s="171"/>
      <c r="D807" s="257"/>
      <c r="E807" s="1241" t="s">
        <v>322</v>
      </c>
      <c r="F807" s="1241"/>
      <c r="G807" s="1241"/>
      <c r="H807" s="1241"/>
      <c r="I807" s="1241"/>
      <c r="J807" s="1241"/>
      <c r="K807" s="1241"/>
      <c r="L807" s="1241"/>
      <c r="M807" s="1241"/>
      <c r="N807" s="1241"/>
      <c r="O807" s="1241"/>
      <c r="P807" s="1241"/>
      <c r="Q807" s="1241"/>
      <c r="R807" s="1241"/>
      <c r="S807" s="1241"/>
      <c r="T807" s="1241"/>
      <c r="U807" s="171"/>
      <c r="V807" s="257"/>
      <c r="AM807" s="171"/>
      <c r="AN807" s="257"/>
      <c r="AO807" s="85"/>
      <c r="AP807" s="85"/>
      <c r="AQ807" s="85"/>
      <c r="AS807" s="309"/>
      <c r="AT807" s="309"/>
      <c r="AU807" s="309"/>
      <c r="AV807" s="309"/>
      <c r="AW807" s="309"/>
      <c r="AX807" s="309"/>
      <c r="AY807" s="309"/>
      <c r="AZ807" s="713"/>
      <c r="BA807" s="713"/>
      <c r="BB807" s="713"/>
      <c r="BC807" s="713"/>
      <c r="BD807" s="713"/>
      <c r="BE807" s="713"/>
      <c r="BF807" s="713"/>
      <c r="BG807" s="713"/>
      <c r="BH807" s="713"/>
      <c r="BI807" s="713"/>
      <c r="BJ807" s="713"/>
      <c r="BK807" s="713"/>
      <c r="BL807" s="713"/>
      <c r="BM807" s="713"/>
      <c r="BN807" s="713"/>
      <c r="BO807" s="713"/>
    </row>
    <row r="808" spans="1:76" ht="6" customHeight="1" x14ac:dyDescent="0.25">
      <c r="A808" s="84"/>
      <c r="C808" s="171"/>
      <c r="D808" s="257"/>
      <c r="E808" s="641"/>
      <c r="F808" s="641"/>
      <c r="G808" s="641"/>
      <c r="H808" s="641"/>
      <c r="I808" s="641"/>
      <c r="J808" s="641"/>
      <c r="K808" s="641"/>
      <c r="L808" s="641"/>
      <c r="M808" s="641"/>
      <c r="N808" s="641"/>
      <c r="O808" s="641"/>
      <c r="P808" s="641"/>
      <c r="Q808" s="641"/>
      <c r="R808" s="641"/>
      <c r="S808" s="641"/>
      <c r="T808" s="641"/>
      <c r="U808" s="171"/>
      <c r="V808" s="257"/>
      <c r="AL808" s="127"/>
      <c r="AM808" s="171"/>
      <c r="AN808" s="257"/>
      <c r="AO808" s="85"/>
      <c r="AP808" s="85"/>
      <c r="AQ808" s="85"/>
      <c r="AZ808" s="1044"/>
      <c r="BA808" s="1044"/>
      <c r="BB808" s="1044"/>
      <c r="BC808" s="1044"/>
      <c r="BD808" s="1044"/>
      <c r="BE808" s="1044"/>
      <c r="BF808" s="1044"/>
      <c r="BG808" s="1044"/>
      <c r="BH808" s="1044"/>
      <c r="BI808" s="1044"/>
      <c r="BJ808" s="1044"/>
      <c r="BK808" s="1044"/>
      <c r="BL808" s="1044"/>
      <c r="BM808" s="1044"/>
      <c r="BN808" s="1044"/>
      <c r="BO808" s="1044"/>
    </row>
    <row r="809" spans="1:76" x14ac:dyDescent="0.25">
      <c r="A809" s="84"/>
      <c r="B809" s="305"/>
      <c r="C809" s="171"/>
      <c r="D809" s="257"/>
      <c r="E809" s="644"/>
      <c r="F809" s="713"/>
      <c r="G809" s="713"/>
      <c r="H809" s="713"/>
      <c r="I809" s="713"/>
      <c r="J809" s="714" t="s">
        <v>407</v>
      </c>
      <c r="K809" s="713"/>
      <c r="L809" s="1091"/>
      <c r="M809" s="713"/>
      <c r="N809" s="679"/>
      <c r="O809" s="679"/>
      <c r="P809" s="679"/>
      <c r="Q809" s="679"/>
      <c r="R809" s="680" t="s">
        <v>407</v>
      </c>
      <c r="S809" s="644"/>
      <c r="T809" s="644"/>
      <c r="U809" s="171"/>
      <c r="V809" s="257"/>
      <c r="W809" s="84"/>
      <c r="X809" s="84"/>
      <c r="Y809" s="84"/>
      <c r="Z809" s="84"/>
      <c r="AA809" s="84"/>
      <c r="AB809" s="84"/>
      <c r="AC809" s="84"/>
      <c r="AD809" s="84"/>
      <c r="AE809" s="84"/>
      <c r="AF809" s="84"/>
      <c r="AG809" s="84"/>
      <c r="AH809" s="84"/>
      <c r="AJ809" s="246"/>
      <c r="AK809" s="84"/>
      <c r="AM809" s="171"/>
      <c r="AN809" s="257"/>
      <c r="AO809" s="85"/>
      <c r="AP809" s="85"/>
      <c r="AQ809" s="85"/>
      <c r="AZ809" s="713"/>
      <c r="BA809" s="713"/>
      <c r="BB809" s="713"/>
      <c r="BC809" s="713"/>
      <c r="BD809" s="713"/>
      <c r="BE809" s="714"/>
      <c r="BF809" s="713"/>
      <c r="BG809" s="713"/>
      <c r="BH809" s="713"/>
      <c r="BI809" s="713"/>
      <c r="BJ809" s="713"/>
      <c r="BK809" s="713"/>
      <c r="BL809" s="713"/>
      <c r="BM809" s="714"/>
      <c r="BN809" s="713"/>
      <c r="BO809" s="713"/>
    </row>
    <row r="810" spans="1:76" x14ac:dyDescent="0.25">
      <c r="A810" s="84"/>
      <c r="B810" s="305"/>
      <c r="C810" s="171"/>
      <c r="D810" s="257"/>
      <c r="E810" s="644"/>
      <c r="F810" s="713"/>
      <c r="G810" s="713"/>
      <c r="H810" s="713"/>
      <c r="I810" s="713"/>
      <c r="J810" s="714" t="s">
        <v>408</v>
      </c>
      <c r="K810" s="713"/>
      <c r="L810" s="1091"/>
      <c r="M810" s="713"/>
      <c r="N810" s="679"/>
      <c r="O810" s="679"/>
      <c r="P810" s="679"/>
      <c r="Q810" s="679"/>
      <c r="R810" s="680" t="s">
        <v>409</v>
      </c>
      <c r="S810" s="644"/>
      <c r="T810" s="644"/>
      <c r="U810" s="171"/>
      <c r="V810" s="257"/>
      <c r="W810" s="84"/>
      <c r="X810" s="84"/>
      <c r="Y810" s="84"/>
      <c r="Z810" s="84"/>
      <c r="AA810" s="84"/>
      <c r="AB810" s="84"/>
      <c r="AC810" s="84"/>
      <c r="AD810" s="84"/>
      <c r="AE810" s="84"/>
      <c r="AF810" s="84"/>
      <c r="AG810" s="84"/>
      <c r="AH810" s="84"/>
      <c r="AJ810" s="246"/>
      <c r="AK810" s="84"/>
      <c r="AM810" s="171"/>
      <c r="AN810" s="257"/>
      <c r="AO810" s="85"/>
      <c r="AP810" s="85"/>
      <c r="AQ810" s="85"/>
      <c r="AZ810" s="713"/>
      <c r="BA810" s="713"/>
      <c r="BB810" s="713"/>
      <c r="BC810" s="713"/>
      <c r="BD810" s="713"/>
      <c r="BE810" s="714"/>
      <c r="BF810" s="713"/>
      <c r="BG810" s="713"/>
      <c r="BH810" s="713"/>
      <c r="BI810" s="713"/>
      <c r="BJ810" s="713"/>
      <c r="BK810" s="713"/>
      <c r="BL810" s="713"/>
      <c r="BM810" s="714"/>
      <c r="BN810" s="713"/>
      <c r="BO810" s="713"/>
    </row>
    <row r="811" spans="1:76" x14ac:dyDescent="0.25">
      <c r="A811" s="84"/>
      <c r="B811" s="305"/>
      <c r="C811" s="171"/>
      <c r="D811" s="257"/>
      <c r="E811" s="644"/>
      <c r="F811" s="598"/>
      <c r="G811" s="598"/>
      <c r="H811" s="598"/>
      <c r="I811" s="598"/>
      <c r="J811" s="598"/>
      <c r="K811" s="598"/>
      <c r="L811" s="1090"/>
      <c r="M811" s="598"/>
      <c r="N811" s="644"/>
      <c r="O811" s="644"/>
      <c r="P811" s="644"/>
      <c r="Q811" s="644"/>
      <c r="R811" s="644"/>
      <c r="S811" s="644"/>
      <c r="T811" s="644"/>
      <c r="U811" s="171"/>
      <c r="V811" s="257"/>
      <c r="W811" s="84"/>
      <c r="X811" s="84"/>
      <c r="Y811" s="84"/>
      <c r="Z811" s="84"/>
      <c r="AA811" s="84"/>
      <c r="AB811" s="84"/>
      <c r="AC811" s="84"/>
      <c r="AD811" s="84"/>
      <c r="AE811" s="84"/>
      <c r="AF811" s="84"/>
      <c r="AG811" s="84"/>
      <c r="AH811" s="84"/>
      <c r="AJ811" s="246"/>
      <c r="AK811" s="84"/>
      <c r="AM811" s="171"/>
      <c r="AN811" s="257"/>
      <c r="AO811" s="85"/>
      <c r="AP811" s="85"/>
      <c r="AQ811" s="85"/>
      <c r="AZ811" s="713"/>
      <c r="BA811" s="713"/>
      <c r="BB811" s="713"/>
      <c r="BC811" s="713"/>
      <c r="BD811" s="713"/>
      <c r="BE811" s="713"/>
      <c r="BF811" s="713"/>
      <c r="BG811" s="713"/>
      <c r="BH811" s="713"/>
      <c r="BI811" s="713"/>
      <c r="BJ811" s="713"/>
      <c r="BK811" s="713"/>
      <c r="BL811" s="713"/>
      <c r="BM811" s="713"/>
      <c r="BN811" s="713"/>
      <c r="BO811" s="713"/>
    </row>
    <row r="812" spans="1:76" ht="11.25" customHeight="1" x14ac:dyDescent="0.25">
      <c r="A812" s="84"/>
      <c r="B812" s="305"/>
      <c r="C812" s="171"/>
      <c r="D812" s="257"/>
      <c r="E812" s="84" t="s">
        <v>56</v>
      </c>
      <c r="F812" s="1242" t="str">
        <f ca="1">VLOOKUP(CONCATENATE($B$807&amp;INDIRECT(ADDRESS(ROW(),COLUMN()-1))),INDIRECT("translations[[Question Num]:["&amp; Language_Selected &amp;"]]"),MATCH(Language_Selected,Language_Options,0)+1,FALSE)</f>
        <v>Has your menstrual period returned since the birth of (NAME IN 407)?</v>
      </c>
      <c r="G812" s="1242"/>
      <c r="H812" s="1242"/>
      <c r="I812" s="1242"/>
      <c r="J812" s="1242"/>
      <c r="K812" s="1242"/>
      <c r="L812" s="1243"/>
      <c r="M812" s="85" t="s">
        <v>58</v>
      </c>
      <c r="N812" s="1242" t="str">
        <f ca="1">VLOOKUP(CONCATENATE($B$807&amp;INDIRECT(ADDRESS(ROW(),COLUMN()-1))),INDIRECT("translations[[Question Num]:["&amp; Language_Selected &amp;"]]"),MATCH(Language_Selected,Language_Options,0)+1,FALSE)</f>
        <v>Has your menstrual period returned since the pregnancy that ended in (DATE FROM 406)?</v>
      </c>
      <c r="O812" s="1242"/>
      <c r="P812" s="1242"/>
      <c r="Q812" s="1242"/>
      <c r="R812" s="1242"/>
      <c r="S812" s="1242"/>
      <c r="T812" s="1242"/>
      <c r="U812" s="171"/>
      <c r="V812" s="257"/>
      <c r="W812" s="84" t="s">
        <v>52</v>
      </c>
      <c r="X812" s="84"/>
      <c r="Y812" s="150" t="s">
        <v>9</v>
      </c>
      <c r="Z812" s="150"/>
      <c r="AA812" s="150"/>
      <c r="AB812" s="150"/>
      <c r="AC812" s="150"/>
      <c r="AD812" s="150"/>
      <c r="AE812" s="150"/>
      <c r="AF812" s="150"/>
      <c r="AG812" s="150"/>
      <c r="AH812" s="150"/>
      <c r="AI812" s="150"/>
      <c r="AJ812" s="150"/>
      <c r="AK812" s="150"/>
      <c r="AL812" s="247" t="s">
        <v>53</v>
      </c>
      <c r="AM812" s="171"/>
      <c r="AN812" s="257"/>
      <c r="AO812" s="85"/>
      <c r="AP812" s="85"/>
      <c r="AQ812" s="85"/>
      <c r="AZ812" s="85"/>
      <c r="BA812" s="713"/>
      <c r="BB812" s="713"/>
      <c r="BC812" s="713"/>
      <c r="BD812" s="713"/>
      <c r="BE812" s="713"/>
      <c r="BF812" s="713"/>
      <c r="BG812" s="713"/>
      <c r="BH812" s="85"/>
      <c r="BI812" s="713"/>
      <c r="BJ812" s="713"/>
      <c r="BK812" s="713"/>
      <c r="BL812" s="713"/>
      <c r="BM812" s="713"/>
      <c r="BN812" s="713"/>
      <c r="BO812" s="713"/>
    </row>
    <row r="813" spans="1:76" x14ac:dyDescent="0.25">
      <c r="A813" s="84"/>
      <c r="B813" s="305"/>
      <c r="C813" s="171"/>
      <c r="D813" s="257"/>
      <c r="E813" s="85"/>
      <c r="F813" s="1242"/>
      <c r="G813" s="1242"/>
      <c r="H813" s="1242"/>
      <c r="I813" s="1242"/>
      <c r="J813" s="1242"/>
      <c r="K813" s="1242"/>
      <c r="L813" s="1243"/>
      <c r="M813" s="85"/>
      <c r="N813" s="1242"/>
      <c r="O813" s="1242"/>
      <c r="P813" s="1242"/>
      <c r="Q813" s="1242"/>
      <c r="R813" s="1242"/>
      <c r="S813" s="1242"/>
      <c r="T813" s="1242"/>
      <c r="U813" s="171"/>
      <c r="V813" s="257"/>
      <c r="W813" s="84" t="s">
        <v>54</v>
      </c>
      <c r="X813" s="84"/>
      <c r="Y813" s="150" t="s">
        <v>9</v>
      </c>
      <c r="Z813" s="150"/>
      <c r="AA813" s="150"/>
      <c r="AB813" s="150"/>
      <c r="AC813" s="150"/>
      <c r="AD813" s="150"/>
      <c r="AE813" s="150"/>
      <c r="AF813" s="150"/>
      <c r="AG813" s="150"/>
      <c r="AH813" s="150"/>
      <c r="AI813" s="150"/>
      <c r="AJ813" s="150"/>
      <c r="AK813" s="150"/>
      <c r="AL813" s="247" t="s">
        <v>55</v>
      </c>
      <c r="AM813" s="171"/>
      <c r="AN813" s="257"/>
      <c r="AO813" s="85"/>
      <c r="AP813" s="85"/>
      <c r="AQ813" s="85"/>
      <c r="AZ813" s="85"/>
      <c r="BA813" s="713"/>
      <c r="BB813" s="713"/>
      <c r="BC813" s="713"/>
      <c r="BD813" s="713"/>
      <c r="BE813" s="713"/>
      <c r="BF813" s="713"/>
      <c r="BG813" s="713"/>
      <c r="BH813" s="85"/>
      <c r="BI813" s="713"/>
      <c r="BJ813" s="713"/>
      <c r="BK813" s="713"/>
      <c r="BL813" s="713"/>
      <c r="BM813" s="713"/>
      <c r="BN813" s="713"/>
      <c r="BO813" s="713"/>
    </row>
    <row r="814" spans="1:76" x14ac:dyDescent="0.25">
      <c r="A814" s="84"/>
      <c r="B814" s="305"/>
      <c r="C814" s="171"/>
      <c r="D814" s="257"/>
      <c r="E814" s="149"/>
      <c r="F814" s="1242"/>
      <c r="G814" s="1242"/>
      <c r="H814" s="1242"/>
      <c r="I814" s="1242"/>
      <c r="J814" s="1242"/>
      <c r="K814" s="1242"/>
      <c r="L814" s="1243"/>
      <c r="M814" s="149"/>
      <c r="N814" s="1242"/>
      <c r="O814" s="1242"/>
      <c r="P814" s="1242"/>
      <c r="Q814" s="1242"/>
      <c r="R814" s="1242"/>
      <c r="S814" s="1242"/>
      <c r="T814" s="1242"/>
      <c r="U814" s="171"/>
      <c r="V814" s="257"/>
      <c r="W814" s="84"/>
      <c r="X814" s="84"/>
      <c r="Y814" s="84"/>
      <c r="Z814" s="84"/>
      <c r="AA814" s="84"/>
      <c r="AB814" s="84"/>
      <c r="AC814" s="84"/>
      <c r="AD814" s="84"/>
      <c r="AE814" s="84"/>
      <c r="AF814" s="84"/>
      <c r="AG814" s="84"/>
      <c r="AH814" s="84"/>
      <c r="AJ814" s="246"/>
      <c r="AK814" s="84"/>
      <c r="AM814" s="171"/>
      <c r="AN814" s="257"/>
      <c r="AO814" s="85"/>
      <c r="AP814" s="85"/>
      <c r="AQ814" s="85"/>
      <c r="AZ814" s="1045"/>
      <c r="BA814" s="713"/>
      <c r="BB814" s="713"/>
      <c r="BC814" s="713"/>
      <c r="BD814" s="713"/>
      <c r="BE814" s="713"/>
      <c r="BF814" s="713"/>
      <c r="BG814" s="713"/>
      <c r="BH814" s="1045"/>
      <c r="BI814" s="713"/>
      <c r="BJ814" s="713"/>
      <c r="BK814" s="713"/>
      <c r="BL814" s="713"/>
      <c r="BM814" s="713"/>
      <c r="BN814" s="713"/>
      <c r="BO814" s="713"/>
    </row>
    <row r="815" spans="1:76" x14ac:dyDescent="0.25">
      <c r="A815" s="84"/>
      <c r="B815" s="305"/>
      <c r="C815" s="171"/>
      <c r="D815" s="257"/>
      <c r="E815" s="149"/>
      <c r="F815" s="1242"/>
      <c r="G815" s="1242"/>
      <c r="H815" s="1242"/>
      <c r="I815" s="1242"/>
      <c r="J815" s="1242"/>
      <c r="K815" s="1242"/>
      <c r="L815" s="1243"/>
      <c r="M815" s="149"/>
      <c r="N815" s="1242"/>
      <c r="O815" s="1242"/>
      <c r="P815" s="1242"/>
      <c r="Q815" s="1242"/>
      <c r="R815" s="1242"/>
      <c r="S815" s="1242"/>
      <c r="T815" s="1242"/>
      <c r="U815" s="171"/>
      <c r="V815" s="257"/>
      <c r="W815" s="84"/>
      <c r="X815" s="84"/>
      <c r="Y815" s="84"/>
      <c r="Z815" s="84"/>
      <c r="AA815" s="84"/>
      <c r="AB815" s="84"/>
      <c r="AC815" s="84"/>
      <c r="AD815" s="84"/>
      <c r="AE815" s="84"/>
      <c r="AF815" s="84"/>
      <c r="AG815" s="84"/>
      <c r="AH815" s="84"/>
      <c r="AJ815" s="246"/>
      <c r="AK815" s="84"/>
      <c r="AM815" s="171"/>
      <c r="AN815" s="257"/>
      <c r="AO815" s="85"/>
      <c r="AP815" s="85"/>
      <c r="AQ815" s="85"/>
      <c r="AZ815" s="1045"/>
      <c r="BA815" s="713"/>
      <c r="BB815" s="713"/>
      <c r="BC815" s="713"/>
      <c r="BD815" s="713"/>
      <c r="BE815" s="713"/>
      <c r="BF815" s="713"/>
      <c r="BG815" s="713"/>
      <c r="BH815" s="1045"/>
      <c r="BI815" s="713"/>
      <c r="BJ815" s="713"/>
      <c r="BK815" s="713"/>
      <c r="BL815" s="713"/>
      <c r="BM815" s="713"/>
      <c r="BN815" s="713"/>
      <c r="BO815" s="713"/>
    </row>
    <row r="816" spans="1:76" x14ac:dyDescent="0.25">
      <c r="A816" s="84"/>
      <c r="B816" s="305"/>
      <c r="C816" s="171"/>
      <c r="D816" s="257"/>
      <c r="E816" s="645"/>
      <c r="F816" s="1242"/>
      <c r="G816" s="1242"/>
      <c r="H816" s="1242"/>
      <c r="I816" s="1242"/>
      <c r="J816" s="1242"/>
      <c r="K816" s="1242"/>
      <c r="L816" s="1243"/>
      <c r="M816" s="645"/>
      <c r="N816" s="1242"/>
      <c r="O816" s="1242"/>
      <c r="P816" s="1242"/>
      <c r="Q816" s="1242"/>
      <c r="R816" s="1242"/>
      <c r="S816" s="1242"/>
      <c r="T816" s="1242"/>
      <c r="U816" s="171"/>
      <c r="V816" s="257"/>
      <c r="W816" s="84"/>
      <c r="X816" s="84"/>
      <c r="Y816" s="84"/>
      <c r="Z816" s="84"/>
      <c r="AA816" s="84"/>
      <c r="AB816" s="84"/>
      <c r="AC816" s="84"/>
      <c r="AD816" s="84"/>
      <c r="AE816" s="84"/>
      <c r="AF816" s="84"/>
      <c r="AG816" s="84"/>
      <c r="AH816" s="84"/>
      <c r="AJ816" s="246"/>
      <c r="AK816" s="84"/>
      <c r="AM816" s="171"/>
      <c r="AN816" s="257"/>
      <c r="AO816" s="85"/>
      <c r="AP816" s="85"/>
      <c r="AQ816" s="85"/>
      <c r="AZ816" s="684"/>
      <c r="BA816" s="713"/>
      <c r="BB816" s="713"/>
      <c r="BC816" s="713"/>
      <c r="BD816" s="713"/>
      <c r="BE816" s="713"/>
      <c r="BF816" s="713"/>
      <c r="BG816" s="713"/>
      <c r="BH816" s="684"/>
      <c r="BI816" s="713"/>
      <c r="BJ816" s="713"/>
      <c r="BK816" s="713"/>
      <c r="BL816" s="713"/>
      <c r="BM816" s="713"/>
      <c r="BN816" s="713"/>
      <c r="BO816" s="713"/>
    </row>
    <row r="817" spans="1:43" ht="6" customHeight="1" thickBot="1" x14ac:dyDescent="0.3">
      <c r="A817" s="122"/>
      <c r="B817" s="306"/>
      <c r="C817" s="172"/>
      <c r="D817" s="307"/>
      <c r="E817" s="122"/>
      <c r="F817" s="122"/>
      <c r="G817" s="122"/>
      <c r="H817" s="122"/>
      <c r="I817" s="122"/>
      <c r="J817" s="122"/>
      <c r="K817" s="122"/>
      <c r="L817" s="122"/>
      <c r="M817" s="122"/>
      <c r="N817" s="122"/>
      <c r="O817" s="122"/>
      <c r="P817" s="122"/>
      <c r="Q817" s="122"/>
      <c r="R817" s="122"/>
      <c r="S817" s="122"/>
      <c r="T817" s="122"/>
      <c r="U817" s="172"/>
      <c r="V817" s="307"/>
      <c r="W817" s="122"/>
      <c r="X817" s="122"/>
      <c r="Y817" s="122"/>
      <c r="Z817" s="122"/>
      <c r="AA817" s="122"/>
      <c r="AB817" s="122"/>
      <c r="AC817" s="122"/>
      <c r="AD817" s="122"/>
      <c r="AE817" s="122"/>
      <c r="AF817" s="122"/>
      <c r="AG817" s="122"/>
      <c r="AH817" s="122"/>
      <c r="AI817" s="122"/>
      <c r="AJ817" s="122"/>
      <c r="AK817" s="122"/>
      <c r="AL817" s="591"/>
      <c r="AM817" s="172"/>
      <c r="AN817" s="307"/>
      <c r="AO817" s="122"/>
      <c r="AP817" s="122"/>
      <c r="AQ817" s="122"/>
    </row>
    <row r="818" spans="1:43" s="149" customFormat="1" ht="6" customHeight="1" x14ac:dyDescent="0.25">
      <c r="A818" s="651"/>
      <c r="B818" s="471"/>
      <c r="C818" s="652"/>
      <c r="D818" s="653"/>
      <c r="E818" s="470"/>
      <c r="F818" s="470"/>
      <c r="G818" s="470"/>
      <c r="H818" s="470"/>
      <c r="I818" s="470"/>
      <c r="J818" s="470"/>
      <c r="K818" s="470"/>
      <c r="L818" s="470"/>
      <c r="M818" s="470"/>
      <c r="N818" s="470"/>
      <c r="O818" s="470"/>
      <c r="P818" s="470"/>
      <c r="Q818" s="470"/>
      <c r="R818" s="470"/>
      <c r="S818" s="470"/>
      <c r="T818" s="470"/>
      <c r="U818" s="470"/>
      <c r="V818" s="470"/>
      <c r="W818" s="470"/>
      <c r="X818" s="470"/>
      <c r="Y818" s="470"/>
      <c r="Z818" s="470"/>
      <c r="AA818" s="470"/>
      <c r="AB818" s="470"/>
      <c r="AC818" s="470"/>
      <c r="AD818" s="470"/>
      <c r="AE818" s="470"/>
      <c r="AF818" s="470"/>
      <c r="AG818" s="470"/>
      <c r="AH818" s="470"/>
      <c r="AI818" s="470"/>
      <c r="AJ818" s="470"/>
      <c r="AK818" s="470"/>
      <c r="AL818" s="472"/>
      <c r="AM818" s="652"/>
      <c r="AN818" s="653"/>
      <c r="AO818" s="470"/>
      <c r="AP818" s="470"/>
      <c r="AQ818" s="654"/>
    </row>
    <row r="819" spans="1:43" s="149" customFormat="1" ht="11.25" customHeight="1" x14ac:dyDescent="0.25">
      <c r="A819" s="655"/>
      <c r="B819" s="429">
        <v>477</v>
      </c>
      <c r="C819" s="171"/>
      <c r="D819" s="257"/>
      <c r="E819" s="1249" t="s">
        <v>410</v>
      </c>
      <c r="F819" s="1249"/>
      <c r="G819" s="1249"/>
      <c r="H819" s="1249"/>
      <c r="I819" s="1249"/>
      <c r="J819" s="1249"/>
      <c r="K819" s="1249"/>
      <c r="L819" s="1249"/>
      <c r="M819" s="1249"/>
      <c r="N819" s="1249"/>
      <c r="O819" s="1249"/>
      <c r="P819" s="1249"/>
      <c r="Q819" s="1249"/>
      <c r="R819" s="1249"/>
      <c r="S819" s="1249"/>
      <c r="T819" s="1249"/>
      <c r="U819" s="1249"/>
      <c r="V819" s="1249"/>
      <c r="W819" s="1249"/>
      <c r="X819" s="1249"/>
      <c r="Y819" s="1249"/>
      <c r="Z819" s="1249"/>
      <c r="AA819" s="1249"/>
      <c r="AB819" s="1249"/>
      <c r="AC819" s="1249"/>
      <c r="AD819" s="1249"/>
      <c r="AE819" s="1249"/>
      <c r="AF819" s="1249"/>
      <c r="AG819" s="1249"/>
      <c r="AH819" s="1249"/>
      <c r="AI819" s="1249"/>
      <c r="AJ819" s="1249"/>
      <c r="AK819" s="1249"/>
      <c r="AL819" s="1249"/>
      <c r="AM819" s="171"/>
      <c r="AN819" s="257"/>
      <c r="AO819" s="85"/>
      <c r="AP819" s="85"/>
      <c r="AQ819" s="383"/>
    </row>
    <row r="820" spans="1:43" s="149" customFormat="1" ht="6" customHeight="1" x14ac:dyDescent="0.25">
      <c r="A820" s="655"/>
      <c r="B820" s="475"/>
      <c r="C820" s="171"/>
      <c r="D820" s="257"/>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200"/>
      <c r="AM820" s="171"/>
      <c r="AN820" s="257"/>
      <c r="AO820" s="85"/>
      <c r="AP820" s="85"/>
      <c r="AQ820" s="383"/>
    </row>
    <row r="821" spans="1:43" s="149" customFormat="1" x14ac:dyDescent="0.25">
      <c r="A821" s="655"/>
      <c r="B821" s="305"/>
      <c r="C821" s="171"/>
      <c r="D821" s="257"/>
      <c r="E821" s="159"/>
      <c r="F821" s="85"/>
      <c r="G821" s="85"/>
      <c r="H821" s="85"/>
      <c r="I821" s="85"/>
      <c r="J821" s="85"/>
      <c r="K821" s="85"/>
      <c r="L821" s="85"/>
      <c r="M821" s="159"/>
      <c r="N821" s="85"/>
      <c r="O821" s="85"/>
      <c r="P821" s="200" t="s">
        <v>173</v>
      </c>
      <c r="Q821" s="85"/>
      <c r="R821" s="85"/>
      <c r="S821" s="85"/>
      <c r="T821" s="85"/>
      <c r="U821" s="85"/>
      <c r="V821" s="85"/>
      <c r="X821" s="85"/>
      <c r="Y821" s="85"/>
      <c r="Z821" s="85"/>
      <c r="AA821" s="159"/>
      <c r="AB821" s="85"/>
      <c r="AC821" s="200" t="s">
        <v>174</v>
      </c>
      <c r="AD821" s="85"/>
      <c r="AE821" s="85"/>
      <c r="AF821" s="85"/>
      <c r="AG821" s="85"/>
      <c r="AH821" s="85"/>
      <c r="AI821" s="85"/>
      <c r="AJ821" s="85"/>
      <c r="AK821" s="85"/>
      <c r="AL821" s="200"/>
      <c r="AM821" s="171"/>
      <c r="AN821" s="257"/>
      <c r="AO821" s="85"/>
      <c r="AP821" s="1252">
        <v>479</v>
      </c>
      <c r="AQ821" s="383"/>
    </row>
    <row r="822" spans="1:43" s="149" customFormat="1" x14ac:dyDescent="0.25">
      <c r="A822" s="655"/>
      <c r="B822" s="475"/>
      <c r="C822" s="171"/>
      <c r="D822" s="257"/>
      <c r="E822" s="85"/>
      <c r="F822" s="85"/>
      <c r="G822" s="85"/>
      <c r="H822" s="85"/>
      <c r="I822" s="85"/>
      <c r="J822" s="85"/>
      <c r="K822" s="85"/>
      <c r="L822" s="85"/>
      <c r="M822" s="85"/>
      <c r="N822" s="85"/>
      <c r="O822" s="85"/>
      <c r="Q822" s="85"/>
      <c r="R822" s="85"/>
      <c r="S822" s="85"/>
      <c r="T822" s="85"/>
      <c r="U822" s="85"/>
      <c r="V822" s="85"/>
      <c r="X822" s="85"/>
      <c r="Y822" s="85"/>
      <c r="Z822" s="85"/>
      <c r="AA822" s="85"/>
      <c r="AB822" s="85"/>
      <c r="AC822" s="200" t="s">
        <v>175</v>
      </c>
      <c r="AD822" s="85"/>
      <c r="AE822" s="85"/>
      <c r="AF822" s="85"/>
      <c r="AG822" s="85"/>
      <c r="AH822" s="85"/>
      <c r="AI822" s="85"/>
      <c r="AJ822" s="85"/>
      <c r="AK822" s="85"/>
      <c r="AL822" s="200"/>
      <c r="AM822" s="171"/>
      <c r="AN822" s="257"/>
      <c r="AO822" s="85"/>
      <c r="AP822" s="1252"/>
      <c r="AQ822" s="383"/>
    </row>
    <row r="823" spans="1:43" s="149" customFormat="1" ht="6" customHeight="1" thickBot="1" x14ac:dyDescent="0.3">
      <c r="A823" s="657"/>
      <c r="B823" s="650"/>
      <c r="C823" s="502"/>
      <c r="D823" s="503"/>
      <c r="E823" s="501"/>
      <c r="F823" s="501"/>
      <c r="G823" s="501"/>
      <c r="H823" s="501"/>
      <c r="I823" s="501"/>
      <c r="J823" s="501"/>
      <c r="K823" s="501"/>
      <c r="L823" s="501"/>
      <c r="M823" s="501"/>
      <c r="N823" s="501"/>
      <c r="O823" s="501"/>
      <c r="P823" s="501"/>
      <c r="Q823" s="501"/>
      <c r="R823" s="501"/>
      <c r="S823" s="501"/>
      <c r="T823" s="501"/>
      <c r="U823" s="501"/>
      <c r="V823" s="501"/>
      <c r="W823" s="501"/>
      <c r="X823" s="501"/>
      <c r="Y823" s="501"/>
      <c r="Z823" s="501"/>
      <c r="AA823" s="501"/>
      <c r="AB823" s="501"/>
      <c r="AC823" s="501"/>
      <c r="AD823" s="501"/>
      <c r="AE823" s="501"/>
      <c r="AF823" s="501"/>
      <c r="AG823" s="501"/>
      <c r="AH823" s="501"/>
      <c r="AI823" s="501"/>
      <c r="AJ823" s="501"/>
      <c r="AK823" s="501"/>
      <c r="AL823" s="504"/>
      <c r="AM823" s="502"/>
      <c r="AN823" s="503"/>
      <c r="AO823" s="501"/>
      <c r="AP823" s="501"/>
      <c r="AQ823" s="658"/>
    </row>
    <row r="824" spans="1:43" ht="6" customHeight="1" x14ac:dyDescent="0.25">
      <c r="A824" s="470"/>
      <c r="B824" s="471"/>
      <c r="C824" s="652"/>
      <c r="D824" s="653"/>
      <c r="E824" s="470"/>
      <c r="F824" s="470"/>
      <c r="G824" s="470"/>
      <c r="H824" s="470"/>
      <c r="I824" s="470"/>
      <c r="J824" s="470"/>
      <c r="K824" s="470"/>
      <c r="L824" s="470"/>
      <c r="M824" s="470"/>
      <c r="N824" s="470"/>
      <c r="O824" s="470"/>
      <c r="P824" s="470"/>
      <c r="Q824" s="470"/>
      <c r="R824" s="470"/>
      <c r="S824" s="470"/>
      <c r="T824" s="470"/>
      <c r="U824" s="652"/>
      <c r="V824" s="653"/>
      <c r="W824" s="470"/>
      <c r="X824" s="470"/>
      <c r="Y824" s="470"/>
      <c r="Z824" s="470"/>
      <c r="AA824" s="470"/>
      <c r="AB824" s="470"/>
      <c r="AC824" s="470"/>
      <c r="AD824" s="470"/>
      <c r="AE824" s="470"/>
      <c r="AF824" s="470"/>
      <c r="AG824" s="470"/>
      <c r="AH824" s="470"/>
      <c r="AI824" s="470"/>
      <c r="AJ824" s="470"/>
      <c r="AK824" s="470"/>
      <c r="AL824" s="472"/>
      <c r="AM824" s="652"/>
      <c r="AN824" s="257"/>
      <c r="AO824" s="85"/>
      <c r="AP824" s="85"/>
      <c r="AQ824" s="85"/>
    </row>
    <row r="825" spans="1:43" ht="11.25" customHeight="1" x14ac:dyDescent="0.25">
      <c r="A825" s="84"/>
      <c r="B825" s="276">
        <v>478</v>
      </c>
      <c r="C825" s="171"/>
      <c r="D825" s="257"/>
      <c r="E825" s="1241" t="s">
        <v>322</v>
      </c>
      <c r="F825" s="1241"/>
      <c r="G825" s="1241"/>
      <c r="H825" s="1241"/>
      <c r="I825" s="1241"/>
      <c r="J825" s="1241"/>
      <c r="K825" s="1241"/>
      <c r="L825" s="1241"/>
      <c r="M825" s="1241"/>
      <c r="N825" s="1241"/>
      <c r="O825" s="1241"/>
      <c r="P825" s="1241"/>
      <c r="Q825" s="1241"/>
      <c r="R825" s="1241"/>
      <c r="S825" s="1241"/>
      <c r="T825" s="1241"/>
      <c r="U825" s="171"/>
      <c r="V825" s="257"/>
      <c r="W825" s="84"/>
      <c r="X825" s="84"/>
      <c r="Y825" s="84"/>
      <c r="Z825" s="84"/>
      <c r="AA825" s="84"/>
      <c r="AB825" s="84"/>
      <c r="AC825" s="84"/>
      <c r="AD825" s="150"/>
      <c r="AE825" s="150"/>
      <c r="AF825" s="150"/>
      <c r="AG825" s="150"/>
      <c r="AH825" s="150"/>
      <c r="AI825" s="150"/>
      <c r="AJ825" s="150"/>
      <c r="AK825" s="150"/>
      <c r="AL825" s="247"/>
      <c r="AM825" s="171"/>
      <c r="AN825" s="257"/>
      <c r="AO825" s="85"/>
      <c r="AP825" s="85"/>
      <c r="AQ825" s="85"/>
    </row>
    <row r="826" spans="1:43" ht="6" customHeight="1" x14ac:dyDescent="0.25">
      <c r="A826" s="84"/>
      <c r="C826" s="171"/>
      <c r="D826" s="257"/>
      <c r="E826" s="641"/>
      <c r="F826" s="641"/>
      <c r="G826" s="641"/>
      <c r="H826" s="641"/>
      <c r="I826" s="641"/>
      <c r="J826" s="641"/>
      <c r="K826" s="641"/>
      <c r="L826" s="641"/>
      <c r="M826" s="641"/>
      <c r="N826" s="641"/>
      <c r="O826" s="641"/>
      <c r="P826" s="641"/>
      <c r="Q826" s="641"/>
      <c r="R826" s="641"/>
      <c r="S826" s="641"/>
      <c r="T826" s="641"/>
      <c r="U826" s="171"/>
      <c r="V826" s="257"/>
      <c r="W826" s="84"/>
      <c r="X826" s="84"/>
      <c r="Y826" s="84"/>
      <c r="Z826" s="84"/>
      <c r="AA826" s="84"/>
      <c r="AB826" s="84"/>
      <c r="AC826" s="84"/>
      <c r="AD826" s="150"/>
      <c r="AE826" s="150"/>
      <c r="AF826" s="150"/>
      <c r="AG826" s="150"/>
      <c r="AH826" s="150"/>
      <c r="AI826" s="150"/>
      <c r="AJ826" s="150"/>
      <c r="AK826" s="150"/>
      <c r="AL826" s="247"/>
      <c r="AM826" s="171"/>
      <c r="AN826" s="257"/>
      <c r="AO826" s="85"/>
      <c r="AP826" s="85"/>
      <c r="AQ826" s="85"/>
    </row>
    <row r="827" spans="1:43" x14ac:dyDescent="0.25">
      <c r="A827" s="84"/>
      <c r="B827" s="305"/>
      <c r="C827" s="171"/>
      <c r="D827" s="257"/>
      <c r="E827" s="644"/>
      <c r="F827" s="713"/>
      <c r="G827" s="713"/>
      <c r="H827" s="713"/>
      <c r="I827" s="713"/>
      <c r="J827" s="714" t="s">
        <v>407</v>
      </c>
      <c r="K827" s="713"/>
      <c r="L827" s="1091"/>
      <c r="M827" s="713"/>
      <c r="N827" s="679"/>
      <c r="O827" s="679"/>
      <c r="P827" s="679"/>
      <c r="Q827" s="679"/>
      <c r="R827" s="680" t="s">
        <v>407</v>
      </c>
      <c r="S827" s="644"/>
      <c r="T827" s="644"/>
      <c r="U827" s="171"/>
      <c r="V827" s="257"/>
      <c r="W827" s="84"/>
      <c r="X827" s="84"/>
      <c r="Y827" s="84"/>
      <c r="Z827" s="84"/>
      <c r="AA827" s="84"/>
      <c r="AB827" s="84"/>
      <c r="AC827" s="84"/>
      <c r="AD827" s="150"/>
      <c r="AE827" s="150"/>
      <c r="AF827" s="150"/>
      <c r="AG827" s="150"/>
      <c r="AH827" s="150"/>
      <c r="AI827" s="150"/>
      <c r="AJ827" s="150"/>
      <c r="AK827" s="150"/>
      <c r="AL827" s="247"/>
      <c r="AM827" s="171"/>
      <c r="AN827" s="257"/>
      <c r="AO827" s="85"/>
      <c r="AP827" s="85"/>
      <c r="AQ827" s="85"/>
    </row>
    <row r="828" spans="1:43" x14ac:dyDescent="0.25">
      <c r="A828" s="84"/>
      <c r="B828" s="305"/>
      <c r="C828" s="171"/>
      <c r="D828" s="257"/>
      <c r="E828" s="644"/>
      <c r="F828" s="713"/>
      <c r="G828" s="713"/>
      <c r="H828" s="713"/>
      <c r="I828" s="713"/>
      <c r="J828" s="714" t="s">
        <v>408</v>
      </c>
      <c r="K828" s="713"/>
      <c r="L828" s="1091"/>
      <c r="M828" s="713"/>
      <c r="N828" s="679"/>
      <c r="O828" s="679"/>
      <c r="P828" s="679"/>
      <c r="Q828" s="679"/>
      <c r="R828" s="680" t="s">
        <v>409</v>
      </c>
      <c r="S828" s="644"/>
      <c r="T828" s="644"/>
      <c r="U828" s="171"/>
      <c r="V828" s="257"/>
      <c r="W828" s="84"/>
      <c r="X828" s="84"/>
      <c r="Y828" s="84"/>
      <c r="Z828" s="84"/>
      <c r="AA828" s="84"/>
      <c r="AB828" s="84"/>
      <c r="AC828" s="84"/>
      <c r="AD828" s="150"/>
      <c r="AE828" s="150"/>
      <c r="AF828" s="150"/>
      <c r="AG828" s="150"/>
      <c r="AH828" s="150"/>
      <c r="AI828" s="150"/>
      <c r="AJ828" s="150"/>
      <c r="AK828" s="150"/>
      <c r="AL828" s="247"/>
      <c r="AM828" s="171"/>
      <c r="AN828" s="257"/>
      <c r="AO828" s="85"/>
      <c r="AP828" s="85"/>
      <c r="AQ828" s="85"/>
    </row>
    <row r="829" spans="1:43" x14ac:dyDescent="0.25">
      <c r="A829" s="84"/>
      <c r="B829" s="305"/>
      <c r="C829" s="171"/>
      <c r="D829" s="257"/>
      <c r="E829" s="644"/>
      <c r="F829" s="598"/>
      <c r="G829" s="598"/>
      <c r="H829" s="598"/>
      <c r="I829" s="598"/>
      <c r="J829" s="598"/>
      <c r="K829" s="598"/>
      <c r="L829" s="1090"/>
      <c r="M829" s="598"/>
      <c r="N829" s="644"/>
      <c r="O829" s="644"/>
      <c r="P829" s="644"/>
      <c r="Q829" s="644"/>
      <c r="R829" s="644"/>
      <c r="S829" s="644"/>
      <c r="T829" s="644"/>
      <c r="U829" s="171"/>
      <c r="V829" s="257"/>
      <c r="W829" s="84"/>
      <c r="X829" s="84"/>
      <c r="Y829" s="84"/>
      <c r="Z829" s="84"/>
      <c r="AA829" s="84"/>
      <c r="AB829" s="84"/>
      <c r="AC829" s="84"/>
      <c r="AD829" s="150"/>
      <c r="AE829" s="150"/>
      <c r="AF829" s="150"/>
      <c r="AG829" s="150"/>
      <c r="AH829" s="150"/>
      <c r="AI829" s="150"/>
      <c r="AJ829" s="150"/>
      <c r="AK829" s="150"/>
      <c r="AL829" s="247"/>
      <c r="AM829" s="171"/>
      <c r="AN829" s="257"/>
      <c r="AO829" s="85"/>
      <c r="AP829" s="85"/>
      <c r="AQ829" s="85"/>
    </row>
    <row r="830" spans="1:43" ht="11.25" customHeight="1" x14ac:dyDescent="0.25">
      <c r="A830" s="84"/>
      <c r="B830" s="305"/>
      <c r="C830" s="171"/>
      <c r="D830" s="257"/>
      <c r="E830" s="84" t="s">
        <v>56</v>
      </c>
      <c r="F830" s="1242" t="str">
        <f ca="1">VLOOKUP(CONCATENATE($B$825&amp;INDIRECT(ADDRESS(ROW(),COLUMN()-1))),INDIRECT("translations[[Question Num]:["&amp; Language_Selected &amp;"]]"),MATCH(Language_Selected,Language_Options,0)+1,FALSE)</f>
        <v>Have you had sexual intercourse since the birth of (NAME IN 407)?</v>
      </c>
      <c r="G830" s="1242"/>
      <c r="H830" s="1242"/>
      <c r="I830" s="1242"/>
      <c r="J830" s="1242"/>
      <c r="K830" s="1242"/>
      <c r="L830" s="1243"/>
      <c r="M830" s="85" t="s">
        <v>58</v>
      </c>
      <c r="N830" s="1242" t="str">
        <f ca="1">VLOOKUP(CONCATENATE($B$825&amp;INDIRECT(ADDRESS(ROW(),COLUMN()-1))),INDIRECT("translations[[Question Num]:["&amp; Language_Selected &amp;"]]"),MATCH(Language_Selected,Language_Options,0)+1,FALSE)</f>
        <v>Have you had sexual intercourse since the pregnancy that ended in (DATE FROM 406)?</v>
      </c>
      <c r="O830" s="1242"/>
      <c r="P830" s="1242"/>
      <c r="Q830" s="1242"/>
      <c r="R830" s="1242"/>
      <c r="S830" s="1242"/>
      <c r="T830" s="1242"/>
      <c r="U830" s="171"/>
      <c r="V830" s="257"/>
      <c r="W830" s="84" t="s">
        <v>52</v>
      </c>
      <c r="X830" s="84"/>
      <c r="Y830" s="150" t="s">
        <v>9</v>
      </c>
      <c r="Z830" s="150"/>
      <c r="AA830" s="150"/>
      <c r="AB830" s="150"/>
      <c r="AC830" s="150"/>
      <c r="AD830" s="150"/>
      <c r="AE830" s="150"/>
      <c r="AF830" s="150"/>
      <c r="AG830" s="150"/>
      <c r="AH830" s="150"/>
      <c r="AI830" s="150"/>
      <c r="AJ830" s="150"/>
      <c r="AK830" s="150"/>
      <c r="AL830" s="247" t="s">
        <v>53</v>
      </c>
      <c r="AM830" s="171"/>
      <c r="AN830" s="257"/>
      <c r="AO830" s="85"/>
      <c r="AP830" s="85"/>
      <c r="AQ830" s="85"/>
    </row>
    <row r="831" spans="1:43" x14ac:dyDescent="0.25">
      <c r="A831" s="84"/>
      <c r="B831" s="305"/>
      <c r="C831" s="171"/>
      <c r="D831" s="257"/>
      <c r="E831" s="85"/>
      <c r="F831" s="1242"/>
      <c r="G831" s="1242"/>
      <c r="H831" s="1242"/>
      <c r="I831" s="1242"/>
      <c r="J831" s="1242"/>
      <c r="K831" s="1242"/>
      <c r="L831" s="1243"/>
      <c r="M831" s="85"/>
      <c r="N831" s="1242"/>
      <c r="O831" s="1242"/>
      <c r="P831" s="1242"/>
      <c r="Q831" s="1242"/>
      <c r="R831" s="1242"/>
      <c r="S831" s="1242"/>
      <c r="T831" s="1242"/>
      <c r="U831" s="171"/>
      <c r="V831" s="257"/>
      <c r="W831" s="84" t="s">
        <v>54</v>
      </c>
      <c r="X831" s="84"/>
      <c r="Y831" s="150" t="s">
        <v>9</v>
      </c>
      <c r="Z831" s="150"/>
      <c r="AA831" s="150"/>
      <c r="AB831" s="150"/>
      <c r="AC831" s="150"/>
      <c r="AD831" s="150"/>
      <c r="AE831" s="150"/>
      <c r="AF831" s="150"/>
      <c r="AG831" s="150"/>
      <c r="AH831" s="150"/>
      <c r="AI831" s="150"/>
      <c r="AJ831" s="150"/>
      <c r="AK831" s="150"/>
      <c r="AL831" s="247" t="s">
        <v>55</v>
      </c>
      <c r="AM831" s="171"/>
      <c r="AN831" s="257"/>
      <c r="AO831" s="85"/>
      <c r="AP831" s="85"/>
      <c r="AQ831" s="85"/>
    </row>
    <row r="832" spans="1:43" x14ac:dyDescent="0.25">
      <c r="A832" s="84"/>
      <c r="B832" s="305"/>
      <c r="C832" s="171"/>
      <c r="D832" s="257"/>
      <c r="E832" s="85"/>
      <c r="F832" s="1242"/>
      <c r="G832" s="1242"/>
      <c r="H832" s="1242"/>
      <c r="I832" s="1242"/>
      <c r="J832" s="1242"/>
      <c r="K832" s="1242"/>
      <c r="L832" s="1243"/>
      <c r="M832" s="85"/>
      <c r="N832" s="1242"/>
      <c r="O832" s="1242"/>
      <c r="P832" s="1242"/>
      <c r="Q832" s="1242"/>
      <c r="R832" s="1242"/>
      <c r="S832" s="1242"/>
      <c r="T832" s="1242"/>
      <c r="U832" s="171"/>
      <c r="V832" s="257"/>
      <c r="W832" s="84"/>
      <c r="X832" s="84"/>
      <c r="Y832" s="150"/>
      <c r="Z832" s="150"/>
      <c r="AA832" s="150"/>
      <c r="AB832" s="150"/>
      <c r="AC832" s="150"/>
      <c r="AD832" s="150"/>
      <c r="AE832" s="150"/>
      <c r="AF832" s="150"/>
      <c r="AG832" s="150"/>
      <c r="AH832" s="150"/>
      <c r="AI832" s="150"/>
      <c r="AJ832" s="150"/>
      <c r="AK832" s="150"/>
      <c r="AL832" s="247"/>
      <c r="AM832" s="171"/>
      <c r="AN832" s="257"/>
      <c r="AO832" s="85"/>
      <c r="AP832" s="85"/>
      <c r="AQ832" s="85"/>
    </row>
    <row r="833" spans="1:79" x14ac:dyDescent="0.25">
      <c r="A833" s="84"/>
      <c r="B833" s="305"/>
      <c r="C833" s="171"/>
      <c r="D833" s="257"/>
      <c r="E833" s="85"/>
      <c r="F833" s="1242"/>
      <c r="G833" s="1242"/>
      <c r="H833" s="1242"/>
      <c r="I833" s="1242"/>
      <c r="J833" s="1242"/>
      <c r="K833" s="1242"/>
      <c r="L833" s="1243"/>
      <c r="M833" s="85"/>
      <c r="N833" s="1242"/>
      <c r="O833" s="1242"/>
      <c r="P833" s="1242"/>
      <c r="Q833" s="1242"/>
      <c r="R833" s="1242"/>
      <c r="S833" s="1242"/>
      <c r="T833" s="1242"/>
      <c r="U833" s="171"/>
      <c r="V833" s="257"/>
      <c r="W833" s="84"/>
      <c r="X833" s="84"/>
      <c r="Y833" s="150"/>
      <c r="Z833" s="150"/>
      <c r="AA833" s="150"/>
      <c r="AB833" s="150"/>
      <c r="AC833" s="150"/>
      <c r="AD833" s="150"/>
      <c r="AE833" s="150"/>
      <c r="AF833" s="150"/>
      <c r="AG833" s="150"/>
      <c r="AH833" s="150"/>
      <c r="AI833" s="150"/>
      <c r="AJ833" s="150"/>
      <c r="AK833" s="150"/>
      <c r="AL833" s="247"/>
      <c r="AM833" s="171"/>
      <c r="AN833" s="257"/>
      <c r="AO833" s="85"/>
      <c r="AP833" s="85"/>
      <c r="AQ833" s="85"/>
    </row>
    <row r="834" spans="1:79" x14ac:dyDescent="0.25">
      <c r="A834" s="84"/>
      <c r="B834" s="305"/>
      <c r="C834" s="171"/>
      <c r="D834" s="257"/>
      <c r="E834" s="149"/>
      <c r="F834" s="1242"/>
      <c r="G834" s="1242"/>
      <c r="H834" s="1242"/>
      <c r="I834" s="1242"/>
      <c r="J834" s="1242"/>
      <c r="K834" s="1242"/>
      <c r="L834" s="1243"/>
      <c r="M834" s="149"/>
      <c r="N834" s="1242"/>
      <c r="O834" s="1242"/>
      <c r="P834" s="1242"/>
      <c r="Q834" s="1242"/>
      <c r="R834" s="1242"/>
      <c r="S834" s="1242"/>
      <c r="T834" s="1242"/>
      <c r="U834" s="171"/>
      <c r="V834" s="257"/>
      <c r="W834" s="84"/>
      <c r="X834" s="84"/>
      <c r="Y834" s="84"/>
      <c r="Z834" s="84"/>
      <c r="AA834" s="84"/>
      <c r="AB834" s="84"/>
      <c r="AC834" s="84"/>
      <c r="AD834" s="150"/>
      <c r="AE834" s="150"/>
      <c r="AF834" s="150"/>
      <c r="AG834" s="150"/>
      <c r="AH834" s="150"/>
      <c r="AI834" s="150"/>
      <c r="AJ834" s="150"/>
      <c r="AK834" s="150"/>
      <c r="AL834" s="247"/>
      <c r="AM834" s="171"/>
      <c r="AN834" s="257"/>
      <c r="AO834" s="85"/>
      <c r="AP834" s="85"/>
      <c r="AQ834" s="85"/>
    </row>
    <row r="835" spans="1:79" x14ac:dyDescent="0.25">
      <c r="A835" s="84"/>
      <c r="B835" s="305"/>
      <c r="C835" s="171"/>
      <c r="D835" s="257"/>
      <c r="E835" s="149"/>
      <c r="F835" s="1242"/>
      <c r="G835" s="1242"/>
      <c r="H835" s="1242"/>
      <c r="I835" s="1242"/>
      <c r="J835" s="1242"/>
      <c r="K835" s="1242"/>
      <c r="L835" s="1243"/>
      <c r="M835" s="149"/>
      <c r="N835" s="1242"/>
      <c r="O835" s="1242"/>
      <c r="P835" s="1242"/>
      <c r="Q835" s="1242"/>
      <c r="R835" s="1242"/>
      <c r="S835" s="1242"/>
      <c r="T835" s="1242"/>
      <c r="U835" s="171"/>
      <c r="V835" s="257"/>
      <c r="W835" s="84"/>
      <c r="X835" s="84"/>
      <c r="Y835" s="84"/>
      <c r="Z835" s="84"/>
      <c r="AA835" s="84"/>
      <c r="AB835" s="84"/>
      <c r="AC835" s="84"/>
      <c r="AD835" s="150"/>
      <c r="AE835" s="150"/>
      <c r="AF835" s="150"/>
      <c r="AG835" s="150"/>
      <c r="AH835" s="150"/>
      <c r="AI835" s="150"/>
      <c r="AJ835" s="150"/>
      <c r="AK835" s="150"/>
      <c r="AL835" s="247"/>
      <c r="AM835" s="171"/>
      <c r="AN835" s="257"/>
      <c r="AO835" s="85"/>
      <c r="AP835" s="85"/>
      <c r="AQ835" s="85"/>
    </row>
    <row r="836" spans="1:79" ht="6" customHeight="1" thickBot="1" x14ac:dyDescent="0.3">
      <c r="A836" s="122"/>
      <c r="B836" s="306"/>
      <c r="C836" s="172"/>
      <c r="D836" s="307"/>
      <c r="E836" s="645"/>
      <c r="F836" s="598"/>
      <c r="G836" s="598"/>
      <c r="H836" s="598"/>
      <c r="I836" s="598"/>
      <c r="J836" s="598"/>
      <c r="K836" s="598"/>
      <c r="L836" s="598"/>
      <c r="M836" s="710"/>
      <c r="N836" s="598"/>
      <c r="O836" s="598"/>
      <c r="P836" s="598"/>
      <c r="Q836" s="598"/>
      <c r="R836" s="598"/>
      <c r="S836" s="598"/>
      <c r="T836" s="598"/>
      <c r="U836" s="172"/>
      <c r="V836" s="307"/>
      <c r="W836" s="122"/>
      <c r="X836" s="122"/>
      <c r="Y836" s="122"/>
      <c r="Z836" s="122"/>
      <c r="AA836" s="122"/>
      <c r="AB836" s="122"/>
      <c r="AC836" s="122"/>
      <c r="AD836" s="122"/>
      <c r="AE836" s="122"/>
      <c r="AF836" s="122"/>
      <c r="AG836" s="122"/>
      <c r="AH836" s="122"/>
      <c r="AI836" s="122"/>
      <c r="AJ836" s="122"/>
      <c r="AK836" s="122"/>
      <c r="AL836" s="591"/>
      <c r="AM836" s="172"/>
      <c r="AN836" s="307"/>
      <c r="AO836" s="122"/>
      <c r="AP836" s="122"/>
      <c r="AQ836" s="122"/>
    </row>
    <row r="837" spans="1:79" ht="6" customHeight="1" x14ac:dyDescent="0.25">
      <c r="A837" s="651"/>
      <c r="B837" s="471"/>
      <c r="C837" s="652"/>
      <c r="D837" s="653"/>
      <c r="E837" s="470"/>
      <c r="F837" s="470"/>
      <c r="G837" s="470"/>
      <c r="H837" s="470"/>
      <c r="I837" s="470"/>
      <c r="J837" s="470"/>
      <c r="K837" s="470"/>
      <c r="L837" s="470"/>
      <c r="M837" s="470"/>
      <c r="N837" s="470"/>
      <c r="O837" s="470"/>
      <c r="P837" s="470"/>
      <c r="Q837" s="470"/>
      <c r="R837" s="470"/>
      <c r="S837" s="470"/>
      <c r="T837" s="470"/>
      <c r="U837" s="652"/>
      <c r="V837" s="653"/>
      <c r="W837" s="470"/>
      <c r="X837" s="470"/>
      <c r="Y837" s="470"/>
      <c r="Z837" s="470"/>
      <c r="AA837" s="470"/>
      <c r="AB837" s="470"/>
      <c r="AC837" s="470"/>
      <c r="AD837" s="470"/>
      <c r="AE837" s="470"/>
      <c r="AF837" s="470"/>
      <c r="AG837" s="470"/>
      <c r="AH837" s="470"/>
      <c r="AI837" s="470"/>
      <c r="AJ837" s="470"/>
      <c r="AK837" s="470"/>
      <c r="AL837" s="472"/>
      <c r="AM837" s="652"/>
      <c r="AN837" s="470"/>
      <c r="AO837" s="470"/>
      <c r="AP837" s="470"/>
      <c r="AQ837" s="654"/>
    </row>
    <row r="838" spans="1:79" ht="11.25" customHeight="1" x14ac:dyDescent="0.25">
      <c r="A838" s="655"/>
      <c r="B838" s="429">
        <v>479</v>
      </c>
      <c r="C838" s="171"/>
      <c r="D838" s="257"/>
      <c r="E838" s="1253" t="s">
        <v>329</v>
      </c>
      <c r="F838" s="1253"/>
      <c r="G838" s="1253"/>
      <c r="H838" s="1253"/>
      <c r="I838" s="1253"/>
      <c r="J838" s="1253"/>
      <c r="K838" s="1253"/>
      <c r="L838" s="1253"/>
      <c r="M838" s="1253"/>
      <c r="N838" s="1253"/>
      <c r="O838" s="1253"/>
      <c r="P838" s="1253"/>
      <c r="Q838" s="1253"/>
      <c r="R838" s="1253"/>
      <c r="S838" s="1253"/>
      <c r="T838" s="1253"/>
      <c r="U838" s="171"/>
      <c r="V838" s="257"/>
      <c r="W838" s="85" t="s">
        <v>310</v>
      </c>
      <c r="X838" s="85"/>
      <c r="Y838" s="85"/>
      <c r="Z838" s="85"/>
      <c r="AA838" s="85"/>
      <c r="AB838" s="85"/>
      <c r="AC838" s="85"/>
      <c r="AD838" s="85"/>
      <c r="AE838" s="85"/>
      <c r="AF838" s="443" t="s">
        <v>9</v>
      </c>
      <c r="AG838" s="150"/>
      <c r="AH838" s="150"/>
      <c r="AI838" s="150"/>
      <c r="AJ838" s="150"/>
      <c r="AK838" s="150"/>
      <c r="AL838" s="200">
        <v>1</v>
      </c>
      <c r="AM838" s="171"/>
      <c r="AN838" s="85"/>
      <c r="AO838" s="85"/>
      <c r="AP838" s="85"/>
      <c r="AQ838" s="383"/>
    </row>
    <row r="839" spans="1:79" x14ac:dyDescent="0.25">
      <c r="A839" s="655"/>
      <c r="B839" s="305"/>
      <c r="C839" s="171"/>
      <c r="D839" s="257"/>
      <c r="E839" s="1253"/>
      <c r="F839" s="1253"/>
      <c r="G839" s="1253"/>
      <c r="H839" s="1253"/>
      <c r="I839" s="1253"/>
      <c r="J839" s="1253"/>
      <c r="K839" s="1253"/>
      <c r="L839" s="1253"/>
      <c r="M839" s="1253"/>
      <c r="N839" s="1253"/>
      <c r="O839" s="1253"/>
      <c r="P839" s="1253"/>
      <c r="Q839" s="1253"/>
      <c r="R839" s="1253"/>
      <c r="S839" s="1253"/>
      <c r="T839" s="1253"/>
      <c r="U839" s="171"/>
      <c r="V839" s="257"/>
      <c r="W839" s="85" t="s">
        <v>312</v>
      </c>
      <c r="X839" s="85"/>
      <c r="Y839" s="85"/>
      <c r="Z839" s="85"/>
      <c r="AA839" s="85"/>
      <c r="AB839" s="85"/>
      <c r="AC839" s="85"/>
      <c r="AD839" s="85"/>
      <c r="AE839" s="443"/>
      <c r="AF839" s="443" t="s">
        <v>9</v>
      </c>
      <c r="AG839" s="150"/>
      <c r="AH839" s="150"/>
      <c r="AI839" s="150"/>
      <c r="AJ839" s="150"/>
      <c r="AK839" s="150"/>
      <c r="AL839" s="200">
        <v>3</v>
      </c>
      <c r="AM839" s="171"/>
      <c r="AN839" s="85"/>
      <c r="AO839" s="85"/>
      <c r="AP839" s="1256">
        <v>487</v>
      </c>
      <c r="AQ839" s="383"/>
    </row>
    <row r="840" spans="1:79" x14ac:dyDescent="0.25">
      <c r="A840" s="655"/>
      <c r="B840" s="475"/>
      <c r="C840" s="171"/>
      <c r="D840" s="257"/>
      <c r="E840" s="1253"/>
      <c r="F840" s="1253"/>
      <c r="G840" s="1253"/>
      <c r="H840" s="1253"/>
      <c r="I840" s="1253"/>
      <c r="J840" s="1253"/>
      <c r="K840" s="1253"/>
      <c r="L840" s="1253"/>
      <c r="M840" s="1253"/>
      <c r="N840" s="1253"/>
      <c r="O840" s="1253"/>
      <c r="P840" s="1253"/>
      <c r="Q840" s="1253"/>
      <c r="R840" s="1253"/>
      <c r="S840" s="1253"/>
      <c r="T840" s="1253"/>
      <c r="U840" s="171"/>
      <c r="V840" s="257"/>
      <c r="W840" s="85" t="s">
        <v>319</v>
      </c>
      <c r="X840" s="85"/>
      <c r="Y840" s="85"/>
      <c r="Z840" s="85"/>
      <c r="AA840" s="85"/>
      <c r="AB840" s="85"/>
      <c r="AC840" s="85"/>
      <c r="AD840" s="85"/>
      <c r="AF840" s="443" t="s">
        <v>9</v>
      </c>
      <c r="AG840" s="150"/>
      <c r="AH840" s="150"/>
      <c r="AI840" s="150"/>
      <c r="AJ840" s="150"/>
      <c r="AK840" s="150"/>
      <c r="AL840" s="200">
        <v>5</v>
      </c>
      <c r="AM840" s="171"/>
      <c r="AN840" s="85"/>
      <c r="AO840" s="85"/>
      <c r="AP840" s="1256"/>
      <c r="AQ840" s="383"/>
    </row>
    <row r="841" spans="1:79" ht="6" customHeight="1" thickBot="1" x14ac:dyDescent="0.3">
      <c r="A841" s="657"/>
      <c r="B841" s="650"/>
      <c r="C841" s="502"/>
      <c r="D841" s="503"/>
      <c r="E841" s="501"/>
      <c r="F841" s="501"/>
      <c r="G841" s="501"/>
      <c r="H841" s="501"/>
      <c r="I841" s="501"/>
      <c r="J841" s="501"/>
      <c r="K841" s="501"/>
      <c r="L841" s="501"/>
      <c r="M841" s="501"/>
      <c r="N841" s="501"/>
      <c r="O841" s="501"/>
      <c r="P841" s="501"/>
      <c r="Q841" s="501"/>
      <c r="R841" s="501"/>
      <c r="S841" s="501"/>
      <c r="T841" s="501"/>
      <c r="U841" s="502"/>
      <c r="V841" s="503"/>
      <c r="W841" s="501"/>
      <c r="X841" s="501"/>
      <c r="Y841" s="501"/>
      <c r="Z841" s="501"/>
      <c r="AA841" s="501"/>
      <c r="AB841" s="501"/>
      <c r="AC841" s="501"/>
      <c r="AD841" s="501"/>
      <c r="AE841" s="501"/>
      <c r="AF841" s="501"/>
      <c r="AG841" s="501"/>
      <c r="AH841" s="501"/>
      <c r="AI841" s="501"/>
      <c r="AJ841" s="501"/>
      <c r="AK841" s="501"/>
      <c r="AL841" s="504"/>
      <c r="AM841" s="502"/>
      <c r="AN841" s="503"/>
      <c r="AO841" s="501"/>
      <c r="AP841" s="501"/>
      <c r="AQ841" s="658"/>
      <c r="AS841" s="199"/>
      <c r="AT841" s="199"/>
      <c r="AU841" s="199"/>
      <c r="AV841" s="199"/>
      <c r="AW841" s="199"/>
      <c r="AX841" s="199"/>
      <c r="AY841" s="199"/>
      <c r="AZ841" s="199"/>
      <c r="BA841" s="199"/>
      <c r="BB841" s="199"/>
      <c r="BC841" s="199"/>
      <c r="BD841" s="199"/>
      <c r="BE841" s="199"/>
      <c r="BF841" s="199"/>
      <c r="BG841" s="199"/>
      <c r="BH841" s="199"/>
      <c r="BI841" s="199"/>
      <c r="BJ841" s="199"/>
      <c r="BK841" s="199"/>
      <c r="BL841" s="199"/>
      <c r="BM841" s="199"/>
      <c r="BN841" s="199"/>
      <c r="BO841" s="199"/>
      <c r="BP841" s="199"/>
      <c r="BQ841" s="199"/>
      <c r="BR841" s="199"/>
      <c r="BS841" s="199"/>
      <c r="BT841" s="199"/>
      <c r="BU841" s="199"/>
      <c r="BV841" s="199"/>
      <c r="BW841" s="199"/>
      <c r="BX841" s="199"/>
      <c r="BY841" s="199"/>
      <c r="BZ841" s="199"/>
      <c r="CA841" s="199"/>
    </row>
    <row r="842" spans="1:79" ht="6" customHeight="1" x14ac:dyDescent="0.25">
      <c r="A842" s="500"/>
      <c r="B842" s="583"/>
      <c r="C842" s="584"/>
      <c r="D842" s="499"/>
      <c r="E842" s="500"/>
      <c r="F842" s="500"/>
      <c r="G842" s="500"/>
      <c r="H842" s="500"/>
      <c r="I842" s="500"/>
      <c r="J842" s="500"/>
      <c r="K842" s="500"/>
      <c r="L842" s="500"/>
      <c r="M842" s="500"/>
      <c r="N842" s="500"/>
      <c r="O842" s="500"/>
      <c r="P842" s="500"/>
      <c r="Q842" s="500"/>
      <c r="R842" s="500"/>
      <c r="S842" s="500"/>
      <c r="T842" s="500"/>
      <c r="U842" s="584"/>
      <c r="V842" s="499"/>
      <c r="W842" s="500"/>
      <c r="X842" s="500"/>
      <c r="Y842" s="500"/>
      <c r="Z842" s="500"/>
      <c r="AA842" s="500"/>
      <c r="AB842" s="500"/>
      <c r="AC842" s="500"/>
      <c r="AD842" s="500"/>
      <c r="AE842" s="500"/>
      <c r="AF842" s="500"/>
      <c r="AG842" s="500"/>
      <c r="AH842" s="500"/>
      <c r="AI842" s="500"/>
      <c r="AJ842" s="500"/>
      <c r="AK842" s="500"/>
      <c r="AL842" s="593"/>
      <c r="AM842" s="584"/>
      <c r="AN842" s="499"/>
      <c r="AO842" s="500"/>
      <c r="AP842" s="500"/>
      <c r="AQ842" s="500"/>
    </row>
    <row r="843" spans="1:79" ht="11.25" customHeight="1" x14ac:dyDescent="0.25">
      <c r="A843" s="84"/>
      <c r="B843" s="429">
        <v>480</v>
      </c>
      <c r="C843" s="171"/>
      <c r="D843" s="257"/>
      <c r="E843" s="1241" t="str">
        <f ca="1">VLOOKUP(INDIRECT(ADDRESS(ROW(),COLUMN()-3)),INDIRECT("translations[[Question Num]:["&amp; Language_Selected &amp;"]]"),MATCH(Language_Selected,Language_Options,0)+1,FALSE)</f>
        <v>Did you ever breastfeed (NAME IN 407)?</v>
      </c>
      <c r="F843" s="1241"/>
      <c r="G843" s="1241"/>
      <c r="H843" s="1241"/>
      <c r="I843" s="1241"/>
      <c r="J843" s="1241"/>
      <c r="K843" s="1241"/>
      <c r="L843" s="1241"/>
      <c r="M843" s="1241"/>
      <c r="N843" s="1241"/>
      <c r="O843" s="1241"/>
      <c r="P843" s="1241"/>
      <c r="Q843" s="1241"/>
      <c r="R843" s="1241"/>
      <c r="S843" s="1241"/>
      <c r="T843" s="1241"/>
      <c r="U843" s="171"/>
      <c r="V843" s="257"/>
      <c r="W843" s="84" t="s">
        <v>52</v>
      </c>
      <c r="X843" s="84"/>
      <c r="Y843" s="150" t="s">
        <v>9</v>
      </c>
      <c r="Z843" s="150"/>
      <c r="AA843" s="150"/>
      <c r="AB843" s="150"/>
      <c r="AC843" s="150"/>
      <c r="AD843" s="150"/>
      <c r="AE843" s="150"/>
      <c r="AF843" s="150"/>
      <c r="AG843" s="150"/>
      <c r="AH843" s="150"/>
      <c r="AI843" s="150"/>
      <c r="AJ843" s="150"/>
      <c r="AK843" s="150"/>
      <c r="AL843" s="247" t="s">
        <v>53</v>
      </c>
      <c r="AM843" s="171"/>
      <c r="AN843" s="257"/>
      <c r="AO843" s="85"/>
      <c r="AP843" s="85">
        <v>482</v>
      </c>
      <c r="AQ843" s="85"/>
    </row>
    <row r="844" spans="1:79" x14ac:dyDescent="0.25">
      <c r="A844" s="84"/>
      <c r="B844" s="496"/>
      <c r="C844" s="171"/>
      <c r="D844" s="257"/>
      <c r="E844" s="1241"/>
      <c r="F844" s="1241"/>
      <c r="G844" s="1241"/>
      <c r="H844" s="1241"/>
      <c r="I844" s="1241"/>
      <c r="J844" s="1241"/>
      <c r="K844" s="1241"/>
      <c r="L844" s="1241"/>
      <c r="M844" s="1241"/>
      <c r="N844" s="1241"/>
      <c r="O844" s="1241"/>
      <c r="P844" s="1241"/>
      <c r="Q844" s="1241"/>
      <c r="R844" s="1241"/>
      <c r="S844" s="1241"/>
      <c r="T844" s="1241"/>
      <c r="U844" s="171"/>
      <c r="V844" s="257"/>
      <c r="W844" s="84" t="s">
        <v>54</v>
      </c>
      <c r="X844" s="84"/>
      <c r="Y844" s="150" t="s">
        <v>9</v>
      </c>
      <c r="Z844" s="150"/>
      <c r="AA844" s="150"/>
      <c r="AB844" s="150"/>
      <c r="AC844" s="150"/>
      <c r="AD844" s="150"/>
      <c r="AE844" s="150"/>
      <c r="AF844" s="150"/>
      <c r="AG844" s="150"/>
      <c r="AH844" s="150"/>
      <c r="AI844" s="150"/>
      <c r="AJ844" s="150"/>
      <c r="AK844" s="150"/>
      <c r="AL844" s="247" t="s">
        <v>55</v>
      </c>
      <c r="AM844" s="171"/>
      <c r="AN844" s="257"/>
      <c r="AO844" s="85"/>
      <c r="AP844" s="683"/>
      <c r="AQ844" s="85"/>
    </row>
    <row r="845" spans="1:79" ht="6" customHeight="1" thickBot="1" x14ac:dyDescent="0.3">
      <c r="A845" s="501"/>
      <c r="B845" s="650"/>
      <c r="C845" s="502"/>
      <c r="D845" s="503"/>
      <c r="E845" s="501"/>
      <c r="F845" s="501"/>
      <c r="G845" s="501"/>
      <c r="H845" s="501"/>
      <c r="I845" s="501"/>
      <c r="J845" s="501"/>
      <c r="K845" s="501"/>
      <c r="L845" s="501"/>
      <c r="M845" s="501"/>
      <c r="N845" s="501"/>
      <c r="O845" s="501"/>
      <c r="P845" s="501"/>
      <c r="Q845" s="501"/>
      <c r="R845" s="501"/>
      <c r="S845" s="501"/>
      <c r="T845" s="501"/>
      <c r="U845" s="502"/>
      <c r="V845" s="503"/>
      <c r="W845" s="501"/>
      <c r="X845" s="501"/>
      <c r="Y845" s="501"/>
      <c r="Z845" s="501"/>
      <c r="AA845" s="501"/>
      <c r="AB845" s="501"/>
      <c r="AC845" s="501"/>
      <c r="AD845" s="501"/>
      <c r="AE845" s="501"/>
      <c r="AF845" s="501"/>
      <c r="AG845" s="501"/>
      <c r="AH845" s="501"/>
      <c r="AI845" s="501"/>
      <c r="AJ845" s="501"/>
      <c r="AK845" s="501"/>
      <c r="AL845" s="504"/>
      <c r="AM845" s="502"/>
      <c r="AN845" s="307"/>
      <c r="AO845" s="122"/>
      <c r="AP845" s="122"/>
      <c r="AQ845" s="122"/>
    </row>
    <row r="846" spans="1:79" s="149" customFormat="1" ht="6" customHeight="1" x14ac:dyDescent="0.25">
      <c r="A846" s="651"/>
      <c r="B846" s="471"/>
      <c r="C846" s="652"/>
      <c r="D846" s="653"/>
      <c r="E846" s="470"/>
      <c r="F846" s="470"/>
      <c r="G846" s="470"/>
      <c r="H846" s="470"/>
      <c r="I846" s="470"/>
      <c r="J846" s="470"/>
      <c r="K846" s="470"/>
      <c r="L846" s="470"/>
      <c r="M846" s="470"/>
      <c r="N846" s="470"/>
      <c r="O846" s="470"/>
      <c r="P846" s="470"/>
      <c r="Q846" s="470"/>
      <c r="R846" s="470"/>
      <c r="S846" s="470"/>
      <c r="T846" s="470"/>
      <c r="U846" s="470"/>
      <c r="V846" s="470"/>
      <c r="W846" s="470"/>
      <c r="X846" s="470"/>
      <c r="Y846" s="470"/>
      <c r="Z846" s="470"/>
      <c r="AA846" s="470"/>
      <c r="AB846" s="470"/>
      <c r="AC846" s="470"/>
      <c r="AD846" s="470"/>
      <c r="AE846" s="470"/>
      <c r="AF846" s="470"/>
      <c r="AG846" s="470"/>
      <c r="AH846" s="470"/>
      <c r="AI846" s="470"/>
      <c r="AJ846" s="470"/>
      <c r="AK846" s="470"/>
      <c r="AL846" s="472"/>
      <c r="AM846" s="652"/>
      <c r="AN846" s="653"/>
      <c r="AO846" s="470"/>
      <c r="AP846" s="470"/>
      <c r="AQ846" s="654"/>
    </row>
    <row r="847" spans="1:79" s="149" customFormat="1" ht="10.3" customHeight="1" x14ac:dyDescent="0.25">
      <c r="A847" s="655"/>
      <c r="B847" s="429">
        <v>481</v>
      </c>
      <c r="C847" s="171"/>
      <c r="D847" s="257"/>
      <c r="E847" s="1249" t="s">
        <v>411</v>
      </c>
      <c r="F847" s="1249"/>
      <c r="G847" s="1249"/>
      <c r="H847" s="1249"/>
      <c r="I847" s="1249"/>
      <c r="J847" s="1249"/>
      <c r="K847" s="1249"/>
      <c r="L847" s="1249"/>
      <c r="M847" s="1249"/>
      <c r="N847" s="1249"/>
      <c r="O847" s="1249"/>
      <c r="P847" s="1249"/>
      <c r="Q847" s="1249"/>
      <c r="R847" s="1249"/>
      <c r="S847" s="1249"/>
      <c r="T847" s="1249"/>
      <c r="U847" s="85"/>
      <c r="V847" s="85"/>
      <c r="W847" s="85"/>
      <c r="X847" s="85"/>
      <c r="Y847" s="85"/>
      <c r="AA847" s="582"/>
      <c r="AB847" s="200" t="s">
        <v>412</v>
      </c>
      <c r="AC847" s="85"/>
      <c r="AD847" s="85"/>
      <c r="AE847" s="85"/>
      <c r="AF847" s="85"/>
      <c r="AG847" s="85"/>
      <c r="AH847" s="85"/>
      <c r="AI847" s="85"/>
      <c r="AJ847" s="85"/>
      <c r="AK847" s="85"/>
      <c r="AL847" s="200"/>
      <c r="AM847" s="171"/>
      <c r="AN847" s="257"/>
      <c r="AO847" s="85"/>
      <c r="AP847" s="1256">
        <v>486</v>
      </c>
      <c r="AQ847" s="383"/>
    </row>
    <row r="848" spans="1:79" s="149" customFormat="1" ht="6" customHeight="1" x14ac:dyDescent="0.25">
      <c r="A848" s="655"/>
      <c r="B848" s="475"/>
      <c r="C848" s="171"/>
      <c r="D848" s="257"/>
      <c r="E848" s="85"/>
      <c r="F848" s="85"/>
      <c r="G848" s="85"/>
      <c r="H848" s="85"/>
      <c r="I848" s="85"/>
      <c r="J848" s="85"/>
      <c r="K848" s="85"/>
      <c r="L848" s="85"/>
      <c r="M848" s="85"/>
      <c r="N848" s="85"/>
      <c r="O848" s="85"/>
      <c r="P848" s="85"/>
      <c r="Q848" s="85"/>
      <c r="R848" s="85"/>
      <c r="S848" s="85"/>
      <c r="T848" s="85"/>
      <c r="U848" s="85"/>
      <c r="V848" s="85"/>
      <c r="W848" s="85"/>
      <c r="X848" s="85"/>
      <c r="Z848" s="582"/>
      <c r="AA848" s="582"/>
      <c r="AB848" s="582"/>
      <c r="AC848" s="85"/>
      <c r="AD848" s="85"/>
      <c r="AE848" s="85"/>
      <c r="AF848" s="85"/>
      <c r="AG848" s="85"/>
      <c r="AH848" s="85"/>
      <c r="AI848" s="85"/>
      <c r="AJ848" s="85"/>
      <c r="AK848" s="85"/>
      <c r="AL848" s="200"/>
      <c r="AM848" s="171"/>
      <c r="AN848" s="257"/>
      <c r="AO848" s="85"/>
      <c r="AP848" s="1256"/>
      <c r="AQ848" s="383"/>
    </row>
    <row r="849" spans="1:43" s="149" customFormat="1" x14ac:dyDescent="0.25">
      <c r="A849" s="655"/>
      <c r="B849" s="305"/>
      <c r="C849" s="171"/>
      <c r="D849" s="257"/>
      <c r="E849" s="85"/>
      <c r="F849" s="84"/>
      <c r="G849" s="84"/>
      <c r="H849" s="84"/>
      <c r="I849" s="84"/>
      <c r="J849" s="84"/>
      <c r="K849" s="85"/>
      <c r="L849" s="85"/>
      <c r="M849" s="85"/>
      <c r="N849" s="85"/>
      <c r="O849" s="85"/>
      <c r="Q849" s="85"/>
      <c r="R849" s="85"/>
      <c r="S849" s="200"/>
      <c r="T849" s="85"/>
      <c r="U849" s="85"/>
      <c r="V849" s="85"/>
      <c r="W849" s="85"/>
      <c r="X849" s="85"/>
      <c r="Z849" s="85"/>
      <c r="AA849" s="85"/>
      <c r="AC849" s="200"/>
      <c r="AD849" s="85"/>
      <c r="AE849" s="85"/>
      <c r="AF849" s="85"/>
      <c r="AG849" s="85"/>
      <c r="AH849" s="85"/>
      <c r="AI849" s="85"/>
      <c r="AJ849" s="85"/>
      <c r="AK849" s="85"/>
      <c r="AL849" s="200"/>
      <c r="AM849" s="171"/>
      <c r="AN849" s="257"/>
      <c r="AO849" s="85"/>
      <c r="AP849" s="187"/>
      <c r="AQ849" s="383"/>
    </row>
    <row r="850" spans="1:43" s="149" customFormat="1" x14ac:dyDescent="0.25">
      <c r="A850" s="655"/>
      <c r="B850" s="475"/>
      <c r="C850" s="171"/>
      <c r="D850" s="257"/>
      <c r="E850" s="85"/>
      <c r="F850" s="84"/>
      <c r="G850" s="84"/>
      <c r="H850" s="84"/>
      <c r="I850" s="84"/>
      <c r="J850" s="84"/>
      <c r="K850" s="85"/>
      <c r="L850" s="85"/>
      <c r="M850" s="85"/>
      <c r="N850" s="85"/>
      <c r="O850" s="85"/>
      <c r="P850" s="200"/>
      <c r="Q850" s="85"/>
      <c r="R850" s="85"/>
      <c r="S850" s="200"/>
      <c r="T850" s="85"/>
      <c r="U850" s="85"/>
      <c r="V850" s="85"/>
      <c r="W850" s="85"/>
      <c r="X850" s="85"/>
      <c r="Y850" s="85"/>
      <c r="Z850" s="85"/>
      <c r="AA850" s="85"/>
      <c r="AB850" s="200" t="s">
        <v>413</v>
      </c>
      <c r="AC850" s="200"/>
      <c r="AD850" s="85"/>
      <c r="AE850" s="85"/>
      <c r="AF850" s="85"/>
      <c r="AG850" s="85"/>
      <c r="AH850" s="85"/>
      <c r="AI850" s="85"/>
      <c r="AJ850" s="85"/>
      <c r="AK850" s="85"/>
      <c r="AL850" s="200"/>
      <c r="AM850" s="171"/>
      <c r="AN850" s="257"/>
      <c r="AO850" s="85"/>
      <c r="AP850" s="683">
        <v>487</v>
      </c>
      <c r="AQ850" s="383"/>
    </row>
    <row r="851" spans="1:43" s="149" customFormat="1" ht="6" customHeight="1" thickBot="1" x14ac:dyDescent="0.3">
      <c r="A851" s="657"/>
      <c r="B851" s="650"/>
      <c r="C851" s="502"/>
      <c r="D851" s="503"/>
      <c r="E851" s="501"/>
      <c r="F851" s="501"/>
      <c r="G851" s="501"/>
      <c r="H851" s="501"/>
      <c r="I851" s="501"/>
      <c r="J851" s="501"/>
      <c r="K851" s="501"/>
      <c r="L851" s="501"/>
      <c r="M851" s="501"/>
      <c r="N851" s="501"/>
      <c r="O851" s="501"/>
      <c r="P851" s="501"/>
      <c r="Q851" s="501"/>
      <c r="R851" s="501"/>
      <c r="S851" s="501"/>
      <c r="T851" s="501"/>
      <c r="U851" s="501"/>
      <c r="V851" s="501"/>
      <c r="W851" s="501"/>
      <c r="X851" s="501"/>
      <c r="Y851" s="501"/>
      <c r="Z851" s="501"/>
      <c r="AA851" s="501"/>
      <c r="AB851" s="501"/>
      <c r="AC851" s="501"/>
      <c r="AD851" s="501"/>
      <c r="AE851" s="501"/>
      <c r="AF851" s="501"/>
      <c r="AG851" s="501"/>
      <c r="AH851" s="501"/>
      <c r="AI851" s="501"/>
      <c r="AJ851" s="501"/>
      <c r="AK851" s="501"/>
      <c r="AL851" s="504"/>
      <c r="AM851" s="502"/>
      <c r="AN851" s="503"/>
      <c r="AO851" s="501"/>
      <c r="AP851" s="501"/>
      <c r="AQ851" s="658"/>
    </row>
    <row r="852" spans="1:43" ht="6" customHeight="1" x14ac:dyDescent="0.25">
      <c r="A852" s="470"/>
      <c r="B852" s="471"/>
      <c r="C852" s="652"/>
      <c r="D852" s="653"/>
      <c r="E852" s="470"/>
      <c r="F852" s="470"/>
      <c r="G852" s="470"/>
      <c r="H852" s="470"/>
      <c r="I852" s="470"/>
      <c r="J852" s="470"/>
      <c r="K852" s="470"/>
      <c r="L852" s="470"/>
      <c r="M852" s="470"/>
      <c r="N852" s="470"/>
      <c r="O852" s="470"/>
      <c r="P852" s="470"/>
      <c r="Q852" s="470"/>
      <c r="R852" s="470"/>
      <c r="S852" s="470"/>
      <c r="T852" s="470"/>
      <c r="U852" s="652"/>
      <c r="V852" s="653"/>
      <c r="W852" s="470"/>
      <c r="X852" s="470"/>
      <c r="Y852" s="470"/>
      <c r="Z852" s="470"/>
      <c r="AA852" s="470"/>
      <c r="AB852" s="470"/>
      <c r="AC852" s="470"/>
      <c r="AD852" s="470"/>
      <c r="AE852" s="470"/>
      <c r="AF852" s="470"/>
      <c r="AG852" s="470"/>
      <c r="AH852" s="470"/>
      <c r="AI852" s="470"/>
      <c r="AJ852" s="470"/>
      <c r="AK852" s="470"/>
      <c r="AL852" s="472"/>
      <c r="AM852" s="652"/>
      <c r="AN852" s="257"/>
      <c r="AO852" s="85"/>
      <c r="AP852" s="85"/>
      <c r="AQ852" s="85"/>
    </row>
    <row r="853" spans="1:43" ht="11.25" customHeight="1" x14ac:dyDescent="0.25">
      <c r="A853" s="85"/>
      <c r="B853" s="429">
        <v>482</v>
      </c>
      <c r="C853" s="171"/>
      <c r="D853" s="257"/>
      <c r="E853" s="1242" t="str">
        <f ca="1">VLOOKUP(INDIRECT(ADDRESS(ROW(),COLUMN()-3)),INDIRECT("translations[[Question Num]:["&amp; Language_Selected &amp;"]]"),MATCH(Language_Selected,Language_Options,0)+1,FALSE)</f>
        <v>How long after birth did you first put (NAME IN 407) to the breast?</v>
      </c>
      <c r="F853" s="1242"/>
      <c r="G853" s="1242"/>
      <c r="H853" s="1242"/>
      <c r="I853" s="1242"/>
      <c r="J853" s="1242"/>
      <c r="K853" s="1242"/>
      <c r="L853" s="1242"/>
      <c r="M853" s="1242"/>
      <c r="N853" s="1242"/>
      <c r="O853" s="1242"/>
      <c r="P853" s="1242"/>
      <c r="Q853" s="1242"/>
      <c r="R853" s="1242"/>
      <c r="S853" s="1242"/>
      <c r="T853" s="1242"/>
      <c r="U853" s="171"/>
      <c r="V853" s="257"/>
      <c r="W853" s="85" t="s">
        <v>267</v>
      </c>
      <c r="X853" s="85"/>
      <c r="Y853" s="85"/>
      <c r="Z853" s="85"/>
      <c r="AA853" s="85"/>
      <c r="AB853" s="150" t="s">
        <v>9</v>
      </c>
      <c r="AC853" s="150"/>
      <c r="AD853" s="150"/>
      <c r="AE853" s="150"/>
      <c r="AF853" s="150"/>
      <c r="AG853" s="150"/>
      <c r="AH853" s="150"/>
      <c r="AI853" s="150"/>
      <c r="AJ853" s="150"/>
      <c r="AK853" s="150"/>
      <c r="AL853" s="697" t="s">
        <v>377</v>
      </c>
      <c r="AM853" s="171"/>
      <c r="AN853" s="257"/>
      <c r="AO853" s="85"/>
      <c r="AP853" s="85"/>
      <c r="AQ853" s="85"/>
    </row>
    <row r="854" spans="1:43" x14ac:dyDescent="0.25">
      <c r="A854" s="84"/>
      <c r="B854" s="496"/>
      <c r="C854" s="171"/>
      <c r="D854" s="257"/>
      <c r="E854" s="1242"/>
      <c r="F854" s="1242"/>
      <c r="G854" s="1242"/>
      <c r="H854" s="1242"/>
      <c r="I854" s="1242"/>
      <c r="J854" s="1242"/>
      <c r="K854" s="1242"/>
      <c r="L854" s="1242"/>
      <c r="M854" s="1242"/>
      <c r="N854" s="1242"/>
      <c r="O854" s="1242"/>
      <c r="P854" s="1242"/>
      <c r="Q854" s="1242"/>
      <c r="R854" s="1242"/>
      <c r="S854" s="1242"/>
      <c r="T854" s="1242"/>
      <c r="U854" s="171"/>
      <c r="V854" s="257"/>
      <c r="W854" s="85"/>
      <c r="X854" s="85"/>
      <c r="Y854" s="85"/>
      <c r="Z854" s="85"/>
      <c r="AA854" s="85"/>
      <c r="AB854" s="85"/>
      <c r="AC854" s="85"/>
      <c r="AD854" s="85"/>
      <c r="AE854" s="85"/>
      <c r="AF854" s="85"/>
      <c r="AG854" s="85"/>
      <c r="AH854" s="85"/>
      <c r="AI854" s="85"/>
      <c r="AJ854" s="85"/>
      <c r="AK854" s="85"/>
      <c r="AL854" s="200"/>
      <c r="AM854" s="171"/>
      <c r="AN854" s="257"/>
      <c r="AO854" s="85"/>
      <c r="AP854" s="85"/>
      <c r="AQ854" s="85"/>
    </row>
    <row r="855" spans="1:43" x14ac:dyDescent="0.25">
      <c r="A855" s="84"/>
      <c r="C855" s="171"/>
      <c r="D855" s="257"/>
      <c r="E855" s="1242"/>
      <c r="F855" s="1242"/>
      <c r="G855" s="1242"/>
      <c r="H855" s="1242"/>
      <c r="I855" s="1242"/>
      <c r="J855" s="1242"/>
      <c r="K855" s="1242"/>
      <c r="L855" s="1242"/>
      <c r="M855" s="1242"/>
      <c r="N855" s="1242"/>
      <c r="O855" s="1242"/>
      <c r="P855" s="1242"/>
      <c r="Q855" s="1242"/>
      <c r="R855" s="1242"/>
      <c r="S855" s="1242"/>
      <c r="T855" s="1242"/>
      <c r="U855" s="171"/>
      <c r="V855" s="257"/>
      <c r="W855" s="84"/>
      <c r="X855" s="84"/>
      <c r="Y855" s="84"/>
      <c r="Z855" s="84"/>
      <c r="AA855" s="84"/>
      <c r="AB855" s="84"/>
      <c r="AC855" s="84"/>
      <c r="AD855" s="84"/>
      <c r="AE855" s="84"/>
      <c r="AF855" s="84"/>
      <c r="AG855" s="84"/>
      <c r="AH855" s="84"/>
      <c r="AI855" s="499"/>
      <c r="AJ855" s="500"/>
      <c r="AK855" s="499"/>
      <c r="AL855" s="675"/>
      <c r="AM855" s="171"/>
      <c r="AN855" s="257"/>
      <c r="AO855" s="85"/>
      <c r="AP855" s="85"/>
      <c r="AQ855" s="85"/>
    </row>
    <row r="856" spans="1:43" ht="11.25" customHeight="1" x14ac:dyDescent="0.25">
      <c r="A856" s="84"/>
      <c r="C856" s="171"/>
      <c r="D856" s="257"/>
      <c r="E856" s="1245" t="s">
        <v>378</v>
      </c>
      <c r="F856" s="1245"/>
      <c r="G856" s="1245"/>
      <c r="H856" s="1245"/>
      <c r="I856" s="1245"/>
      <c r="J856" s="1245"/>
      <c r="K856" s="1245"/>
      <c r="L856" s="1245"/>
      <c r="M856" s="1245"/>
      <c r="N856" s="1245"/>
      <c r="O856" s="1245"/>
      <c r="P856" s="1245"/>
      <c r="Q856" s="1245"/>
      <c r="R856" s="1245"/>
      <c r="S856" s="1245"/>
      <c r="T856" s="1245"/>
      <c r="U856" s="171"/>
      <c r="V856" s="257"/>
      <c r="W856" s="84" t="s">
        <v>379</v>
      </c>
      <c r="X856" s="84"/>
      <c r="Y856" s="84"/>
      <c r="Z856" s="150" t="s">
        <v>9</v>
      </c>
      <c r="AA856" s="150"/>
      <c r="AB856" s="150"/>
      <c r="AC856" s="150"/>
      <c r="AD856" s="150"/>
      <c r="AE856" s="150"/>
      <c r="AF856" s="150"/>
      <c r="AG856" s="150"/>
      <c r="AH856" s="686" t="s">
        <v>53</v>
      </c>
      <c r="AI856" s="307"/>
      <c r="AJ856" s="122"/>
      <c r="AK856" s="307"/>
      <c r="AL856" s="672"/>
      <c r="AM856" s="171"/>
      <c r="AN856" s="257"/>
      <c r="AO856" s="85"/>
      <c r="AP856" s="85"/>
      <c r="AQ856" s="85"/>
    </row>
    <row r="857" spans="1:43" x14ac:dyDescent="0.25">
      <c r="A857" s="84"/>
      <c r="C857" s="171"/>
      <c r="D857" s="257"/>
      <c r="E857" s="1245"/>
      <c r="F857" s="1245"/>
      <c r="G857" s="1245"/>
      <c r="H857" s="1245"/>
      <c r="I857" s="1245"/>
      <c r="J857" s="1245"/>
      <c r="K857" s="1245"/>
      <c r="L857" s="1245"/>
      <c r="M857" s="1245"/>
      <c r="N857" s="1245"/>
      <c r="O857" s="1245"/>
      <c r="P857" s="1245"/>
      <c r="Q857" s="1245"/>
      <c r="R857" s="1245"/>
      <c r="S857" s="1245"/>
      <c r="T857" s="1245"/>
      <c r="U857" s="171"/>
      <c r="V857" s="257"/>
      <c r="W857" s="84"/>
      <c r="X857" s="84"/>
      <c r="Y857" s="84"/>
      <c r="Z857" s="84"/>
      <c r="AA857" s="84"/>
      <c r="AB857" s="84"/>
      <c r="AC857" s="84"/>
      <c r="AD857" s="84"/>
      <c r="AE857" s="84"/>
      <c r="AG857" s="84"/>
      <c r="AH857" s="84"/>
      <c r="AI857" s="257"/>
      <c r="AJ857" s="85"/>
      <c r="AK857" s="257"/>
      <c r="AL857" s="671"/>
      <c r="AM857" s="171"/>
      <c r="AN857" s="257"/>
      <c r="AO857" s="85"/>
      <c r="AP857" s="85"/>
      <c r="AQ857" s="85"/>
    </row>
    <row r="858" spans="1:43" x14ac:dyDescent="0.25">
      <c r="A858" s="84"/>
      <c r="C858" s="171"/>
      <c r="D858" s="257"/>
      <c r="E858" s="1245"/>
      <c r="F858" s="1245"/>
      <c r="G858" s="1245"/>
      <c r="H858" s="1245"/>
      <c r="I858" s="1245"/>
      <c r="J858" s="1245"/>
      <c r="K858" s="1245"/>
      <c r="L858" s="1245"/>
      <c r="M858" s="1245"/>
      <c r="N858" s="1245"/>
      <c r="O858" s="1245"/>
      <c r="P858" s="1245"/>
      <c r="Q858" s="1245"/>
      <c r="R858" s="1245"/>
      <c r="S858" s="1245"/>
      <c r="T858" s="1245"/>
      <c r="U858" s="171"/>
      <c r="V858" s="257"/>
      <c r="W858" s="84" t="s">
        <v>80</v>
      </c>
      <c r="X858" s="84"/>
      <c r="Y858" s="150" t="s">
        <v>9</v>
      </c>
      <c r="Z858" s="150"/>
      <c r="AA858" s="150"/>
      <c r="AB858" s="150"/>
      <c r="AC858" s="150"/>
      <c r="AD858" s="150"/>
      <c r="AE858" s="150"/>
      <c r="AF858" s="150"/>
      <c r="AG858" s="150"/>
      <c r="AH858" s="686" t="s">
        <v>55</v>
      </c>
      <c r="AI858" s="307"/>
      <c r="AJ858" s="122"/>
      <c r="AK858" s="307"/>
      <c r="AL858" s="672"/>
      <c r="AM858" s="171"/>
      <c r="AN858" s="257"/>
      <c r="AO858" s="85"/>
      <c r="AP858" s="85"/>
      <c r="AQ858" s="85"/>
    </row>
    <row r="859" spans="1:43" ht="6" customHeight="1" x14ac:dyDescent="0.25">
      <c r="A859" s="122"/>
      <c r="B859" s="306"/>
      <c r="C859" s="172"/>
      <c r="D859" s="307"/>
      <c r="E859" s="122"/>
      <c r="F859" s="122"/>
      <c r="G859" s="122"/>
      <c r="H859" s="122"/>
      <c r="I859" s="122"/>
      <c r="J859" s="122"/>
      <c r="K859" s="122"/>
      <c r="L859" s="122"/>
      <c r="M859" s="122"/>
      <c r="N859" s="122"/>
      <c r="O859" s="122"/>
      <c r="P859" s="122"/>
      <c r="Q859" s="122"/>
      <c r="R859" s="122"/>
      <c r="S859" s="122"/>
      <c r="T859" s="122"/>
      <c r="U859" s="172"/>
      <c r="V859" s="307"/>
      <c r="W859" s="122"/>
      <c r="X859" s="122"/>
      <c r="Y859" s="122"/>
      <c r="Z859" s="122"/>
      <c r="AA859" s="122"/>
      <c r="AB859" s="122"/>
      <c r="AC859" s="122"/>
      <c r="AD859" s="122"/>
      <c r="AE859" s="122"/>
      <c r="AF859" s="122"/>
      <c r="AG859" s="122"/>
      <c r="AH859" s="122"/>
      <c r="AI859" s="122"/>
      <c r="AJ859" s="122"/>
      <c r="AK859" s="122"/>
      <c r="AL859" s="591"/>
      <c r="AM859" s="172"/>
      <c r="AN859" s="307"/>
      <c r="AO859" s="122"/>
      <c r="AP859" s="122"/>
      <c r="AQ859" s="122"/>
    </row>
    <row r="860" spans="1:43" ht="6" customHeight="1" x14ac:dyDescent="0.25">
      <c r="A860" s="500"/>
      <c r="B860" s="583"/>
      <c r="C860" s="584"/>
      <c r="D860" s="499"/>
      <c r="E860" s="500"/>
      <c r="F860" s="500"/>
      <c r="G860" s="500"/>
      <c r="H860" s="500"/>
      <c r="I860" s="500"/>
      <c r="J860" s="500"/>
      <c r="K860" s="500"/>
      <c r="L860" s="500"/>
      <c r="M860" s="500"/>
      <c r="N860" s="500"/>
      <c r="O860" s="500"/>
      <c r="P860" s="500"/>
      <c r="Q860" s="500"/>
      <c r="R860" s="500"/>
      <c r="S860" s="500"/>
      <c r="T860" s="500"/>
      <c r="U860" s="584"/>
      <c r="V860" s="499"/>
      <c r="W860" s="500"/>
      <c r="X860" s="500"/>
      <c r="Y860" s="500"/>
      <c r="Z860" s="500"/>
      <c r="AA860" s="500"/>
      <c r="AB860" s="500"/>
      <c r="AC860" s="500"/>
      <c r="AD860" s="500"/>
      <c r="AE860" s="500"/>
      <c r="AF860" s="500"/>
      <c r="AG860" s="500"/>
      <c r="AH860" s="500"/>
      <c r="AI860" s="500"/>
      <c r="AJ860" s="500"/>
      <c r="AK860" s="500"/>
      <c r="AL860" s="593"/>
      <c r="AM860" s="584"/>
      <c r="AN860" s="257"/>
      <c r="AO860" s="85"/>
      <c r="AP860" s="85"/>
      <c r="AQ860" s="85"/>
    </row>
    <row r="861" spans="1:43" ht="11.25" customHeight="1" x14ac:dyDescent="0.25">
      <c r="A861" s="84"/>
      <c r="B861" s="429">
        <v>483</v>
      </c>
      <c r="C861" s="171"/>
      <c r="D861" s="257"/>
      <c r="E861" s="1241" t="str">
        <f ca="1">VLOOKUP(INDIRECT(ADDRESS(ROW(),COLUMN()-3)),INDIRECT("translations[[Question Num]:["&amp; Language_Selected &amp;"]]"),MATCH(Language_Selected,Language_Options,0)+1,FALSE)</f>
        <v>In the first 2 days after delivery, was (NAME IN 407) given anything other than breast milk to eat or drink – anything at all like water, infant formula, or [INSERT COMMON DRINKS AND FOODS THAT MAY BE GIVEN TO NEWBORN INFANTS]?</v>
      </c>
      <c r="F861" s="1241"/>
      <c r="G861" s="1241"/>
      <c r="H861" s="1241"/>
      <c r="I861" s="1241"/>
      <c r="J861" s="1241"/>
      <c r="K861" s="1241"/>
      <c r="L861" s="1241"/>
      <c r="M861" s="1241"/>
      <c r="N861" s="1241"/>
      <c r="O861" s="1241"/>
      <c r="P861" s="1241"/>
      <c r="Q861" s="1241"/>
      <c r="R861" s="1241"/>
      <c r="S861" s="1241"/>
      <c r="T861" s="1241"/>
      <c r="U861" s="171"/>
      <c r="V861" s="257"/>
      <c r="W861" s="84" t="s">
        <v>52</v>
      </c>
      <c r="X861" s="84"/>
      <c r="Y861" s="150" t="s">
        <v>9</v>
      </c>
      <c r="Z861" s="150"/>
      <c r="AA861" s="150"/>
      <c r="AB861" s="150"/>
      <c r="AC861" s="150"/>
      <c r="AD861" s="150"/>
      <c r="AE861" s="150"/>
      <c r="AF861" s="150"/>
      <c r="AG861" s="150"/>
      <c r="AH861" s="150"/>
      <c r="AI861" s="150"/>
      <c r="AJ861" s="150"/>
      <c r="AK861" s="150"/>
      <c r="AL861" s="247" t="s">
        <v>53</v>
      </c>
      <c r="AM861" s="171"/>
      <c r="AN861" s="257"/>
      <c r="AO861" s="85"/>
      <c r="AP861" s="85"/>
      <c r="AQ861" s="85"/>
    </row>
    <row r="862" spans="1:43" ht="11.25" customHeight="1" x14ac:dyDescent="0.25">
      <c r="A862" s="84"/>
      <c r="B862" s="429"/>
      <c r="C862" s="171"/>
      <c r="D862" s="257"/>
      <c r="E862" s="1241"/>
      <c r="F862" s="1241"/>
      <c r="G862" s="1241"/>
      <c r="H862" s="1241"/>
      <c r="I862" s="1241"/>
      <c r="J862" s="1241"/>
      <c r="K862" s="1241"/>
      <c r="L862" s="1241"/>
      <c r="M862" s="1241"/>
      <c r="N862" s="1241"/>
      <c r="O862" s="1241"/>
      <c r="P862" s="1241"/>
      <c r="Q862" s="1241"/>
      <c r="R862" s="1241"/>
      <c r="S862" s="1241"/>
      <c r="T862" s="1241"/>
      <c r="U862" s="171"/>
      <c r="V862" s="257"/>
      <c r="W862" s="84" t="s">
        <v>54</v>
      </c>
      <c r="X862" s="84"/>
      <c r="Y862" s="150" t="s">
        <v>9</v>
      </c>
      <c r="Z862" s="150"/>
      <c r="AA862" s="150"/>
      <c r="AB862" s="150"/>
      <c r="AC862" s="150"/>
      <c r="AD862" s="150"/>
      <c r="AE862" s="150"/>
      <c r="AF862" s="150"/>
      <c r="AG862" s="150"/>
      <c r="AH862" s="150"/>
      <c r="AI862" s="150"/>
      <c r="AJ862" s="150"/>
      <c r="AK862" s="150"/>
      <c r="AL862" s="247" t="s">
        <v>55</v>
      </c>
      <c r="AM862" s="171"/>
      <c r="AN862" s="257"/>
      <c r="AO862" s="85"/>
      <c r="AP862" s="85"/>
      <c r="AQ862" s="85"/>
    </row>
    <row r="863" spans="1:43" ht="11.25" customHeight="1" x14ac:dyDescent="0.25">
      <c r="A863" s="84"/>
      <c r="B863" s="429"/>
      <c r="C863" s="171"/>
      <c r="D863" s="257"/>
      <c r="E863" s="1241"/>
      <c r="F863" s="1241"/>
      <c r="G863" s="1241"/>
      <c r="H863" s="1241"/>
      <c r="I863" s="1241"/>
      <c r="J863" s="1241"/>
      <c r="K863" s="1241"/>
      <c r="L863" s="1241"/>
      <c r="M863" s="1241"/>
      <c r="N863" s="1241"/>
      <c r="O863" s="1241"/>
      <c r="P863" s="1241"/>
      <c r="Q863" s="1241"/>
      <c r="R863" s="1241"/>
      <c r="S863" s="1241"/>
      <c r="T863" s="1241"/>
      <c r="U863" s="171"/>
      <c r="V863" s="257"/>
      <c r="W863" s="84"/>
      <c r="X863" s="84"/>
      <c r="Y863" s="150"/>
      <c r="Z863" s="150"/>
      <c r="AA863" s="150"/>
      <c r="AB863" s="150"/>
      <c r="AC863" s="150"/>
      <c r="AD863" s="150"/>
      <c r="AE863" s="150"/>
      <c r="AF863" s="150"/>
      <c r="AG863" s="150"/>
      <c r="AH863" s="150"/>
      <c r="AI863" s="150"/>
      <c r="AJ863" s="150"/>
      <c r="AK863" s="150"/>
      <c r="AL863" s="247"/>
      <c r="AM863" s="171"/>
      <c r="AN863" s="257"/>
      <c r="AO863" s="85"/>
      <c r="AP863" s="85"/>
      <c r="AQ863" s="85"/>
    </row>
    <row r="864" spans="1:43" ht="11.25" customHeight="1" x14ac:dyDescent="0.25">
      <c r="A864" s="84"/>
      <c r="B864" s="429"/>
      <c r="C864" s="171"/>
      <c r="D864" s="257"/>
      <c r="E864" s="1241"/>
      <c r="F864" s="1241"/>
      <c r="G864" s="1241"/>
      <c r="H864" s="1241"/>
      <c r="I864" s="1241"/>
      <c r="J864" s="1241"/>
      <c r="K864" s="1241"/>
      <c r="L864" s="1241"/>
      <c r="M864" s="1241"/>
      <c r="N864" s="1241"/>
      <c r="O864" s="1241"/>
      <c r="P864" s="1241"/>
      <c r="Q864" s="1241"/>
      <c r="R864" s="1241"/>
      <c r="S864" s="1241"/>
      <c r="T864" s="1241"/>
      <c r="U864" s="171"/>
      <c r="V864" s="257"/>
      <c r="W864" s="84"/>
      <c r="X864" s="84"/>
      <c r="Y864" s="150"/>
      <c r="Z864" s="150"/>
      <c r="AA864" s="150"/>
      <c r="AB864" s="150"/>
      <c r="AC864" s="150"/>
      <c r="AD864" s="150"/>
      <c r="AE864" s="150"/>
      <c r="AF864" s="150"/>
      <c r="AG864" s="150"/>
      <c r="AH864" s="150"/>
      <c r="AI864" s="150"/>
      <c r="AJ864" s="150"/>
      <c r="AK864" s="150"/>
      <c r="AL864" s="247"/>
      <c r="AM864" s="171"/>
      <c r="AN864" s="257"/>
      <c r="AO864" s="85"/>
      <c r="AP864" s="85"/>
      <c r="AQ864" s="85"/>
    </row>
    <row r="865" spans="1:43" x14ac:dyDescent="0.25">
      <c r="A865" s="84"/>
      <c r="B865" s="496"/>
      <c r="C865" s="171"/>
      <c r="D865" s="257"/>
      <c r="E865" s="1241"/>
      <c r="F865" s="1241"/>
      <c r="G865" s="1241"/>
      <c r="H865" s="1241"/>
      <c r="I865" s="1241"/>
      <c r="J865" s="1241"/>
      <c r="K865" s="1241"/>
      <c r="L865" s="1241"/>
      <c r="M865" s="1241"/>
      <c r="N865" s="1241"/>
      <c r="O865" s="1241"/>
      <c r="P865" s="1241"/>
      <c r="Q865" s="1241"/>
      <c r="R865" s="1241"/>
      <c r="S865" s="1241"/>
      <c r="T865" s="1241"/>
      <c r="U865" s="171"/>
      <c r="V865" s="257"/>
      <c r="AL865" s="127"/>
      <c r="AM865" s="171"/>
      <c r="AN865" s="257"/>
      <c r="AO865" s="85"/>
      <c r="AP865" s="85"/>
      <c r="AQ865" s="85"/>
    </row>
    <row r="866" spans="1:43" ht="6" customHeight="1" thickBot="1" x14ac:dyDescent="0.3">
      <c r="A866" s="122"/>
      <c r="B866" s="306"/>
      <c r="C866" s="172"/>
      <c r="D866" s="307"/>
      <c r="E866" s="122"/>
      <c r="F866" s="122"/>
      <c r="G866" s="122"/>
      <c r="H866" s="122"/>
      <c r="I866" s="122"/>
      <c r="J866" s="122"/>
      <c r="K866" s="122"/>
      <c r="L866" s="122"/>
      <c r="M866" s="122"/>
      <c r="N866" s="122"/>
      <c r="O866" s="122"/>
      <c r="P866" s="122"/>
      <c r="Q866" s="122"/>
      <c r="R866" s="122"/>
      <c r="S866" s="122"/>
      <c r="T866" s="122"/>
      <c r="U866" s="172"/>
      <c r="V866" s="307"/>
      <c r="W866" s="122"/>
      <c r="X866" s="122"/>
      <c r="Y866" s="122"/>
      <c r="Z866" s="122"/>
      <c r="AA866" s="122"/>
      <c r="AB866" s="122"/>
      <c r="AC866" s="122"/>
      <c r="AD866" s="122"/>
      <c r="AE866" s="122"/>
      <c r="AF866" s="122"/>
      <c r="AG866" s="122"/>
      <c r="AH866" s="122"/>
      <c r="AI866" s="122"/>
      <c r="AJ866" s="122"/>
      <c r="AK866" s="122"/>
      <c r="AL866" s="591"/>
      <c r="AM866" s="172"/>
      <c r="AN866" s="257"/>
      <c r="AO866" s="85"/>
      <c r="AP866" s="85"/>
      <c r="AQ866" s="85"/>
    </row>
    <row r="867" spans="1:43" s="149" customFormat="1" ht="6" customHeight="1" x14ac:dyDescent="0.25">
      <c r="A867" s="651"/>
      <c r="B867" s="471"/>
      <c r="C867" s="652"/>
      <c r="D867" s="653"/>
      <c r="E867" s="470"/>
      <c r="F867" s="470"/>
      <c r="G867" s="470"/>
      <c r="H867" s="470"/>
      <c r="I867" s="470"/>
      <c r="J867" s="470"/>
      <c r="K867" s="470"/>
      <c r="L867" s="470"/>
      <c r="M867" s="470"/>
      <c r="N867" s="470"/>
      <c r="O867" s="470"/>
      <c r="P867" s="470"/>
      <c r="Q867" s="470"/>
      <c r="R867" s="470"/>
      <c r="S867" s="470"/>
      <c r="T867" s="470"/>
      <c r="U867" s="470"/>
      <c r="V867" s="470"/>
      <c r="W867" s="470"/>
      <c r="X867" s="470"/>
      <c r="Y867" s="470"/>
      <c r="Z867" s="470"/>
      <c r="AA867" s="470"/>
      <c r="AB867" s="470"/>
      <c r="AC867" s="470"/>
      <c r="AD867" s="470"/>
      <c r="AE867" s="470"/>
      <c r="AF867" s="470"/>
      <c r="AG867" s="470"/>
      <c r="AH867" s="470"/>
      <c r="AI867" s="470"/>
      <c r="AJ867" s="470"/>
      <c r="AK867" s="470"/>
      <c r="AL867" s="472"/>
      <c r="AM867" s="652"/>
      <c r="AN867" s="653"/>
      <c r="AO867" s="470"/>
      <c r="AP867" s="470"/>
      <c r="AQ867" s="654"/>
    </row>
    <row r="868" spans="1:43" s="149" customFormat="1" x14ac:dyDescent="0.25">
      <c r="A868" s="655"/>
      <c r="B868" s="429">
        <v>484</v>
      </c>
      <c r="C868" s="171"/>
      <c r="D868" s="257"/>
      <c r="E868" s="1249" t="s">
        <v>411</v>
      </c>
      <c r="F868" s="1249"/>
      <c r="G868" s="1249"/>
      <c r="H868" s="1249"/>
      <c r="I868" s="1249"/>
      <c r="J868" s="1249"/>
      <c r="K868" s="1249"/>
      <c r="L868" s="1249"/>
      <c r="M868" s="1249"/>
      <c r="N868" s="1249"/>
      <c r="O868" s="1249"/>
      <c r="P868" s="1249"/>
      <c r="Q868" s="1249"/>
      <c r="R868" s="1249"/>
      <c r="S868" s="1249"/>
      <c r="T868" s="1249"/>
      <c r="U868" s="85"/>
      <c r="V868" s="85"/>
      <c r="W868" s="85"/>
      <c r="X868" s="85"/>
      <c r="Y868" s="85"/>
      <c r="Z868" s="85"/>
      <c r="AA868" s="85"/>
      <c r="AB868" s="85"/>
      <c r="AC868" s="85"/>
      <c r="AD868" s="85"/>
      <c r="AE868" s="85"/>
      <c r="AF868" s="85"/>
      <c r="AG868" s="85"/>
      <c r="AH868" s="85"/>
      <c r="AI868" s="85"/>
      <c r="AJ868" s="85"/>
      <c r="AK868" s="85"/>
      <c r="AL868" s="200"/>
      <c r="AM868" s="171"/>
      <c r="AN868" s="257"/>
      <c r="AO868" s="85"/>
      <c r="AP868" s="85"/>
      <c r="AQ868" s="383"/>
    </row>
    <row r="869" spans="1:43" s="149" customFormat="1" ht="6" customHeight="1" x14ac:dyDescent="0.25">
      <c r="A869" s="655"/>
      <c r="B869" s="475"/>
      <c r="C869" s="171"/>
      <c r="D869" s="257"/>
      <c r="E869" s="85"/>
      <c r="F869" s="85"/>
      <c r="G869" s="85"/>
      <c r="H869" s="85"/>
      <c r="I869" s="85"/>
      <c r="J869" s="85"/>
      <c r="K869" s="85"/>
      <c r="L869" s="85"/>
      <c r="M869" s="85"/>
      <c r="N869" s="85"/>
      <c r="O869" s="85"/>
      <c r="P869" s="85"/>
      <c r="Q869" s="85"/>
      <c r="R869" s="85"/>
      <c r="S869" s="85"/>
      <c r="T869" s="85"/>
      <c r="U869" s="85"/>
      <c r="V869" s="85"/>
      <c r="W869" s="85"/>
      <c r="X869" s="85"/>
      <c r="Z869" s="85"/>
      <c r="AA869" s="85"/>
      <c r="AB869" s="85"/>
      <c r="AC869" s="85"/>
      <c r="AD869" s="85"/>
      <c r="AE869" s="85"/>
      <c r="AF869" s="85"/>
      <c r="AG869" s="85"/>
      <c r="AH869" s="85"/>
      <c r="AI869" s="85"/>
      <c r="AJ869" s="85"/>
      <c r="AK869" s="85"/>
      <c r="AL869" s="200"/>
      <c r="AM869" s="171"/>
      <c r="AN869" s="257"/>
      <c r="AO869" s="85"/>
      <c r="AP869" s="85"/>
      <c r="AQ869" s="383"/>
    </row>
    <row r="870" spans="1:43" s="149" customFormat="1" x14ac:dyDescent="0.25">
      <c r="A870" s="655"/>
      <c r="B870" s="305"/>
      <c r="C870" s="171"/>
      <c r="D870" s="257"/>
      <c r="E870" s="85"/>
      <c r="F870" s="84"/>
      <c r="G870" s="84"/>
      <c r="H870" s="84"/>
      <c r="I870" s="84"/>
      <c r="J870" s="84"/>
      <c r="K870" s="85"/>
      <c r="L870" s="85"/>
      <c r="M870" s="85"/>
      <c r="N870" s="85"/>
      <c r="O870" s="85"/>
      <c r="P870" s="200" t="s">
        <v>412</v>
      </c>
      <c r="Q870" s="85"/>
      <c r="R870" s="85"/>
      <c r="S870" s="200"/>
      <c r="T870" s="85"/>
      <c r="U870" s="85"/>
      <c r="V870" s="85"/>
      <c r="W870" s="85"/>
      <c r="X870" s="85"/>
      <c r="Z870" s="85"/>
      <c r="AA870" s="85"/>
      <c r="AB870" s="200" t="s">
        <v>413</v>
      </c>
      <c r="AC870" s="200"/>
      <c r="AD870" s="85"/>
      <c r="AE870" s="85"/>
      <c r="AF870" s="85"/>
      <c r="AG870" s="85"/>
      <c r="AH870" s="85"/>
      <c r="AI870" s="85"/>
      <c r="AJ870" s="85"/>
      <c r="AK870" s="85"/>
      <c r="AL870" s="200"/>
      <c r="AM870" s="171"/>
      <c r="AN870" s="257"/>
      <c r="AO870" s="85"/>
      <c r="AP870" s="1252">
        <v>487</v>
      </c>
      <c r="AQ870" s="383"/>
    </row>
    <row r="871" spans="1:43" s="149" customFormat="1" x14ac:dyDescent="0.25">
      <c r="A871" s="655"/>
      <c r="B871" s="475"/>
      <c r="C871" s="171"/>
      <c r="D871" s="257"/>
      <c r="E871" s="85"/>
      <c r="F871" s="84"/>
      <c r="G871" s="84"/>
      <c r="H871" s="84"/>
      <c r="I871" s="84"/>
      <c r="J871" s="84"/>
      <c r="K871" s="85"/>
      <c r="L871" s="85"/>
      <c r="M871" s="85"/>
      <c r="N871" s="85"/>
      <c r="O871" s="85"/>
      <c r="P871" s="200"/>
      <c r="Q871" s="85"/>
      <c r="R871" s="85"/>
      <c r="S871" s="200"/>
      <c r="T871" s="85"/>
      <c r="U871" s="85"/>
      <c r="V871" s="85"/>
      <c r="W871" s="85"/>
      <c r="X871" s="85"/>
      <c r="Y871" s="85"/>
      <c r="Z871" s="85"/>
      <c r="AA871" s="85"/>
      <c r="AB871" s="85"/>
      <c r="AC871" s="200"/>
      <c r="AD871" s="85"/>
      <c r="AE871" s="85"/>
      <c r="AF871" s="85"/>
      <c r="AG871" s="85"/>
      <c r="AH871" s="85"/>
      <c r="AI871" s="85"/>
      <c r="AJ871" s="85"/>
      <c r="AK871" s="85"/>
      <c r="AL871" s="200"/>
      <c r="AM871" s="171"/>
      <c r="AN871" s="257"/>
      <c r="AO871" s="85"/>
      <c r="AP871" s="1252"/>
      <c r="AQ871" s="383"/>
    </row>
    <row r="872" spans="1:43" s="149" customFormat="1" ht="6" customHeight="1" thickBot="1" x14ac:dyDescent="0.3">
      <c r="A872" s="657"/>
      <c r="B872" s="650"/>
      <c r="C872" s="502"/>
      <c r="D872" s="503"/>
      <c r="E872" s="501"/>
      <c r="F872" s="501"/>
      <c r="G872" s="501"/>
      <c r="H872" s="501"/>
      <c r="I872" s="501"/>
      <c r="J872" s="501"/>
      <c r="K872" s="501"/>
      <c r="L872" s="501"/>
      <c r="M872" s="501"/>
      <c r="N872" s="501"/>
      <c r="O872" s="501"/>
      <c r="P872" s="501"/>
      <c r="Q872" s="501"/>
      <c r="R872" s="501"/>
      <c r="S872" s="501"/>
      <c r="T872" s="501"/>
      <c r="U872" s="501"/>
      <c r="V872" s="501"/>
      <c r="W872" s="501"/>
      <c r="X872" s="501"/>
      <c r="Y872" s="501"/>
      <c r="Z872" s="501"/>
      <c r="AA872" s="501"/>
      <c r="AB872" s="501"/>
      <c r="AC872" s="501"/>
      <c r="AD872" s="501"/>
      <c r="AE872" s="501"/>
      <c r="AF872" s="501"/>
      <c r="AG872" s="501"/>
      <c r="AH872" s="501"/>
      <c r="AI872" s="501"/>
      <c r="AJ872" s="501"/>
      <c r="AK872" s="501"/>
      <c r="AL872" s="504"/>
      <c r="AM872" s="502"/>
      <c r="AN872" s="503"/>
      <c r="AO872" s="501"/>
      <c r="AP872" s="501"/>
      <c r="AQ872" s="658"/>
    </row>
    <row r="873" spans="1:43" ht="6" customHeight="1" x14ac:dyDescent="0.25">
      <c r="A873" s="470"/>
      <c r="B873" s="471"/>
      <c r="C873" s="652"/>
      <c r="D873" s="653"/>
      <c r="E873" s="470"/>
      <c r="F873" s="470"/>
      <c r="G873" s="470"/>
      <c r="H873" s="470"/>
      <c r="I873" s="470"/>
      <c r="J873" s="470"/>
      <c r="K873" s="470"/>
      <c r="L873" s="470"/>
      <c r="M873" s="470"/>
      <c r="N873" s="470"/>
      <c r="O873" s="470"/>
      <c r="P873" s="470"/>
      <c r="Q873" s="470"/>
      <c r="R873" s="470"/>
      <c r="S873" s="470"/>
      <c r="T873" s="470"/>
      <c r="U873" s="652"/>
      <c r="V873" s="653"/>
      <c r="W873" s="470"/>
      <c r="X873" s="470"/>
      <c r="Y873" s="470"/>
      <c r="Z873" s="470"/>
      <c r="AA873" s="470"/>
      <c r="AB873" s="470"/>
      <c r="AC873" s="470"/>
      <c r="AD873" s="470"/>
      <c r="AE873" s="470"/>
      <c r="AF873" s="470"/>
      <c r="AG873" s="470"/>
      <c r="AH873" s="470"/>
      <c r="AI873" s="470"/>
      <c r="AJ873" s="470"/>
      <c r="AK873" s="470"/>
      <c r="AL873" s="472"/>
      <c r="AM873" s="652"/>
      <c r="AN873" s="653"/>
      <c r="AO873" s="470"/>
      <c r="AP873" s="470"/>
      <c r="AQ873" s="470"/>
    </row>
    <row r="874" spans="1:43" ht="11.25" customHeight="1" x14ac:dyDescent="0.25">
      <c r="A874" s="84"/>
      <c r="B874" s="429">
        <v>485</v>
      </c>
      <c r="C874" s="171"/>
      <c r="D874" s="257"/>
      <c r="E874" s="1241" t="str">
        <f ca="1">VLOOKUP(INDIRECT(ADDRESS(ROW(),COLUMN()-3)),INDIRECT("translations[[Question Num]:["&amp; Language_Selected &amp;"]]"),MATCH(Language_Selected,Language_Options,0)+1,FALSE)</f>
        <v>Are you still breastfeeding (NAME IN 407)?</v>
      </c>
      <c r="F874" s="1241"/>
      <c r="G874" s="1241"/>
      <c r="H874" s="1241"/>
      <c r="I874" s="1241"/>
      <c r="J874" s="1241"/>
      <c r="K874" s="1241"/>
      <c r="L874" s="1241"/>
      <c r="M874" s="1241"/>
      <c r="N874" s="1241"/>
      <c r="O874" s="1241"/>
      <c r="P874" s="1241"/>
      <c r="Q874" s="1241"/>
      <c r="R874" s="1241"/>
      <c r="S874" s="1241"/>
      <c r="T874" s="1241"/>
      <c r="U874" s="171"/>
      <c r="V874" s="257"/>
      <c r="W874" s="84" t="s">
        <v>52</v>
      </c>
      <c r="X874" s="84"/>
      <c r="Y874" s="150" t="s">
        <v>9</v>
      </c>
      <c r="Z874" s="150"/>
      <c r="AA874" s="150"/>
      <c r="AB874" s="150"/>
      <c r="AC874" s="150"/>
      <c r="AD874" s="150"/>
      <c r="AE874" s="150"/>
      <c r="AF874" s="150"/>
      <c r="AG874" s="150"/>
      <c r="AH874" s="150"/>
      <c r="AI874" s="150"/>
      <c r="AJ874" s="150"/>
      <c r="AK874" s="150"/>
      <c r="AL874" s="247" t="s">
        <v>53</v>
      </c>
      <c r="AM874" s="171"/>
      <c r="AN874" s="257"/>
      <c r="AO874" s="85"/>
      <c r="AP874" s="85"/>
      <c r="AQ874" s="85"/>
    </row>
    <row r="875" spans="1:43" x14ac:dyDescent="0.25">
      <c r="A875" s="84"/>
      <c r="B875" s="496"/>
      <c r="C875" s="171"/>
      <c r="D875" s="257"/>
      <c r="E875" s="1241"/>
      <c r="F875" s="1241"/>
      <c r="G875" s="1241"/>
      <c r="H875" s="1241"/>
      <c r="I875" s="1241"/>
      <c r="J875" s="1241"/>
      <c r="K875" s="1241"/>
      <c r="L875" s="1241"/>
      <c r="M875" s="1241"/>
      <c r="N875" s="1241"/>
      <c r="O875" s="1241"/>
      <c r="P875" s="1241"/>
      <c r="Q875" s="1241"/>
      <c r="R875" s="1241"/>
      <c r="S875" s="1241"/>
      <c r="T875" s="1241"/>
      <c r="U875" s="171"/>
      <c r="V875" s="257"/>
      <c r="W875" s="84" t="s">
        <v>54</v>
      </c>
      <c r="X875" s="84"/>
      <c r="Y875" s="150" t="s">
        <v>9</v>
      </c>
      <c r="Z875" s="150"/>
      <c r="AA875" s="150"/>
      <c r="AB875" s="150"/>
      <c r="AC875" s="150"/>
      <c r="AD875" s="150"/>
      <c r="AE875" s="150"/>
      <c r="AF875" s="150"/>
      <c r="AG875" s="150"/>
      <c r="AH875" s="150"/>
      <c r="AI875" s="150"/>
      <c r="AJ875" s="150"/>
      <c r="AK875" s="150"/>
      <c r="AL875" s="247" t="s">
        <v>55</v>
      </c>
      <c r="AM875" s="171"/>
      <c r="AN875" s="257"/>
      <c r="AO875" s="85"/>
      <c r="AP875" s="85"/>
      <c r="AQ875" s="85"/>
    </row>
    <row r="876" spans="1:43" ht="6" customHeight="1" x14ac:dyDescent="0.25">
      <c r="A876" s="122"/>
      <c r="B876" s="306"/>
      <c r="C876" s="172"/>
      <c r="D876" s="307"/>
      <c r="E876" s="122"/>
      <c r="F876" s="122"/>
      <c r="G876" s="122"/>
      <c r="H876" s="122"/>
      <c r="I876" s="122"/>
      <c r="J876" s="122"/>
      <c r="K876" s="122"/>
      <c r="L876" s="122"/>
      <c r="M876" s="122"/>
      <c r="N876" s="122"/>
      <c r="O876" s="122"/>
      <c r="P876" s="122"/>
      <c r="Q876" s="122"/>
      <c r="R876" s="122"/>
      <c r="S876" s="122"/>
      <c r="T876" s="122"/>
      <c r="U876" s="172"/>
      <c r="V876" s="307"/>
      <c r="W876" s="122"/>
      <c r="X876" s="122"/>
      <c r="Y876" s="122"/>
      <c r="Z876" s="122"/>
      <c r="AA876" s="122"/>
      <c r="AB876" s="122"/>
      <c r="AC876" s="122"/>
      <c r="AD876" s="122"/>
      <c r="AE876" s="122"/>
      <c r="AF876" s="122"/>
      <c r="AG876" s="122"/>
      <c r="AH876" s="122"/>
      <c r="AI876" s="122"/>
      <c r="AJ876" s="122"/>
      <c r="AK876" s="122"/>
      <c r="AL876" s="591"/>
      <c r="AM876" s="172"/>
      <c r="AN876" s="307"/>
      <c r="AO876" s="122"/>
      <c r="AP876" s="122"/>
      <c r="AQ876" s="122"/>
    </row>
    <row r="877" spans="1:43" ht="6" customHeight="1" x14ac:dyDescent="0.25">
      <c r="A877" s="500"/>
      <c r="B877" s="583"/>
      <c r="C877" s="584"/>
      <c r="D877" s="499"/>
      <c r="E877" s="500"/>
      <c r="F877" s="500"/>
      <c r="G877" s="500"/>
      <c r="H877" s="500"/>
      <c r="I877" s="500"/>
      <c r="J877" s="500"/>
      <c r="K877" s="500"/>
      <c r="L877" s="500"/>
      <c r="M877" s="500"/>
      <c r="N877" s="500"/>
      <c r="O877" s="500"/>
      <c r="P877" s="500"/>
      <c r="Q877" s="500"/>
      <c r="R877" s="500"/>
      <c r="S877" s="500"/>
      <c r="T877" s="500"/>
      <c r="U877" s="584"/>
      <c r="V877" s="499"/>
      <c r="W877" s="500"/>
      <c r="X877" s="500"/>
      <c r="Y877" s="500"/>
      <c r="Z877" s="500"/>
      <c r="AA877" s="500"/>
      <c r="AB877" s="500"/>
      <c r="AC877" s="500"/>
      <c r="AD877" s="500"/>
      <c r="AE877" s="500"/>
      <c r="AF877" s="500"/>
      <c r="AG877" s="500"/>
      <c r="AH877" s="500"/>
      <c r="AI877" s="500"/>
      <c r="AJ877" s="500"/>
      <c r="AK877" s="500"/>
      <c r="AL877" s="593"/>
      <c r="AM877" s="584"/>
      <c r="AN877" s="499"/>
      <c r="AO877" s="500"/>
      <c r="AP877" s="500"/>
      <c r="AQ877" s="500"/>
    </row>
    <row r="878" spans="1:43" ht="11.25" customHeight="1" x14ac:dyDescent="0.25">
      <c r="A878" s="84"/>
      <c r="B878" s="429">
        <v>486</v>
      </c>
      <c r="C878" s="171"/>
      <c r="D878" s="257"/>
      <c r="E878" s="1242" t="str">
        <f ca="1">VLOOKUP(INDIRECT(ADDRESS(ROW(),COLUMN()-3)),INDIRECT("translations[[Question Num]:["&amp; Language_Selected &amp;"]]"),MATCH(Language_Selected,Language_Options,0)+1,FALSE)</f>
        <v>Did (NAME IN 407) drink anything from a bottle with a nipple yesterday during the day or at night?</v>
      </c>
      <c r="F878" s="1242"/>
      <c r="G878" s="1242"/>
      <c r="H878" s="1242"/>
      <c r="I878" s="1242"/>
      <c r="J878" s="1242"/>
      <c r="K878" s="1242"/>
      <c r="L878" s="1242"/>
      <c r="M878" s="1242"/>
      <c r="N878" s="1242"/>
      <c r="O878" s="1242"/>
      <c r="P878" s="1242"/>
      <c r="Q878" s="1242"/>
      <c r="R878" s="1242"/>
      <c r="S878" s="1242"/>
      <c r="T878" s="1242"/>
      <c r="U878" s="171"/>
      <c r="V878" s="257"/>
      <c r="W878" s="84" t="s">
        <v>52</v>
      </c>
      <c r="X878" s="84"/>
      <c r="Y878" s="150" t="s">
        <v>9</v>
      </c>
      <c r="Z878" s="150"/>
      <c r="AA878" s="150"/>
      <c r="AB878" s="150"/>
      <c r="AC878" s="150"/>
      <c r="AD878" s="150"/>
      <c r="AE878" s="150"/>
      <c r="AF878" s="150"/>
      <c r="AG878" s="150"/>
      <c r="AH878" s="150"/>
      <c r="AI878" s="150"/>
      <c r="AJ878" s="150"/>
      <c r="AK878" s="150"/>
      <c r="AL878" s="247" t="s">
        <v>53</v>
      </c>
      <c r="AM878" s="171"/>
      <c r="AN878" s="257"/>
      <c r="AO878" s="85"/>
      <c r="AP878" s="85"/>
      <c r="AQ878" s="85"/>
    </row>
    <row r="879" spans="1:43" x14ac:dyDescent="0.25">
      <c r="A879" s="84"/>
      <c r="B879" s="496"/>
      <c r="C879" s="171"/>
      <c r="D879" s="257"/>
      <c r="E879" s="1242"/>
      <c r="F879" s="1242"/>
      <c r="G879" s="1242"/>
      <c r="H879" s="1242"/>
      <c r="I879" s="1242"/>
      <c r="J879" s="1242"/>
      <c r="K879" s="1242"/>
      <c r="L879" s="1242"/>
      <c r="M879" s="1242"/>
      <c r="N879" s="1242"/>
      <c r="O879" s="1242"/>
      <c r="P879" s="1242"/>
      <c r="Q879" s="1242"/>
      <c r="R879" s="1242"/>
      <c r="S879" s="1242"/>
      <c r="T879" s="1242"/>
      <c r="U879" s="171"/>
      <c r="V879" s="257"/>
      <c r="W879" s="84" t="s">
        <v>54</v>
      </c>
      <c r="X879" s="84"/>
      <c r="Y879" s="150" t="s">
        <v>9</v>
      </c>
      <c r="Z879" s="150"/>
      <c r="AA879" s="150"/>
      <c r="AB879" s="150"/>
      <c r="AC879" s="150"/>
      <c r="AD879" s="150"/>
      <c r="AE879" s="150"/>
      <c r="AF879" s="150"/>
      <c r="AG879" s="150"/>
      <c r="AH879" s="150"/>
      <c r="AI879" s="150"/>
      <c r="AJ879" s="150"/>
      <c r="AK879" s="150"/>
      <c r="AL879" s="247" t="s">
        <v>55</v>
      </c>
      <c r="AM879" s="171"/>
      <c r="AN879" s="257"/>
      <c r="AO879" s="85"/>
      <c r="AP879" s="85"/>
      <c r="AQ879" s="85"/>
    </row>
    <row r="880" spans="1:43" x14ac:dyDescent="0.25">
      <c r="A880" s="84"/>
      <c r="C880" s="171"/>
      <c r="D880" s="257"/>
      <c r="E880" s="1242"/>
      <c r="F880" s="1242"/>
      <c r="G880" s="1242"/>
      <c r="H880" s="1242"/>
      <c r="I880" s="1242"/>
      <c r="J880" s="1242"/>
      <c r="K880" s="1242"/>
      <c r="L880" s="1242"/>
      <c r="M880" s="1242"/>
      <c r="N880" s="1242"/>
      <c r="O880" s="1242"/>
      <c r="P880" s="1242"/>
      <c r="Q880" s="1242"/>
      <c r="R880" s="1242"/>
      <c r="S880" s="1242"/>
      <c r="T880" s="1242"/>
      <c r="U880" s="171"/>
      <c r="V880" s="257"/>
      <c r="W880" s="84" t="s">
        <v>150</v>
      </c>
      <c r="X880" s="84"/>
      <c r="Y880" s="84"/>
      <c r="Z880" s="84"/>
      <c r="AA880" s="84"/>
      <c r="AB880" s="150" t="s">
        <v>9</v>
      </c>
      <c r="AC880" s="150"/>
      <c r="AD880" s="150"/>
      <c r="AE880" s="150"/>
      <c r="AF880" s="150"/>
      <c r="AG880" s="150"/>
      <c r="AH880" s="150"/>
      <c r="AI880" s="150"/>
      <c r="AJ880" s="150"/>
      <c r="AK880" s="150"/>
      <c r="AL880" s="247" t="s">
        <v>103</v>
      </c>
      <c r="AM880" s="171"/>
      <c r="AN880" s="257"/>
      <c r="AO880" s="85"/>
      <c r="AP880" s="85"/>
      <c r="AQ880" s="85"/>
    </row>
    <row r="881" spans="1:84" ht="6" customHeight="1" thickBot="1" x14ac:dyDescent="0.3">
      <c r="A881" s="501"/>
      <c r="B881" s="650"/>
      <c r="C881" s="502"/>
      <c r="D881" s="503"/>
      <c r="E881" s="501"/>
      <c r="F881" s="501"/>
      <c r="G881" s="501"/>
      <c r="H881" s="501"/>
      <c r="I881" s="501"/>
      <c r="J881" s="501"/>
      <c r="K881" s="501"/>
      <c r="L881" s="501"/>
      <c r="M881" s="501"/>
      <c r="N881" s="501"/>
      <c r="O881" s="501"/>
      <c r="P881" s="501"/>
      <c r="Q881" s="501"/>
      <c r="R881" s="501"/>
      <c r="S881" s="501"/>
      <c r="T881" s="501"/>
      <c r="U881" s="502"/>
      <c r="V881" s="503"/>
      <c r="W881" s="501"/>
      <c r="X881" s="501"/>
      <c r="Y881" s="501"/>
      <c r="Z881" s="501"/>
      <c r="AA881" s="501"/>
      <c r="AB881" s="501"/>
      <c r="AC881" s="501"/>
      <c r="AD881" s="501"/>
      <c r="AE881" s="501"/>
      <c r="AF881" s="501"/>
      <c r="AG881" s="501"/>
      <c r="AH881" s="501"/>
      <c r="AI881" s="501"/>
      <c r="AJ881" s="501"/>
      <c r="AK881" s="501"/>
      <c r="AL881" s="504"/>
      <c r="AM881" s="502"/>
      <c r="AN881" s="503"/>
      <c r="AO881" s="501"/>
      <c r="AP881" s="501"/>
      <c r="AQ881" s="501"/>
    </row>
    <row r="882" spans="1:84" ht="6" customHeight="1" x14ac:dyDescent="0.25">
      <c r="A882" s="715"/>
      <c r="B882" s="716"/>
      <c r="C882" s="717"/>
      <c r="D882" s="718"/>
      <c r="E882" s="718"/>
      <c r="F882" s="718"/>
      <c r="G882" s="718"/>
      <c r="H882" s="718"/>
      <c r="I882" s="718"/>
      <c r="J882" s="718"/>
      <c r="K882" s="718"/>
      <c r="L882" s="718"/>
      <c r="M882" s="718"/>
      <c r="N882" s="718"/>
      <c r="O882" s="718"/>
      <c r="P882" s="718"/>
      <c r="Q882" s="718"/>
      <c r="R882" s="718"/>
      <c r="S882" s="718"/>
      <c r="T882" s="718"/>
      <c r="U882" s="718"/>
      <c r="V882" s="718"/>
      <c r="W882" s="718"/>
      <c r="X882" s="718"/>
      <c r="Y882" s="718"/>
      <c r="Z882" s="718"/>
      <c r="AA882" s="718"/>
      <c r="AB882" s="718"/>
      <c r="AC882" s="718"/>
      <c r="AD882" s="718"/>
      <c r="AE882" s="718"/>
      <c r="AF882" s="718"/>
      <c r="AG882" s="718"/>
      <c r="AH882" s="718"/>
      <c r="AI882" s="718"/>
      <c r="AJ882" s="718"/>
      <c r="AK882" s="718"/>
      <c r="AL882" s="718"/>
      <c r="AM882" s="718"/>
      <c r="AN882" s="719"/>
      <c r="AO882" s="718"/>
      <c r="AP882" s="720"/>
      <c r="AQ882" s="721"/>
      <c r="BG882" s="84"/>
    </row>
    <row r="883" spans="1:84" s="84" customFormat="1" x14ac:dyDescent="0.25">
      <c r="A883" s="655"/>
      <c r="B883" s="429">
        <v>487</v>
      </c>
      <c r="C883" s="171"/>
      <c r="D883" s="85"/>
      <c r="E883" s="1251" t="s">
        <v>414</v>
      </c>
      <c r="F883" s="1251"/>
      <c r="G883" s="1251"/>
      <c r="H883" s="1251"/>
      <c r="I883" s="1251"/>
      <c r="J883" s="1251"/>
      <c r="K883" s="1251"/>
      <c r="L883" s="1251"/>
      <c r="M883" s="1251"/>
      <c r="N883" s="1251"/>
      <c r="O883" s="1251"/>
      <c r="P883" s="1251"/>
      <c r="Q883" s="1251"/>
      <c r="R883" s="1251"/>
      <c r="S883" s="1251"/>
      <c r="T883" s="1251"/>
      <c r="U883" s="1251"/>
      <c r="V883" s="1251"/>
      <c r="W883" s="1251"/>
      <c r="X883" s="1251"/>
      <c r="Y883" s="1251"/>
      <c r="Z883" s="1251"/>
      <c r="AA883" s="1251"/>
      <c r="AB883" s="1251"/>
      <c r="AC883" s="1251"/>
      <c r="AD883" s="1251"/>
      <c r="AE883" s="1251"/>
      <c r="AF883" s="1251"/>
      <c r="AG883" s="1251"/>
      <c r="AH883" s="1251"/>
      <c r="AI883" s="1251"/>
      <c r="AJ883" s="1251"/>
      <c r="AK883" s="1251"/>
      <c r="AL883" s="1251"/>
      <c r="AM883" s="722"/>
      <c r="AN883" s="257"/>
      <c r="AO883" s="85"/>
      <c r="AP883" s="85"/>
      <c r="AQ883" s="383"/>
    </row>
    <row r="884" spans="1:84" s="84" customFormat="1" x14ac:dyDescent="0.25">
      <c r="A884" s="655"/>
      <c r="B884" s="305"/>
      <c r="C884" s="171"/>
      <c r="D884" s="85"/>
      <c r="E884" s="1251"/>
      <c r="F884" s="1251"/>
      <c r="G884" s="1251"/>
      <c r="H884" s="1251"/>
      <c r="I884" s="1251"/>
      <c r="J884" s="1251"/>
      <c r="K884" s="1251"/>
      <c r="L884" s="1251"/>
      <c r="M884" s="1251"/>
      <c r="N884" s="1251"/>
      <c r="O884" s="1251"/>
      <c r="P884" s="1251"/>
      <c r="Q884" s="1251"/>
      <c r="R884" s="1251"/>
      <c r="S884" s="1251"/>
      <c r="T884" s="1251"/>
      <c r="U884" s="1251"/>
      <c r="V884" s="1251"/>
      <c r="W884" s="1251"/>
      <c r="X884" s="1251"/>
      <c r="Y884" s="1251"/>
      <c r="Z884" s="1251"/>
      <c r="AA884" s="1251"/>
      <c r="AB884" s="1251"/>
      <c r="AC884" s="1251"/>
      <c r="AD884" s="1251"/>
      <c r="AE884" s="1251"/>
      <c r="AF884" s="1251"/>
      <c r="AG884" s="1251"/>
      <c r="AH884" s="1251"/>
      <c r="AI884" s="1251"/>
      <c r="AJ884" s="1251"/>
      <c r="AK884" s="1251"/>
      <c r="AL884" s="1251"/>
      <c r="AM884" s="723"/>
      <c r="AN884" s="257"/>
      <c r="AO884" s="85"/>
      <c r="AP884" s="85"/>
      <c r="AQ884" s="383"/>
    </row>
    <row r="885" spans="1:84" s="84" customFormat="1" ht="6" customHeight="1" x14ac:dyDescent="0.25">
      <c r="A885" s="655"/>
      <c r="B885" s="276"/>
      <c r="C885" s="171"/>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257"/>
      <c r="AO885" s="85"/>
      <c r="AP885" s="85"/>
      <c r="AQ885" s="383"/>
    </row>
    <row r="886" spans="1:84" s="84" customFormat="1" ht="11.25" customHeight="1" x14ac:dyDescent="0.25">
      <c r="A886" s="655"/>
      <c r="B886" s="276"/>
      <c r="C886" s="171"/>
      <c r="D886" s="85"/>
      <c r="E886" s="85"/>
      <c r="F886" s="1255" t="s">
        <v>415</v>
      </c>
      <c r="G886" s="1255"/>
      <c r="H886" s="1255"/>
      <c r="I886" s="1255"/>
      <c r="J886" s="1255"/>
      <c r="K886" s="1255"/>
      <c r="L886" s="1255"/>
      <c r="M886" s="1255"/>
      <c r="N886" s="1255"/>
      <c r="O886" s="1255"/>
      <c r="Q886" s="85"/>
      <c r="R886" s="85"/>
      <c r="S886" s="85"/>
      <c r="T886" s="85"/>
      <c r="U886" s="85"/>
      <c r="V886" s="1255" t="s">
        <v>416</v>
      </c>
      <c r="W886" s="1255"/>
      <c r="X886" s="1255"/>
      <c r="Y886" s="1255"/>
      <c r="Z886" s="1255"/>
      <c r="AA886" s="1255"/>
      <c r="AB886" s="1255"/>
      <c r="AC886" s="1255"/>
      <c r="AD886" s="85"/>
      <c r="AE886" s="85"/>
      <c r="AF886" s="85"/>
      <c r="AG886" s="85"/>
      <c r="AH886" s="85"/>
      <c r="AI886" s="85"/>
      <c r="AJ886" s="85"/>
      <c r="AK886" s="85"/>
      <c r="AL886" s="85"/>
      <c r="AM886" s="85"/>
      <c r="AN886" s="257"/>
      <c r="AQ886" s="383"/>
    </row>
    <row r="887" spans="1:84" s="84" customFormat="1" x14ac:dyDescent="0.25">
      <c r="A887" s="655"/>
      <c r="B887" s="305"/>
      <c r="C887" s="171"/>
      <c r="D887" s="85"/>
      <c r="E887" s="85"/>
      <c r="F887" s="1255"/>
      <c r="G887" s="1255"/>
      <c r="H887" s="1255"/>
      <c r="I887" s="1255"/>
      <c r="J887" s="1255"/>
      <c r="K887" s="1255"/>
      <c r="L887" s="1255"/>
      <c r="M887" s="1255"/>
      <c r="N887" s="1255"/>
      <c r="O887" s="1255"/>
      <c r="Q887" s="85"/>
      <c r="R887" s="85"/>
      <c r="S887" s="85"/>
      <c r="T887" s="85"/>
      <c r="U887" s="85"/>
      <c r="V887" s="1255"/>
      <c r="W887" s="1255"/>
      <c r="X887" s="1255"/>
      <c r="Y887" s="1255"/>
      <c r="Z887" s="1255"/>
      <c r="AA887" s="1255"/>
      <c r="AB887" s="1255"/>
      <c r="AC887" s="1255"/>
      <c r="AD887" s="85"/>
      <c r="AE887" s="85"/>
      <c r="AF887" s="85"/>
      <c r="AG887" s="85"/>
      <c r="AH887" s="85"/>
      <c r="AI887" s="85"/>
      <c r="AJ887" s="85"/>
      <c r="AK887" s="85"/>
      <c r="AL887" s="85"/>
      <c r="AM887" s="85"/>
      <c r="AN887" s="257"/>
      <c r="AO887" s="85"/>
      <c r="AP887" s="497">
        <v>501</v>
      </c>
      <c r="AQ887" s="383"/>
    </row>
    <row r="888" spans="1:84" s="84" customFormat="1" ht="11.25" customHeight="1" x14ac:dyDescent="0.25">
      <c r="A888" s="655"/>
      <c r="B888" s="475"/>
      <c r="C888" s="171"/>
      <c r="D888" s="85"/>
      <c r="E888" s="85"/>
      <c r="F888" s="1255"/>
      <c r="G888" s="1255"/>
      <c r="H888" s="1255"/>
      <c r="I888" s="1255"/>
      <c r="J888" s="1255"/>
      <c r="K888" s="1255"/>
      <c r="L888" s="1255"/>
      <c r="M888" s="1255"/>
      <c r="N888" s="1255"/>
      <c r="O888" s="1255"/>
      <c r="P888" s="85"/>
      <c r="Q888" s="85"/>
      <c r="S888" s="85"/>
      <c r="T888" s="85"/>
      <c r="U888" s="85"/>
      <c r="V888" s="1255"/>
      <c r="W888" s="1255"/>
      <c r="X888" s="1255"/>
      <c r="Y888" s="1255"/>
      <c r="Z888" s="1255"/>
      <c r="AA888" s="1255"/>
      <c r="AB888" s="1255"/>
      <c r="AC888" s="1255"/>
      <c r="AD888" s="85"/>
      <c r="AE888" s="85"/>
      <c r="AF888" s="85"/>
      <c r="AG888" s="85"/>
      <c r="AH888" s="85"/>
      <c r="AI888" s="85"/>
      <c r="AJ888" s="85"/>
      <c r="AK888" s="85"/>
      <c r="AL888" s="85"/>
      <c r="AM888" s="85"/>
      <c r="AN888" s="257"/>
      <c r="AO888" s="85"/>
      <c r="AP888" s="85"/>
      <c r="AQ888" s="383"/>
    </row>
    <row r="889" spans="1:84" s="84" customFormat="1" ht="11.25" customHeight="1" x14ac:dyDescent="0.25">
      <c r="A889" s="655"/>
      <c r="B889" s="475"/>
      <c r="C889" s="171"/>
      <c r="D889" s="85"/>
      <c r="E889" s="85"/>
      <c r="G889" s="598"/>
      <c r="H889" s="598"/>
      <c r="I889" s="598"/>
      <c r="J889" s="598"/>
      <c r="K889" s="598"/>
      <c r="L889" s="598"/>
      <c r="M889" s="598"/>
      <c r="N889" s="598"/>
      <c r="O889" s="598"/>
      <c r="P889" s="582"/>
      <c r="Q889" s="582"/>
      <c r="S889" s="85"/>
      <c r="T889" s="85"/>
      <c r="U889" s="85"/>
      <c r="V889" s="1255"/>
      <c r="W889" s="1255"/>
      <c r="X889" s="1255"/>
      <c r="Y889" s="1255"/>
      <c r="Z889" s="1255"/>
      <c r="AA889" s="1255"/>
      <c r="AB889" s="1255"/>
      <c r="AC889" s="1255"/>
      <c r="AD889" s="85"/>
      <c r="AE889" s="85"/>
      <c r="AF889" s="85"/>
      <c r="AG889" s="85"/>
      <c r="AH889" s="85"/>
      <c r="AI889" s="85"/>
      <c r="AJ889" s="85"/>
      <c r="AK889" s="85"/>
      <c r="AL889" s="85"/>
      <c r="AM889" s="85"/>
      <c r="AN889" s="257"/>
      <c r="AO889" s="85"/>
      <c r="AP889" s="85"/>
      <c r="AQ889" s="383"/>
    </row>
    <row r="890" spans="1:84" s="84" customFormat="1" ht="11.25" customHeight="1" x14ac:dyDescent="0.25">
      <c r="A890" s="655"/>
      <c r="B890" s="475"/>
      <c r="C890" s="171"/>
      <c r="D890" s="85"/>
      <c r="E890" s="85"/>
      <c r="G890" s="1254" t="s">
        <v>417</v>
      </c>
      <c r="H890" s="1254"/>
      <c r="I890" s="1254"/>
      <c r="J890" s="1254"/>
      <c r="K890" s="1254"/>
      <c r="L890" s="1254"/>
      <c r="M890" s="1254"/>
      <c r="N890" s="1254"/>
      <c r="O890" s="1254"/>
      <c r="P890" s="582"/>
      <c r="Q890" s="582"/>
      <c r="S890" s="85"/>
      <c r="T890" s="85"/>
      <c r="U890" s="85"/>
      <c r="V890" s="85"/>
      <c r="W890" s="85"/>
      <c r="X890" s="85"/>
      <c r="Y890" s="85"/>
      <c r="Z890" s="85"/>
      <c r="AA890" s="85"/>
      <c r="AB890" s="85"/>
      <c r="AC890" s="85"/>
      <c r="AD890" s="85"/>
      <c r="AE890" s="85"/>
      <c r="AF890" s="85"/>
      <c r="AG890" s="85"/>
      <c r="AH890" s="85"/>
      <c r="AI890" s="85"/>
      <c r="AJ890" s="85"/>
      <c r="AK890" s="85"/>
      <c r="AL890" s="85"/>
      <c r="AM890" s="85"/>
      <c r="AN890" s="257"/>
      <c r="AO890" s="85"/>
      <c r="AP890" s="85"/>
      <c r="AQ890" s="383"/>
    </row>
    <row r="891" spans="1:84" s="84" customFormat="1" ht="11.25" customHeight="1" x14ac:dyDescent="0.25">
      <c r="A891" s="655"/>
      <c r="B891" s="475"/>
      <c r="C891" s="171"/>
      <c r="D891" s="85"/>
      <c r="E891" s="85"/>
      <c r="G891" s="1254"/>
      <c r="H891" s="1254"/>
      <c r="I891" s="1254"/>
      <c r="J891" s="1254"/>
      <c r="K891" s="1254"/>
      <c r="L891" s="1254"/>
      <c r="M891" s="1254"/>
      <c r="N891" s="1254"/>
      <c r="O891" s="1254"/>
      <c r="P891" s="582"/>
      <c r="Q891" s="582"/>
      <c r="S891" s="85"/>
      <c r="T891" s="85"/>
      <c r="U891" s="85"/>
      <c r="V891" s="85"/>
      <c r="W891" s="85"/>
      <c r="X891" s="85"/>
      <c r="Y891" s="85"/>
      <c r="Z891" s="85"/>
      <c r="AA891" s="85"/>
      <c r="AB891" s="85"/>
      <c r="AC891" s="85"/>
      <c r="AD891" s="85"/>
      <c r="AE891" s="85"/>
      <c r="AF891" s="85"/>
      <c r="AG891" s="85"/>
      <c r="AH891" s="85"/>
      <c r="AI891" s="85"/>
      <c r="AJ891" s="85"/>
      <c r="AK891" s="85"/>
      <c r="AL891" s="85"/>
      <c r="AM891" s="85"/>
      <c r="AN891" s="257"/>
      <c r="AO891" s="85"/>
      <c r="AP891" s="85"/>
      <c r="AQ891" s="383"/>
    </row>
    <row r="892" spans="1:84" s="84" customFormat="1" ht="6" customHeight="1" thickBot="1" x14ac:dyDescent="0.3">
      <c r="A892" s="657"/>
      <c r="B892" s="650"/>
      <c r="C892" s="501"/>
      <c r="D892" s="503"/>
      <c r="E892" s="501"/>
      <c r="F892" s="501"/>
      <c r="G892" s="501"/>
      <c r="H892" s="501"/>
      <c r="I892" s="501"/>
      <c r="J892" s="501"/>
      <c r="K892" s="501"/>
      <c r="L892" s="501"/>
      <c r="M892" s="501"/>
      <c r="N892" s="501"/>
      <c r="O892" s="501"/>
      <c r="P892" s="501"/>
      <c r="Q892" s="501"/>
      <c r="R892" s="501"/>
      <c r="S892" s="501"/>
      <c r="T892" s="501"/>
      <c r="U892" s="501"/>
      <c r="V892" s="501"/>
      <c r="W892" s="501"/>
      <c r="X892" s="501"/>
      <c r="Y892" s="501"/>
      <c r="Z892" s="501"/>
      <c r="AA892" s="501"/>
      <c r="AB892" s="501"/>
      <c r="AC892" s="501"/>
      <c r="AD892" s="501"/>
      <c r="AE892" s="501"/>
      <c r="AF892" s="501"/>
      <c r="AG892" s="501"/>
      <c r="AH892" s="501"/>
      <c r="AI892" s="501"/>
      <c r="AJ892" s="501"/>
      <c r="AK892" s="501"/>
      <c r="AL892" s="501"/>
      <c r="AM892" s="501"/>
      <c r="AN892" s="503"/>
      <c r="AO892" s="501"/>
      <c r="AP892" s="501"/>
      <c r="AQ892" s="658"/>
    </row>
    <row r="893" spans="1:84" ht="6" customHeight="1" x14ac:dyDescent="0.25"/>
    <row r="894" spans="1:84" s="149" customFormat="1" x14ac:dyDescent="0.25">
      <c r="A894" s="84"/>
      <c r="B894" s="1244" t="s">
        <v>418</v>
      </c>
      <c r="C894" s="1244"/>
      <c r="D894" s="1244"/>
      <c r="E894" s="1244"/>
      <c r="F894" s="1244"/>
      <c r="G894" s="1244"/>
      <c r="H894" s="1244"/>
      <c r="I894" s="1244"/>
      <c r="J894" s="1244"/>
      <c r="K894" s="1244"/>
      <c r="L894" s="1244"/>
      <c r="M894" s="1244"/>
      <c r="N894" s="1244"/>
      <c r="O894" s="1244"/>
      <c r="P894" s="1244"/>
      <c r="Q894" s="1244"/>
      <c r="R894" s="1244"/>
      <c r="S894" s="1244"/>
      <c r="T894" s="1244"/>
      <c r="U894" s="1244"/>
      <c r="V894" s="1244"/>
      <c r="W894" s="1244"/>
      <c r="X894" s="1244"/>
      <c r="Y894" s="1244"/>
      <c r="Z894" s="1244"/>
      <c r="AA894" s="1244"/>
      <c r="AB894" s="1244"/>
      <c r="AC894" s="1244"/>
      <c r="AD894" s="1244"/>
      <c r="AE894" s="1244"/>
      <c r="AF894" s="1244"/>
      <c r="AG894" s="1244"/>
      <c r="AH894" s="1244"/>
      <c r="AI894" s="1244"/>
      <c r="AJ894" s="1244"/>
      <c r="AK894" s="1244"/>
      <c r="AL894" s="1244"/>
      <c r="AM894" s="1244"/>
      <c r="AN894" s="1244"/>
      <c r="AO894" s="1244"/>
      <c r="AP894" s="187"/>
      <c r="AS894" s="1250"/>
      <c r="AT894" s="1250"/>
      <c r="AU894" s="1250"/>
      <c r="AV894" s="1250"/>
      <c r="AW894" s="1250"/>
      <c r="AX894" s="1250"/>
      <c r="AY894" s="1250"/>
      <c r="AZ894" s="1250"/>
      <c r="BA894" s="1250"/>
      <c r="BB894" s="1250"/>
      <c r="BC894" s="1250"/>
      <c r="BD894" s="1250"/>
      <c r="BE894" s="1250"/>
      <c r="BF894" s="1250"/>
      <c r="BG894" s="1250"/>
      <c r="BH894" s="1250"/>
      <c r="BI894" s="1250"/>
      <c r="BJ894" s="1250"/>
      <c r="BK894" s="1250"/>
      <c r="BL894" s="1250"/>
      <c r="BM894" s="1250"/>
      <c r="BN894" s="1250"/>
      <c r="BO894" s="1250"/>
      <c r="BP894" s="1250"/>
      <c r="BQ894" s="1250"/>
      <c r="BR894" s="1250"/>
      <c r="BS894" s="1250"/>
      <c r="BT894" s="1250"/>
      <c r="BU894" s="1250"/>
      <c r="BV894" s="1250"/>
      <c r="BW894" s="1250"/>
      <c r="BX894" s="1250"/>
      <c r="BY894" s="1250"/>
      <c r="BZ894" s="1250"/>
      <c r="CA894" s="1250"/>
      <c r="CB894" s="1250"/>
      <c r="CC894" s="1250"/>
      <c r="CD894" s="1250"/>
      <c r="CE894" s="1250"/>
      <c r="CF894" s="1250"/>
    </row>
    <row r="895" spans="1:84" s="149" customFormat="1" x14ac:dyDescent="0.25">
      <c r="A895" s="84"/>
      <c r="B895" s="1244" t="s">
        <v>419</v>
      </c>
      <c r="C895" s="1244"/>
      <c r="D895" s="1244"/>
      <c r="E895" s="1244"/>
      <c r="F895" s="1244"/>
      <c r="G895" s="1244"/>
      <c r="H895" s="1244"/>
      <c r="I895" s="1244"/>
      <c r="J895" s="1244"/>
      <c r="K895" s="1244"/>
      <c r="L895" s="1244"/>
      <c r="M895" s="1244"/>
      <c r="N895" s="1244"/>
      <c r="O895" s="1244"/>
      <c r="P895" s="1244"/>
      <c r="Q895" s="1244"/>
      <c r="R895" s="1244"/>
      <c r="S895" s="1244"/>
      <c r="T895" s="1244"/>
      <c r="U895" s="1244"/>
      <c r="V895" s="1244"/>
      <c r="W895" s="1244"/>
      <c r="X895" s="1244"/>
      <c r="Y895" s="1244"/>
      <c r="Z895" s="1244"/>
      <c r="AA895" s="1244"/>
      <c r="AB895" s="1244"/>
      <c r="AC895" s="1244"/>
      <c r="AD895" s="1244"/>
      <c r="AE895" s="1244"/>
      <c r="AF895" s="1244"/>
      <c r="AG895" s="1244"/>
      <c r="AH895" s="1244"/>
      <c r="AI895" s="1244"/>
      <c r="AJ895" s="1244"/>
      <c r="AK895" s="1244"/>
      <c r="AL895" s="1244"/>
      <c r="AM895" s="1244"/>
      <c r="AN895" s="1244"/>
      <c r="AO895" s="1244"/>
      <c r="AP895" s="187"/>
    </row>
    <row r="896" spans="1:84" s="149" customFormat="1" ht="11.25" customHeight="1" x14ac:dyDescent="0.25">
      <c r="A896" s="84"/>
      <c r="B896" s="1245" t="s">
        <v>420</v>
      </c>
      <c r="C896" s="1245"/>
      <c r="D896" s="1245"/>
      <c r="E896" s="1245"/>
      <c r="F896" s="1245"/>
      <c r="G896" s="1245"/>
      <c r="H896" s="1245"/>
      <c r="I896" s="1245"/>
      <c r="J896" s="1245"/>
      <c r="K896" s="1245"/>
      <c r="L896" s="1245"/>
      <c r="M896" s="1245"/>
      <c r="N896" s="1245"/>
      <c r="O896" s="1245"/>
      <c r="P896" s="1245"/>
      <c r="Q896" s="1245"/>
      <c r="R896" s="1245"/>
      <c r="S896" s="1245"/>
      <c r="T896" s="1245"/>
      <c r="U896" s="1245"/>
      <c r="V896" s="1245"/>
      <c r="W896" s="1245"/>
      <c r="X896" s="1245"/>
      <c r="Y896" s="1245"/>
      <c r="Z896" s="1245"/>
      <c r="AA896" s="1245"/>
      <c r="AB896" s="1245"/>
      <c r="AC896" s="1245"/>
      <c r="AD896" s="1245"/>
      <c r="AE896" s="1245"/>
      <c r="AF896" s="1245"/>
      <c r="AG896" s="1245"/>
      <c r="AH896" s="1245"/>
      <c r="AI896" s="1245"/>
      <c r="AJ896" s="1245"/>
      <c r="AK896" s="1245"/>
      <c r="AL896" s="1245"/>
      <c r="AM896" s="1245"/>
      <c r="AN896" s="1245"/>
      <c r="AO896" s="1245"/>
      <c r="AP896" s="187"/>
    </row>
    <row r="897" spans="1:42" s="149" customFormat="1" ht="11.25" customHeight="1" x14ac:dyDescent="0.25">
      <c r="A897" s="84"/>
      <c r="B897" s="1245"/>
      <c r="C897" s="1245"/>
      <c r="D897" s="1245"/>
      <c r="E897" s="1245"/>
      <c r="F897" s="1245"/>
      <c r="G897" s="1245"/>
      <c r="H897" s="1245"/>
      <c r="I897" s="1245"/>
      <c r="J897" s="1245"/>
      <c r="K897" s="1245"/>
      <c r="L897" s="1245"/>
      <c r="M897" s="1245"/>
      <c r="N897" s="1245"/>
      <c r="O897" s="1245"/>
      <c r="P897" s="1245"/>
      <c r="Q897" s="1245"/>
      <c r="R897" s="1245"/>
      <c r="S897" s="1245"/>
      <c r="T897" s="1245"/>
      <c r="U897" s="1245"/>
      <c r="V897" s="1245"/>
      <c r="W897" s="1245"/>
      <c r="X897" s="1245"/>
      <c r="Y897" s="1245"/>
      <c r="Z897" s="1245"/>
      <c r="AA897" s="1245"/>
      <c r="AB897" s="1245"/>
      <c r="AC897" s="1245"/>
      <c r="AD897" s="1245"/>
      <c r="AE897" s="1245"/>
      <c r="AF897" s="1245"/>
      <c r="AG897" s="1245"/>
      <c r="AH897" s="1245"/>
      <c r="AI897" s="1245"/>
      <c r="AJ897" s="1245"/>
      <c r="AK897" s="1245"/>
      <c r="AL897" s="1245"/>
      <c r="AM897" s="1245"/>
      <c r="AN897" s="1245"/>
      <c r="AO897" s="1245"/>
      <c r="AP897" s="187"/>
    </row>
    <row r="898" spans="1:42" s="149" customFormat="1" ht="11.25" customHeight="1" x14ac:dyDescent="0.25">
      <c r="A898" s="84"/>
      <c r="B898" s="1245"/>
      <c r="C898" s="1245"/>
      <c r="D898" s="1245"/>
      <c r="E898" s="1245"/>
      <c r="F898" s="1245"/>
      <c r="G898" s="1245"/>
      <c r="H898" s="1245"/>
      <c r="I898" s="1245"/>
      <c r="J898" s="1245"/>
      <c r="K898" s="1245"/>
      <c r="L898" s="1245"/>
      <c r="M898" s="1245"/>
      <c r="N898" s="1245"/>
      <c r="O898" s="1245"/>
      <c r="P898" s="1245"/>
      <c r="Q898" s="1245"/>
      <c r="R898" s="1245"/>
      <c r="S898" s="1245"/>
      <c r="T898" s="1245"/>
      <c r="U898" s="1245"/>
      <c r="V898" s="1245"/>
      <c r="W898" s="1245"/>
      <c r="X898" s="1245"/>
      <c r="Y898" s="1245"/>
      <c r="Z898" s="1245"/>
      <c r="AA898" s="1245"/>
      <c r="AB898" s="1245"/>
      <c r="AC898" s="1245"/>
      <c r="AD898" s="1245"/>
      <c r="AE898" s="1245"/>
      <c r="AF898" s="1245"/>
      <c r="AG898" s="1245"/>
      <c r="AH898" s="1245"/>
      <c r="AI898" s="1245"/>
      <c r="AJ898" s="1245"/>
      <c r="AK898" s="1245"/>
      <c r="AL898" s="1245"/>
      <c r="AM898" s="1245"/>
      <c r="AN898" s="1245"/>
      <c r="AO898" s="1245"/>
      <c r="AP898" s="187"/>
    </row>
    <row r="899" spans="1:42" s="149" customFormat="1" x14ac:dyDescent="0.25">
      <c r="A899" s="84"/>
      <c r="B899" s="1244" t="s">
        <v>421</v>
      </c>
      <c r="C899" s="1244"/>
      <c r="D899" s="1244"/>
      <c r="E899" s="1244"/>
      <c r="F899" s="1244"/>
      <c r="G899" s="1244"/>
      <c r="H899" s="1244"/>
      <c r="I899" s="1244"/>
      <c r="J899" s="1244"/>
      <c r="K899" s="1244"/>
      <c r="L899" s="1244"/>
      <c r="M899" s="1244"/>
      <c r="N899" s="1244"/>
      <c r="O899" s="1244"/>
      <c r="P899" s="1244"/>
      <c r="Q899" s="1244"/>
      <c r="R899" s="1244"/>
      <c r="S899" s="1244"/>
      <c r="T899" s="1244"/>
      <c r="U899" s="1244"/>
      <c r="V899" s="1244"/>
      <c r="W899" s="1244"/>
      <c r="X899" s="1244"/>
      <c r="Y899" s="1244"/>
      <c r="Z899" s="1244"/>
      <c r="AA899" s="1244"/>
      <c r="AB899" s="1244"/>
      <c r="AC899" s="1244"/>
      <c r="AD899" s="1244"/>
      <c r="AE899" s="1244"/>
      <c r="AF899" s="1244"/>
      <c r="AG899" s="1244"/>
      <c r="AH899" s="1244"/>
      <c r="AI899" s="1244"/>
      <c r="AJ899" s="1244"/>
      <c r="AK899" s="1244"/>
      <c r="AL899" s="1244"/>
      <c r="AM899" s="1244"/>
      <c r="AN899" s="1244"/>
      <c r="AO899" s="1244"/>
      <c r="AP899" s="187"/>
    </row>
    <row r="900" spans="1:42" s="149" customFormat="1" x14ac:dyDescent="0.25">
      <c r="A900" s="84"/>
      <c r="B900" s="1244" t="s">
        <v>422</v>
      </c>
      <c r="C900" s="1244"/>
      <c r="D900" s="1244"/>
      <c r="E900" s="1244"/>
      <c r="F900" s="1244"/>
      <c r="G900" s="1244"/>
      <c r="H900" s="1244"/>
      <c r="I900" s="1244"/>
      <c r="J900" s="1244"/>
      <c r="K900" s="1244"/>
      <c r="L900" s="1244"/>
      <c r="M900" s="1244"/>
      <c r="N900" s="1244"/>
      <c r="O900" s="1244"/>
      <c r="P900" s="1244"/>
      <c r="Q900" s="1244"/>
      <c r="R900" s="1244"/>
      <c r="S900" s="1244"/>
      <c r="T900" s="1244"/>
      <c r="U900" s="1244"/>
      <c r="V900" s="1244"/>
      <c r="W900" s="1244"/>
      <c r="X900" s="1244"/>
      <c r="Y900" s="1244"/>
      <c r="Z900" s="1244"/>
      <c r="AA900" s="1244"/>
      <c r="AB900" s="1244"/>
      <c r="AC900" s="1244"/>
      <c r="AD900" s="1244"/>
      <c r="AE900" s="1244"/>
      <c r="AF900" s="1244"/>
      <c r="AG900" s="1244"/>
      <c r="AH900" s="1244"/>
      <c r="AI900" s="1244"/>
      <c r="AJ900" s="1244"/>
      <c r="AK900" s="1244"/>
      <c r="AL900" s="1244"/>
      <c r="AM900" s="1244"/>
      <c r="AN900" s="1244"/>
      <c r="AO900" s="1244"/>
      <c r="AP900" s="187"/>
    </row>
    <row r="901" spans="1:42" s="149" customFormat="1" ht="11.05" customHeight="1" x14ac:dyDescent="0.25">
      <c r="A901" s="84"/>
      <c r="B901" s="1245" t="s">
        <v>2205</v>
      </c>
      <c r="C901" s="1245"/>
      <c r="D901" s="1245"/>
      <c r="E901" s="1245"/>
      <c r="F901" s="1245"/>
      <c r="G901" s="1245"/>
      <c r="H901" s="1245"/>
      <c r="I901" s="1245"/>
      <c r="J901" s="1245"/>
      <c r="K901" s="1245"/>
      <c r="L901" s="1245"/>
      <c r="M901" s="1245"/>
      <c r="N901" s="1245"/>
      <c r="O901" s="1245"/>
      <c r="P901" s="1245"/>
      <c r="Q901" s="1245"/>
      <c r="R901" s="1245"/>
      <c r="S901" s="1245"/>
      <c r="T901" s="1245"/>
      <c r="U901" s="1245"/>
      <c r="V901" s="1245"/>
      <c r="W901" s="1245"/>
      <c r="X901" s="1245"/>
      <c r="Y901" s="1245"/>
      <c r="Z901" s="1245"/>
      <c r="AA901" s="1245"/>
      <c r="AB901" s="1245"/>
      <c r="AC901" s="1245"/>
      <c r="AD901" s="1245"/>
      <c r="AE901" s="1245"/>
      <c r="AF901" s="1245"/>
      <c r="AG901" s="1245"/>
      <c r="AH901" s="1245"/>
      <c r="AI901" s="1245"/>
      <c r="AJ901" s="1245"/>
      <c r="AK901" s="1245"/>
      <c r="AL901" s="1245"/>
      <c r="AM901" s="1245"/>
      <c r="AN901" s="1245"/>
      <c r="AO901" s="1245"/>
      <c r="AP901" s="187"/>
    </row>
    <row r="902" spans="1:42" s="149" customFormat="1" ht="11.05" customHeight="1" x14ac:dyDescent="0.25">
      <c r="A902" s="84"/>
      <c r="B902" s="1245"/>
      <c r="C902" s="1245"/>
      <c r="D902" s="1245"/>
      <c r="E902" s="1245"/>
      <c r="F902" s="1245"/>
      <c r="G902" s="1245"/>
      <c r="H902" s="1245"/>
      <c r="I902" s="1245"/>
      <c r="J902" s="1245"/>
      <c r="K902" s="1245"/>
      <c r="L902" s="1245"/>
      <c r="M902" s="1245"/>
      <c r="N902" s="1245"/>
      <c r="O902" s="1245"/>
      <c r="P902" s="1245"/>
      <c r="Q902" s="1245"/>
      <c r="R902" s="1245"/>
      <c r="S902" s="1245"/>
      <c r="T902" s="1245"/>
      <c r="U902" s="1245"/>
      <c r="V902" s="1245"/>
      <c r="W902" s="1245"/>
      <c r="X902" s="1245"/>
      <c r="Y902" s="1245"/>
      <c r="Z902" s="1245"/>
      <c r="AA902" s="1245"/>
      <c r="AB902" s="1245"/>
      <c r="AC902" s="1245"/>
      <c r="AD902" s="1245"/>
      <c r="AE902" s="1245"/>
      <c r="AF902" s="1245"/>
      <c r="AG902" s="1245"/>
      <c r="AH902" s="1245"/>
      <c r="AI902" s="1245"/>
      <c r="AJ902" s="1245"/>
      <c r="AK902" s="1245"/>
      <c r="AL902" s="1245"/>
      <c r="AM902" s="1245"/>
      <c r="AN902" s="1245"/>
      <c r="AO902" s="1245"/>
      <c r="AP902" s="187"/>
    </row>
    <row r="903" spans="1:42" s="149" customFormat="1" ht="11.05" customHeight="1" x14ac:dyDescent="0.25">
      <c r="A903" s="84"/>
      <c r="B903" s="1245"/>
      <c r="C903" s="1245"/>
      <c r="D903" s="1245"/>
      <c r="E903" s="1245"/>
      <c r="F903" s="1245"/>
      <c r="G903" s="1245"/>
      <c r="H903" s="1245"/>
      <c r="I903" s="1245"/>
      <c r="J903" s="1245"/>
      <c r="K903" s="1245"/>
      <c r="L903" s="1245"/>
      <c r="M903" s="1245"/>
      <c r="N903" s="1245"/>
      <c r="O903" s="1245"/>
      <c r="P903" s="1245"/>
      <c r="Q903" s="1245"/>
      <c r="R903" s="1245"/>
      <c r="S903" s="1245"/>
      <c r="T903" s="1245"/>
      <c r="U903" s="1245"/>
      <c r="V903" s="1245"/>
      <c r="W903" s="1245"/>
      <c r="X903" s="1245"/>
      <c r="Y903" s="1245"/>
      <c r="Z903" s="1245"/>
      <c r="AA903" s="1245"/>
      <c r="AB903" s="1245"/>
      <c r="AC903" s="1245"/>
      <c r="AD903" s="1245"/>
      <c r="AE903" s="1245"/>
      <c r="AF903" s="1245"/>
      <c r="AG903" s="1245"/>
      <c r="AH903" s="1245"/>
      <c r="AI903" s="1245"/>
      <c r="AJ903" s="1245"/>
      <c r="AK903" s="1245"/>
      <c r="AL903" s="1245"/>
      <c r="AM903" s="1245"/>
      <c r="AN903" s="1245"/>
      <c r="AO903" s="1245"/>
      <c r="AP903" s="187"/>
    </row>
    <row r="904" spans="1:42" s="149" customFormat="1" x14ac:dyDescent="0.25">
      <c r="A904" s="84"/>
      <c r="B904" s="1244" t="s">
        <v>423</v>
      </c>
      <c r="C904" s="1244"/>
      <c r="D904" s="1244"/>
      <c r="E904" s="1244"/>
      <c r="F904" s="1244"/>
      <c r="G904" s="1244"/>
      <c r="H904" s="1244"/>
      <c r="I904" s="1244"/>
      <c r="J904" s="1244"/>
      <c r="K904" s="1244"/>
      <c r="L904" s="1244"/>
      <c r="M904" s="1244"/>
      <c r="N904" s="1244"/>
      <c r="O904" s="1244"/>
      <c r="P904" s="1244"/>
      <c r="Q904" s="1244"/>
      <c r="R904" s="1244"/>
      <c r="S904" s="1244"/>
      <c r="T904" s="1244"/>
      <c r="U904" s="1244"/>
      <c r="V904" s="1244"/>
      <c r="W904" s="1244"/>
      <c r="X904" s="1244"/>
      <c r="Y904" s="1244"/>
      <c r="Z904" s="1244"/>
      <c r="AA904" s="1244"/>
      <c r="AB904" s="1244"/>
      <c r="AC904" s="1244"/>
      <c r="AD904" s="1244"/>
      <c r="AE904" s="1244"/>
      <c r="AF904" s="1244"/>
      <c r="AG904" s="1244"/>
      <c r="AH904" s="1244"/>
      <c r="AI904" s="1244"/>
      <c r="AJ904" s="1244"/>
      <c r="AK904" s="1244"/>
      <c r="AL904" s="1244"/>
      <c r="AM904" s="1244"/>
      <c r="AN904" s="1244"/>
      <c r="AO904" s="1244"/>
      <c r="AP904" s="187"/>
    </row>
    <row r="905" spans="1:42" s="149" customFormat="1" x14ac:dyDescent="0.25">
      <c r="A905" s="84"/>
      <c r="B905" s="1244"/>
      <c r="C905" s="1244"/>
      <c r="D905" s="1244"/>
      <c r="E905" s="1244"/>
      <c r="F905" s="1244"/>
      <c r="G905" s="1244"/>
      <c r="H905" s="1244"/>
      <c r="I905" s="1244"/>
      <c r="J905" s="1244"/>
      <c r="K905" s="1244"/>
      <c r="L905" s="1244"/>
      <c r="M905" s="1244"/>
      <c r="N905" s="1244"/>
      <c r="O905" s="1244"/>
      <c r="P905" s="1244"/>
      <c r="Q905" s="1244"/>
      <c r="R905" s="1244"/>
      <c r="S905" s="1244"/>
      <c r="T905" s="1244"/>
      <c r="U905" s="1244"/>
      <c r="V905" s="1244"/>
      <c r="W905" s="1244"/>
      <c r="X905" s="1244"/>
      <c r="Y905" s="1244"/>
      <c r="Z905" s="1244"/>
      <c r="AA905" s="1244"/>
      <c r="AB905" s="1244"/>
      <c r="AC905" s="1244"/>
      <c r="AD905" s="1244"/>
      <c r="AE905" s="1244"/>
      <c r="AF905" s="1244"/>
      <c r="AG905" s="1244"/>
      <c r="AH905" s="1244"/>
      <c r="AI905" s="1244"/>
      <c r="AJ905" s="1244"/>
      <c r="AK905" s="1244"/>
      <c r="AL905" s="1244"/>
      <c r="AM905" s="1244"/>
      <c r="AN905" s="1244"/>
      <c r="AO905" s="1244"/>
      <c r="AP905" s="187"/>
    </row>
    <row r="906" spans="1:42" customFormat="1" ht="11.25" customHeight="1" x14ac:dyDescent="0.25">
      <c r="B906" s="1127" t="s">
        <v>1398</v>
      </c>
      <c r="C906" s="1127"/>
      <c r="D906" s="1127"/>
      <c r="E906" s="1127"/>
      <c r="F906" s="1127"/>
      <c r="G906" s="1127"/>
      <c r="H906" s="1127"/>
      <c r="I906" s="1127"/>
      <c r="J906" s="1127"/>
      <c r="K906" s="1127"/>
      <c r="L906" s="1127"/>
      <c r="M906" s="1127"/>
      <c r="N906" s="1127"/>
      <c r="O906" s="1127"/>
      <c r="P906" s="1127"/>
      <c r="Q906" s="1127"/>
      <c r="R906" s="1127"/>
      <c r="S906" s="1127"/>
      <c r="T906" s="1127"/>
      <c r="U906" s="1127"/>
      <c r="V906" s="1127"/>
      <c r="W906" s="1127"/>
      <c r="X906" s="1127"/>
      <c r="Y906" s="1127"/>
      <c r="Z906" s="1127"/>
      <c r="AA906" s="1127"/>
      <c r="AB906" s="1127"/>
      <c r="AC906" s="1127"/>
      <c r="AD906" s="1127"/>
      <c r="AE906" s="1127"/>
      <c r="AF906" s="1127"/>
      <c r="AG906" s="1127"/>
      <c r="AH906" s="1127"/>
      <c r="AI906" s="1127"/>
      <c r="AJ906" s="1127"/>
      <c r="AK906" s="1127"/>
      <c r="AL906" s="1127"/>
      <c r="AM906" s="1127"/>
      <c r="AN906" s="1127"/>
      <c r="AO906" s="1127"/>
    </row>
    <row r="907" spans="1:42" customFormat="1" x14ac:dyDescent="0.25">
      <c r="B907" s="1127"/>
      <c r="C907" s="1127"/>
      <c r="D907" s="1127"/>
      <c r="E907" s="1127"/>
      <c r="F907" s="1127"/>
      <c r="G907" s="1127"/>
      <c r="H907" s="1127"/>
      <c r="I907" s="1127"/>
      <c r="J907" s="1127"/>
      <c r="K907" s="1127"/>
      <c r="L907" s="1127"/>
      <c r="M907" s="1127"/>
      <c r="N907" s="1127"/>
      <c r="O907" s="1127"/>
      <c r="P907" s="1127"/>
      <c r="Q907" s="1127"/>
      <c r="R907" s="1127"/>
      <c r="S907" s="1127"/>
      <c r="T907" s="1127"/>
      <c r="U907" s="1127"/>
      <c r="V907" s="1127"/>
      <c r="W907" s="1127"/>
      <c r="X907" s="1127"/>
      <c r="Y907" s="1127"/>
      <c r="Z907" s="1127"/>
      <c r="AA907" s="1127"/>
      <c r="AB907" s="1127"/>
      <c r="AC907" s="1127"/>
      <c r="AD907" s="1127"/>
      <c r="AE907" s="1127"/>
      <c r="AF907" s="1127"/>
      <c r="AG907" s="1127"/>
      <c r="AH907" s="1127"/>
      <c r="AI907" s="1127"/>
      <c r="AJ907" s="1127"/>
      <c r="AK907" s="1127"/>
      <c r="AL907" s="1127"/>
      <c r="AM907" s="1127"/>
      <c r="AN907" s="1127"/>
      <c r="AO907" s="1127"/>
    </row>
    <row r="908" spans="1:42" customFormat="1" x14ac:dyDescent="0.25">
      <c r="B908" s="1127"/>
      <c r="C908" s="1127"/>
      <c r="D908" s="1127"/>
      <c r="E908" s="1127"/>
      <c r="F908" s="1127"/>
      <c r="G908" s="1127"/>
      <c r="H908" s="1127"/>
      <c r="I908" s="1127"/>
      <c r="J908" s="1127"/>
      <c r="K908" s="1127"/>
      <c r="L908" s="1127"/>
      <c r="M908" s="1127"/>
      <c r="N908" s="1127"/>
      <c r="O908" s="1127"/>
      <c r="P908" s="1127"/>
      <c r="Q908" s="1127"/>
      <c r="R908" s="1127"/>
      <c r="S908" s="1127"/>
      <c r="T908" s="1127"/>
      <c r="U908" s="1127"/>
      <c r="V908" s="1127"/>
      <c r="W908" s="1127"/>
      <c r="X908" s="1127"/>
      <c r="Y908" s="1127"/>
      <c r="Z908" s="1127"/>
      <c r="AA908" s="1127"/>
      <c r="AB908" s="1127"/>
      <c r="AC908" s="1127"/>
      <c r="AD908" s="1127"/>
      <c r="AE908" s="1127"/>
      <c r="AF908" s="1127"/>
      <c r="AG908" s="1127"/>
      <c r="AH908" s="1127"/>
      <c r="AI908" s="1127"/>
      <c r="AJ908" s="1127"/>
      <c r="AK908" s="1127"/>
      <c r="AL908" s="1127"/>
      <c r="AM908" s="1127"/>
      <c r="AN908" s="1127"/>
      <c r="AO908" s="1127"/>
    </row>
    <row r="909" spans="1:42" ht="6" customHeight="1" x14ac:dyDescent="0.25"/>
  </sheetData>
  <sheetProtection sheet="1" scenarios="1" formatCells="0" formatRows="0" insertRows="0" deleteRows="0"/>
  <mergeCells count="187">
    <mergeCell ref="E46:T47"/>
    <mergeCell ref="E50:T54"/>
    <mergeCell ref="E72:T72"/>
    <mergeCell ref="F77:L83"/>
    <mergeCell ref="N77:T83"/>
    <mergeCell ref="E57:T64"/>
    <mergeCell ref="E192:T194"/>
    <mergeCell ref="AP336:AP337"/>
    <mergeCell ref="AP112:AP113"/>
    <mergeCell ref="F180:T181"/>
    <mergeCell ref="E109:AL109"/>
    <mergeCell ref="F224:L227"/>
    <mergeCell ref="N224:T227"/>
    <mergeCell ref="H222:J223"/>
    <mergeCell ref="AP188:AP189"/>
    <mergeCell ref="AP193:AP194"/>
    <mergeCell ref="E197:T200"/>
    <mergeCell ref="AP210:AP211"/>
    <mergeCell ref="E209:T211"/>
    <mergeCell ref="E214:T217"/>
    <mergeCell ref="F183:T183"/>
    <mergeCell ref="F182:T182"/>
    <mergeCell ref="AP50:AP51"/>
    <mergeCell ref="E158:T163"/>
    <mergeCell ref="F314:L332"/>
    <mergeCell ref="N314:T332"/>
    <mergeCell ref="F340:L362"/>
    <mergeCell ref="N340:T362"/>
    <mergeCell ref="E237:T271"/>
    <mergeCell ref="E230:T234"/>
    <mergeCell ref="E90:T95"/>
    <mergeCell ref="E166:T169"/>
    <mergeCell ref="E172:T174"/>
    <mergeCell ref="E105:T106"/>
    <mergeCell ref="E335:T335"/>
    <mergeCell ref="AP231:AP232"/>
    <mergeCell ref="F177:T177"/>
    <mergeCell ref="F176:T176"/>
    <mergeCell ref="F179:T179"/>
    <mergeCell ref="F178:T178"/>
    <mergeCell ref="AP60:AP61"/>
    <mergeCell ref="E274:T278"/>
    <mergeCell ref="E301:T306"/>
    <mergeCell ref="E98:T101"/>
    <mergeCell ref="E286:T289"/>
    <mergeCell ref="E67:AL67"/>
    <mergeCell ref="A1:AQ1"/>
    <mergeCell ref="E5:L5"/>
    <mergeCell ref="F7:O9"/>
    <mergeCell ref="E42:AL43"/>
    <mergeCell ref="AO3:AP3"/>
    <mergeCell ref="W3:AL3"/>
    <mergeCell ref="E3:T3"/>
    <mergeCell ref="E12:AL14"/>
    <mergeCell ref="W7:AG8"/>
    <mergeCell ref="AP583:AP584"/>
    <mergeCell ref="E582:T584"/>
    <mergeCell ref="E86:T87"/>
    <mergeCell ref="E402:T407"/>
    <mergeCell ref="E410:T412"/>
    <mergeCell ref="O222:R223"/>
    <mergeCell ref="AP390:AP391"/>
    <mergeCell ref="AP411:AP412"/>
    <mergeCell ref="AP385:AP386"/>
    <mergeCell ref="E297:T298"/>
    <mergeCell ref="AP578:AP579"/>
    <mergeCell ref="E529:T531"/>
    <mergeCell ref="AP293:AP294"/>
    <mergeCell ref="AP426:AP427"/>
    <mergeCell ref="AP432:AP433"/>
    <mergeCell ref="AP484:AP485"/>
    <mergeCell ref="AP491:AP492"/>
    <mergeCell ref="E482:AL482"/>
    <mergeCell ref="E430:AL430"/>
    <mergeCell ref="E424:AL424"/>
    <mergeCell ref="E418:T421"/>
    <mergeCell ref="E415:T417"/>
    <mergeCell ref="E384:T386"/>
    <mergeCell ref="E389:T391"/>
    <mergeCell ref="N370:T375"/>
    <mergeCell ref="Y707:AK707"/>
    <mergeCell ref="E807:T807"/>
    <mergeCell ref="E856:T858"/>
    <mergeCell ref="Y619:AK619"/>
    <mergeCell ref="E309:T309"/>
    <mergeCell ref="E116:T125"/>
    <mergeCell ref="E128:T155"/>
    <mergeCell ref="Y345:AK345"/>
    <mergeCell ref="Y352:AK352"/>
    <mergeCell ref="Y359:AK359"/>
    <mergeCell ref="E203:AL203"/>
    <mergeCell ref="E186:AL186"/>
    <mergeCell ref="E281:T283"/>
    <mergeCell ref="E292:T294"/>
    <mergeCell ref="E365:T365"/>
    <mergeCell ref="F370:L375"/>
    <mergeCell ref="E394:T399"/>
    <mergeCell ref="E460:T463"/>
    <mergeCell ref="E501:T504"/>
    <mergeCell ref="E497:T500"/>
    <mergeCell ref="E447:T449"/>
    <mergeCell ref="E519:T521"/>
    <mergeCell ref="E592:T594"/>
    <mergeCell ref="E464:T467"/>
    <mergeCell ref="Y633:AK633"/>
    <mergeCell ref="E661:T665"/>
    <mergeCell ref="E587:T591"/>
    <mergeCell ref="E576:AL576"/>
    <mergeCell ref="E597:T606"/>
    <mergeCell ref="E609:T637"/>
    <mergeCell ref="E378:T381"/>
    <mergeCell ref="Y556:AK556"/>
    <mergeCell ref="Y563:AK563"/>
    <mergeCell ref="Y570:AK570"/>
    <mergeCell ref="E507:T516"/>
    <mergeCell ref="E524:T528"/>
    <mergeCell ref="E534:T543"/>
    <mergeCell ref="E452:T457"/>
    <mergeCell ref="E488:T494"/>
    <mergeCell ref="E546:T573"/>
    <mergeCell ref="E470:T479"/>
    <mergeCell ref="AP715:AP716"/>
    <mergeCell ref="F784:T784"/>
    <mergeCell ref="F785:T785"/>
    <mergeCell ref="F786:T787"/>
    <mergeCell ref="F788:T788"/>
    <mergeCell ref="AP722:AP723"/>
    <mergeCell ref="F789:T790"/>
    <mergeCell ref="E825:T825"/>
    <mergeCell ref="F830:L835"/>
    <mergeCell ref="F796:T796"/>
    <mergeCell ref="F797:T797"/>
    <mergeCell ref="F798:T798"/>
    <mergeCell ref="E793:T794"/>
    <mergeCell ref="E801:AL801"/>
    <mergeCell ref="E751:T778"/>
    <mergeCell ref="Y761:AK761"/>
    <mergeCell ref="Y775:AK775"/>
    <mergeCell ref="E719:T726"/>
    <mergeCell ref="F812:L816"/>
    <mergeCell ref="Y768:AK768"/>
    <mergeCell ref="AS894:CF894"/>
    <mergeCell ref="E781:T782"/>
    <mergeCell ref="E883:AL884"/>
    <mergeCell ref="E861:T865"/>
    <mergeCell ref="E843:T844"/>
    <mergeCell ref="AP821:AP822"/>
    <mergeCell ref="AP803:AP804"/>
    <mergeCell ref="E838:T840"/>
    <mergeCell ref="E878:T880"/>
    <mergeCell ref="E874:T875"/>
    <mergeCell ref="G890:O891"/>
    <mergeCell ref="F886:O888"/>
    <mergeCell ref="V886:AC889"/>
    <mergeCell ref="N812:T816"/>
    <mergeCell ref="E847:T847"/>
    <mergeCell ref="E819:AL819"/>
    <mergeCell ref="N830:T835"/>
    <mergeCell ref="AP870:AP871"/>
    <mergeCell ref="E853:T855"/>
    <mergeCell ref="AP847:AP848"/>
    <mergeCell ref="AP839:AP840"/>
    <mergeCell ref="E868:T868"/>
    <mergeCell ref="B906:AO908"/>
    <mergeCell ref="E436:T436"/>
    <mergeCell ref="E640:T640"/>
    <mergeCell ref="F645:L658"/>
    <mergeCell ref="N645:T658"/>
    <mergeCell ref="N441:T446"/>
    <mergeCell ref="F441:L446"/>
    <mergeCell ref="B894:AO894"/>
    <mergeCell ref="B895:AO895"/>
    <mergeCell ref="B896:AO898"/>
    <mergeCell ref="B899:AO899"/>
    <mergeCell ref="B900:AO900"/>
    <mergeCell ref="B904:AO905"/>
    <mergeCell ref="B901:AO903"/>
    <mergeCell ref="E666:T668"/>
    <mergeCell ref="E734:T736"/>
    <mergeCell ref="E671:T680"/>
    <mergeCell ref="Y700:AK700"/>
    <mergeCell ref="E683:T710"/>
    <mergeCell ref="E729:T733"/>
    <mergeCell ref="E739:T748"/>
    <mergeCell ref="Y626:AK626"/>
    <mergeCell ref="E713:AL713"/>
    <mergeCell ref="Y693:AK693"/>
  </mergeCells>
  <pageMargins left="0.25" right="0.25" top="0.25" bottom="0.25" header="0.3" footer="0.3"/>
  <pageSetup paperSize="9" orientation="portrait" r:id="rId1"/>
  <headerFooter>
    <oddFooter>&amp;CW-&amp;P</oddFooter>
  </headerFooter>
  <rowBreaks count="13" manualBreakCount="13">
    <brk id="84" max="42" man="1"/>
    <brk id="126" max="42" man="1"/>
    <brk id="195" max="42" man="1"/>
    <brk id="235" max="42" man="1"/>
    <brk id="299" max="42" man="1"/>
    <brk id="376" max="42" man="1"/>
    <brk id="434" max="42" man="1"/>
    <brk id="505" max="42" man="1"/>
    <brk id="574" max="42" man="1"/>
    <brk id="638" max="42" man="1"/>
    <brk id="711" max="42" man="1"/>
    <brk id="779" max="42" man="1"/>
    <brk id="859" max="4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theme="8" tint="0.39997558519241921"/>
  </sheetPr>
  <dimension ref="A1:CA291"/>
  <sheetViews>
    <sheetView view="pageBreakPreview" topLeftCell="A214" zoomScaleNormal="100" zoomScaleSheetLayoutView="100" workbookViewId="0">
      <selection activeCell="AL2" sqref="AL2:AP2"/>
    </sheetView>
  </sheetViews>
  <sheetFormatPr defaultColWidth="2.90625" defaultRowHeight="10.3" x14ac:dyDescent="0.25"/>
  <cols>
    <col min="1" max="1" width="1.90625" style="204" customWidth="1"/>
    <col min="2" max="2" width="4.90625" style="276" customWidth="1"/>
    <col min="3" max="4" width="1.90625" style="204" customWidth="1"/>
    <col min="5" max="20" width="2.90625" style="204"/>
    <col min="21" max="22" width="1.90625" style="204" customWidth="1"/>
    <col min="23" max="37" width="2.90625" style="204"/>
    <col min="38" max="38" width="3.08984375" style="204" bestFit="1" customWidth="1"/>
    <col min="39" max="41" width="1.90625" style="204" customWidth="1"/>
    <col min="42" max="42" width="4.90625" style="208" customWidth="1"/>
    <col min="43" max="43" width="1.90625" style="204" customWidth="1"/>
    <col min="44" max="16384" width="2.90625" style="204"/>
  </cols>
  <sheetData>
    <row r="1" spans="1:43" x14ac:dyDescent="0.25">
      <c r="A1" s="1130" t="s">
        <v>424</v>
      </c>
      <c r="B1" s="1138"/>
      <c r="C1" s="1138"/>
      <c r="D1" s="1138"/>
      <c r="E1" s="1138"/>
      <c r="F1" s="1138"/>
      <c r="G1" s="1138"/>
      <c r="H1" s="1138"/>
      <c r="I1" s="1138"/>
      <c r="J1" s="1138"/>
      <c r="K1" s="1138"/>
      <c r="L1" s="1138"/>
      <c r="M1" s="1138"/>
      <c r="N1" s="1138"/>
      <c r="O1" s="1138"/>
      <c r="P1" s="1138"/>
      <c r="Q1" s="1138"/>
      <c r="R1" s="1138"/>
      <c r="S1" s="1138"/>
      <c r="T1" s="1138"/>
      <c r="U1" s="1138"/>
      <c r="V1" s="1138"/>
      <c r="W1" s="1138"/>
      <c r="X1" s="1138"/>
      <c r="Y1" s="1138"/>
      <c r="Z1" s="1138"/>
      <c r="AA1" s="1138"/>
      <c r="AB1" s="1138"/>
      <c r="AC1" s="1138"/>
      <c r="AD1" s="1138"/>
      <c r="AE1" s="1138"/>
      <c r="AF1" s="1138"/>
      <c r="AG1" s="1138"/>
      <c r="AH1" s="1138"/>
      <c r="AI1" s="1138"/>
      <c r="AJ1" s="1138"/>
      <c r="AK1" s="1138"/>
      <c r="AL1" s="1138"/>
      <c r="AM1" s="1138"/>
      <c r="AN1" s="1138"/>
      <c r="AO1" s="1138"/>
      <c r="AP1" s="1138"/>
      <c r="AQ1" s="1138"/>
    </row>
    <row r="2" spans="1:43" ht="6" customHeight="1" x14ac:dyDescent="0.25">
      <c r="A2" s="407"/>
      <c r="B2" s="206"/>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row>
    <row r="3" spans="1:43" ht="11.25" customHeight="1"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ht="6" customHeight="1" x14ac:dyDescent="0.25">
      <c r="A4" s="136"/>
      <c r="B4" s="410"/>
      <c r="C4" s="202"/>
      <c r="D4" s="109"/>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202"/>
      <c r="AN4" s="109"/>
      <c r="AO4" s="407"/>
      <c r="AP4" s="407"/>
      <c r="AQ4" s="137"/>
    </row>
    <row r="5" spans="1:43" ht="11.05" customHeight="1" x14ac:dyDescent="0.25">
      <c r="A5" s="136"/>
      <c r="B5" s="410">
        <v>501</v>
      </c>
      <c r="C5" s="202"/>
      <c r="D5" s="109"/>
      <c r="E5" s="1146" t="s">
        <v>1387</v>
      </c>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c r="AI5" s="1146"/>
      <c r="AJ5" s="1146"/>
      <c r="AK5" s="1146"/>
      <c r="AL5" s="1146"/>
      <c r="AM5" s="202"/>
      <c r="AN5" s="109"/>
      <c r="AO5" s="407"/>
      <c r="AQ5" s="137"/>
    </row>
    <row r="6" spans="1:43" ht="11.05" customHeight="1" x14ac:dyDescent="0.25">
      <c r="A6" s="136"/>
      <c r="B6" s="410"/>
      <c r="C6" s="202"/>
      <c r="D6" s="109"/>
      <c r="E6" s="1146"/>
      <c r="F6" s="1146"/>
      <c r="G6" s="1146"/>
      <c r="H6" s="1146"/>
      <c r="I6" s="1146"/>
      <c r="J6" s="1146"/>
      <c r="K6" s="1146"/>
      <c r="L6" s="1146"/>
      <c r="M6" s="1146"/>
      <c r="N6" s="1146"/>
      <c r="O6" s="1146"/>
      <c r="P6" s="1146"/>
      <c r="Q6" s="1146"/>
      <c r="R6" s="1146"/>
      <c r="S6" s="1146"/>
      <c r="T6" s="1146"/>
      <c r="U6" s="1146"/>
      <c r="V6" s="1146"/>
      <c r="W6" s="1146"/>
      <c r="X6" s="1146"/>
      <c r="Y6" s="1146"/>
      <c r="Z6" s="1146"/>
      <c r="AA6" s="1146"/>
      <c r="AB6" s="1146"/>
      <c r="AC6" s="1146"/>
      <c r="AD6" s="1146"/>
      <c r="AE6" s="1146"/>
      <c r="AF6" s="1146"/>
      <c r="AG6" s="1146"/>
      <c r="AH6" s="1146"/>
      <c r="AI6" s="1146"/>
      <c r="AJ6" s="1146"/>
      <c r="AK6" s="1146"/>
      <c r="AL6" s="1146"/>
      <c r="AM6" s="202"/>
      <c r="AN6" s="109"/>
      <c r="AO6" s="407"/>
      <c r="AQ6" s="137"/>
    </row>
    <row r="7" spans="1:43" ht="6" customHeight="1" x14ac:dyDescent="0.25">
      <c r="A7" s="136"/>
      <c r="B7" s="410"/>
      <c r="C7" s="202"/>
      <c r="D7" s="109"/>
      <c r="E7" s="407"/>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202"/>
      <c r="AN7" s="109"/>
      <c r="AO7" s="407"/>
      <c r="AP7" s="407"/>
      <c r="AQ7" s="137"/>
    </row>
    <row r="8" spans="1:43" ht="11.25" customHeight="1" x14ac:dyDescent="0.25">
      <c r="A8" s="136"/>
      <c r="B8" s="121"/>
      <c r="C8" s="202"/>
      <c r="D8" s="109"/>
      <c r="E8" s="407"/>
      <c r="F8" s="290"/>
      <c r="H8" s="440"/>
      <c r="I8" s="1268" t="s">
        <v>425</v>
      </c>
      <c r="J8" s="1268"/>
      <c r="K8" s="1268"/>
      <c r="L8" s="1268"/>
      <c r="M8" s="1268"/>
      <c r="N8" s="1268"/>
      <c r="O8" s="1268"/>
      <c r="P8" s="1268"/>
      <c r="Q8" s="266"/>
      <c r="R8" s="438"/>
      <c r="S8" s="260"/>
      <c r="T8" s="438"/>
      <c r="U8" s="438"/>
      <c r="V8" s="1268" t="s">
        <v>426</v>
      </c>
      <c r="W8" s="1268"/>
      <c r="X8" s="1268"/>
      <c r="Y8" s="1268"/>
      <c r="Z8" s="1268"/>
      <c r="AA8" s="1268"/>
      <c r="AB8" s="1268"/>
      <c r="AC8" s="1268"/>
      <c r="AD8" s="438"/>
      <c r="AE8" s="438"/>
      <c r="AF8" s="438"/>
      <c r="AG8" s="438"/>
      <c r="AH8" s="438"/>
      <c r="AI8" s="438"/>
      <c r="AJ8" s="438"/>
      <c r="AK8" s="438"/>
      <c r="AL8" s="438"/>
      <c r="AM8" s="202"/>
      <c r="AN8" s="109"/>
      <c r="AO8" s="381"/>
      <c r="AQ8" s="174"/>
    </row>
    <row r="9" spans="1:43" ht="11.25" customHeight="1" x14ac:dyDescent="0.25">
      <c r="A9" s="136"/>
      <c r="B9" s="121"/>
      <c r="C9" s="202"/>
      <c r="D9" s="109"/>
      <c r="E9" s="407"/>
      <c r="F9" s="290"/>
      <c r="G9" s="440"/>
      <c r="H9" s="440"/>
      <c r="I9" s="1268"/>
      <c r="J9" s="1268"/>
      <c r="K9" s="1268"/>
      <c r="L9" s="1268"/>
      <c r="M9" s="1268"/>
      <c r="N9" s="1268"/>
      <c r="O9" s="1268"/>
      <c r="P9" s="1268"/>
      <c r="Q9" s="266"/>
      <c r="R9" s="438"/>
      <c r="S9" s="260"/>
      <c r="T9" s="438"/>
      <c r="U9" s="438"/>
      <c r="V9" s="1268"/>
      <c r="W9" s="1268"/>
      <c r="X9" s="1268"/>
      <c r="Y9" s="1268"/>
      <c r="Z9" s="1268"/>
      <c r="AA9" s="1268"/>
      <c r="AB9" s="1268"/>
      <c r="AC9" s="1268"/>
      <c r="AD9" s="438"/>
      <c r="AE9" s="438"/>
      <c r="AF9" s="438"/>
      <c r="AG9" s="438"/>
      <c r="AH9" s="438"/>
      <c r="AI9" s="438"/>
      <c r="AJ9" s="438"/>
      <c r="AK9" s="438"/>
      <c r="AL9" s="438"/>
      <c r="AM9" s="202"/>
      <c r="AN9" s="109"/>
      <c r="AO9" s="381"/>
      <c r="AP9" s="1228">
        <v>601</v>
      </c>
      <c r="AQ9" s="174"/>
    </row>
    <row r="10" spans="1:43" ht="11.05" customHeight="1" x14ac:dyDescent="0.25">
      <c r="A10" s="136"/>
      <c r="B10" s="121"/>
      <c r="C10" s="202"/>
      <c r="D10" s="109"/>
      <c r="E10" s="407"/>
      <c r="F10" s="290"/>
      <c r="G10" s="440"/>
      <c r="H10" s="440"/>
      <c r="I10" s="1268"/>
      <c r="J10" s="1268"/>
      <c r="K10" s="1268"/>
      <c r="L10" s="1268"/>
      <c r="M10" s="1268"/>
      <c r="N10" s="1268"/>
      <c r="O10" s="1268"/>
      <c r="P10" s="1268"/>
      <c r="Q10" s="266"/>
      <c r="R10" s="438"/>
      <c r="S10" s="260"/>
      <c r="T10" s="438"/>
      <c r="U10" s="438"/>
      <c r="V10" s="1268"/>
      <c r="W10" s="1268"/>
      <c r="X10" s="1268"/>
      <c r="Y10" s="1268"/>
      <c r="Z10" s="1268"/>
      <c r="AA10" s="1268"/>
      <c r="AB10" s="1268"/>
      <c r="AC10" s="1268"/>
      <c r="AD10" s="438"/>
      <c r="AE10" s="438"/>
      <c r="AF10" s="438"/>
      <c r="AG10" s="438"/>
      <c r="AH10" s="438"/>
      <c r="AI10" s="438"/>
      <c r="AJ10" s="438"/>
      <c r="AK10" s="438"/>
      <c r="AL10" s="438"/>
      <c r="AM10" s="202"/>
      <c r="AN10" s="109"/>
      <c r="AO10" s="381"/>
      <c r="AP10" s="1228"/>
      <c r="AQ10" s="174"/>
    </row>
    <row r="11" spans="1:43" ht="11.25" customHeight="1" x14ac:dyDescent="0.25">
      <c r="A11" s="136"/>
      <c r="B11" s="121"/>
      <c r="C11" s="202"/>
      <c r="D11" s="109"/>
      <c r="E11" s="407"/>
      <c r="F11" s="290"/>
      <c r="G11" s="440"/>
      <c r="H11" s="440"/>
      <c r="I11" s="1268"/>
      <c r="J11" s="1268"/>
      <c r="K11" s="1268"/>
      <c r="L11" s="1268"/>
      <c r="M11" s="1268"/>
      <c r="N11" s="1268"/>
      <c r="O11" s="1268"/>
      <c r="P11" s="1268"/>
      <c r="Q11" s="266"/>
      <c r="R11" s="438"/>
      <c r="S11" s="260"/>
      <c r="T11" s="438"/>
      <c r="U11" s="438"/>
      <c r="V11" s="1268"/>
      <c r="W11" s="1268"/>
      <c r="X11" s="1268"/>
      <c r="Y11" s="1268"/>
      <c r="Z11" s="1268"/>
      <c r="AA11" s="1268"/>
      <c r="AB11" s="1268"/>
      <c r="AC11" s="1268"/>
      <c r="AD11" s="438"/>
      <c r="AE11" s="438"/>
      <c r="AF11" s="438"/>
      <c r="AG11" s="438"/>
      <c r="AH11" s="438"/>
      <c r="AI11" s="438"/>
      <c r="AJ11" s="438"/>
      <c r="AK11" s="438"/>
      <c r="AL11" s="438"/>
      <c r="AM11" s="202"/>
      <c r="AN11" s="109"/>
      <c r="AO11" s="381"/>
      <c r="AP11" s="175"/>
      <c r="AQ11" s="174"/>
    </row>
    <row r="12" spans="1:43" ht="6" customHeight="1" thickBot="1" x14ac:dyDescent="0.3">
      <c r="A12" s="138"/>
      <c r="B12" s="432"/>
      <c r="C12" s="139"/>
      <c r="D12" s="140"/>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39"/>
      <c r="AN12" s="140"/>
      <c r="AO12" s="141"/>
      <c r="AP12" s="141"/>
      <c r="AQ12" s="143"/>
    </row>
    <row r="13" spans="1:43" s="127" customFormat="1" ht="6" customHeight="1" x14ac:dyDescent="0.25">
      <c r="A13" s="129"/>
      <c r="B13" s="130"/>
      <c r="C13" s="131"/>
      <c r="D13" s="132"/>
      <c r="E13" s="511"/>
      <c r="F13" s="512"/>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3"/>
      <c r="AN13" s="512"/>
      <c r="AO13" s="512"/>
      <c r="AP13" s="512"/>
      <c r="AQ13" s="135"/>
    </row>
    <row r="14" spans="1:43" s="127" customFormat="1" ht="11.25" customHeight="1" x14ac:dyDescent="0.25">
      <c r="A14" s="136"/>
      <c r="B14" s="460">
        <v>502</v>
      </c>
      <c r="C14" s="202"/>
      <c r="D14" s="109"/>
      <c r="E14" s="1146" t="str">
        <f ca="1">VLOOKUP(INDIRECT(ADDRESS(ROW(),COLUMN()-3)),INDIRECT("translations[[Question Num]:["&amp; Language_Selected &amp;"]]"),MATCH(Language_Selected,Language_Options,0)+1,FALSE)</f>
        <v>Now I would like to ask some questions about vaccinations received by your children born in the last 3 years. We will talk about each separately, starting with the youngest.</v>
      </c>
      <c r="F14" s="1146"/>
      <c r="G14" s="1146"/>
      <c r="H14" s="1146"/>
      <c r="I14" s="1146"/>
      <c r="J14" s="1146"/>
      <c r="K14" s="1146"/>
      <c r="L14" s="1146"/>
      <c r="M14" s="1146"/>
      <c r="N14" s="1146"/>
      <c r="O14" s="1146"/>
      <c r="P14" s="1146"/>
      <c r="Q14" s="1146"/>
      <c r="R14" s="1146"/>
      <c r="S14" s="1146"/>
      <c r="T14" s="1146"/>
      <c r="U14" s="1146"/>
      <c r="V14" s="1146"/>
      <c r="W14" s="1146"/>
      <c r="X14" s="1146"/>
      <c r="Y14" s="1146"/>
      <c r="Z14" s="1146"/>
      <c r="AA14" s="1146"/>
      <c r="AB14" s="1146"/>
      <c r="AC14" s="1146"/>
      <c r="AD14" s="1146"/>
      <c r="AE14" s="1146"/>
      <c r="AF14" s="1146"/>
      <c r="AG14" s="1146"/>
      <c r="AH14" s="1146"/>
      <c r="AI14" s="1146"/>
      <c r="AJ14" s="1146"/>
      <c r="AK14" s="1146"/>
      <c r="AL14" s="1146"/>
      <c r="AM14" s="310"/>
      <c r="AN14" s="427"/>
      <c r="AO14" s="427"/>
      <c r="AP14" s="427"/>
      <c r="AQ14" s="137"/>
    </row>
    <row r="15" spans="1:43" s="127" customFormat="1" x14ac:dyDescent="0.25">
      <c r="A15" s="136"/>
      <c r="B15" s="410"/>
      <c r="C15" s="202"/>
      <c r="D15" s="109"/>
      <c r="E15" s="1146"/>
      <c r="F15" s="1146"/>
      <c r="G15" s="1146"/>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46"/>
      <c r="AG15" s="1146"/>
      <c r="AH15" s="1146"/>
      <c r="AI15" s="1146"/>
      <c r="AJ15" s="1146"/>
      <c r="AK15" s="1146"/>
      <c r="AL15" s="1146"/>
      <c r="AM15" s="310"/>
      <c r="AN15" s="427"/>
      <c r="AO15" s="427"/>
      <c r="AP15" s="427"/>
      <c r="AQ15" s="137"/>
    </row>
    <row r="16" spans="1:43" s="127" customFormat="1" ht="6" customHeight="1" thickBot="1" x14ac:dyDescent="0.3">
      <c r="A16" s="138"/>
      <c r="B16" s="432"/>
      <c r="C16" s="139"/>
      <c r="D16" s="140"/>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2"/>
      <c r="AI16" s="141"/>
      <c r="AJ16" s="141"/>
      <c r="AK16" s="141"/>
      <c r="AL16" s="141"/>
      <c r="AM16" s="139"/>
      <c r="AN16" s="141"/>
      <c r="AO16" s="141"/>
      <c r="AP16" s="142"/>
      <c r="AQ16" s="143"/>
    </row>
    <row r="17" spans="1:45" ht="6" customHeight="1" x14ac:dyDescent="0.25">
      <c r="A17" s="129"/>
      <c r="B17" s="130"/>
      <c r="C17" s="131"/>
      <c r="D17" s="132"/>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1"/>
      <c r="AN17" s="132"/>
      <c r="AO17" s="133"/>
      <c r="AP17" s="133"/>
      <c r="AQ17" s="135"/>
    </row>
    <row r="18" spans="1:45" ht="11.25" customHeight="1" x14ac:dyDescent="0.25">
      <c r="A18" s="136"/>
      <c r="B18" s="460">
        <v>503</v>
      </c>
      <c r="C18" s="202"/>
      <c r="D18" s="109"/>
      <c r="E18" s="1148" t="s">
        <v>427</v>
      </c>
      <c r="F18" s="1148"/>
      <c r="G18" s="1148"/>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202"/>
      <c r="AN18" s="109"/>
      <c r="AO18" s="407"/>
      <c r="AP18" s="407"/>
      <c r="AQ18" s="137"/>
    </row>
    <row r="19" spans="1:45" ht="11.25" customHeight="1" x14ac:dyDescent="0.25">
      <c r="A19" s="136"/>
      <c r="B19" s="121"/>
      <c r="C19" s="202"/>
      <c r="D19" s="109"/>
      <c r="E19" s="1148"/>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202"/>
      <c r="AN19" s="109"/>
      <c r="AO19" s="407"/>
      <c r="AP19" s="407"/>
      <c r="AQ19" s="137"/>
    </row>
    <row r="20" spans="1:45" ht="6" customHeight="1" x14ac:dyDescent="0.25">
      <c r="A20" s="136"/>
      <c r="B20" s="410"/>
      <c r="C20" s="202"/>
      <c r="D20" s="109"/>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202"/>
      <c r="AN20" s="109"/>
      <c r="AO20" s="407"/>
      <c r="AP20" s="407"/>
      <c r="AQ20" s="137"/>
    </row>
    <row r="21" spans="1:45" ht="10.75" x14ac:dyDescent="0.25">
      <c r="A21" s="136"/>
      <c r="C21" s="242"/>
      <c r="D21" s="109"/>
      <c r="E21" s="381"/>
      <c r="F21" s="381"/>
      <c r="G21" s="240"/>
      <c r="H21" s="240"/>
      <c r="I21" s="240"/>
      <c r="J21" s="240"/>
      <c r="K21" s="240"/>
      <c r="L21" s="240"/>
      <c r="M21" s="240"/>
      <c r="N21" s="240"/>
      <c r="O21" s="240"/>
      <c r="P21" s="240"/>
      <c r="Q21" s="240"/>
      <c r="R21" s="240"/>
      <c r="S21" s="240"/>
      <c r="T21" s="240"/>
      <c r="U21" s="241"/>
      <c r="V21" s="407"/>
      <c r="W21" s="407"/>
      <c r="X21" s="407"/>
      <c r="Y21" s="407"/>
      <c r="Z21" s="407"/>
      <c r="AA21" s="407"/>
      <c r="AB21" s="407"/>
      <c r="AC21" s="407"/>
      <c r="AD21" s="407"/>
      <c r="AE21" s="407"/>
      <c r="AF21" s="407"/>
      <c r="AG21" s="407"/>
      <c r="AH21" s="407"/>
      <c r="AI21" s="108"/>
      <c r="AJ21" s="107"/>
      <c r="AK21" s="108"/>
      <c r="AL21" s="107"/>
      <c r="AM21" s="202"/>
      <c r="AN21" s="109"/>
      <c r="AO21" s="407"/>
      <c r="AP21" s="407"/>
      <c r="AQ21" s="137"/>
    </row>
    <row r="22" spans="1:45" ht="10.75" x14ac:dyDescent="0.25">
      <c r="A22" s="136"/>
      <c r="B22" s="291"/>
      <c r="C22" s="242"/>
      <c r="D22" s="109"/>
      <c r="E22" s="154" t="s">
        <v>428</v>
      </c>
      <c r="F22" s="154"/>
      <c r="G22" s="154"/>
      <c r="H22" s="154"/>
      <c r="I22" s="154"/>
      <c r="J22" s="154"/>
      <c r="K22" s="380"/>
      <c r="L22" s="380"/>
      <c r="M22" s="119"/>
      <c r="N22" s="119"/>
      <c r="O22" s="119"/>
      <c r="P22" s="119"/>
      <c r="Q22" s="119"/>
      <c r="R22" s="119"/>
      <c r="S22" s="119"/>
      <c r="T22" s="119"/>
      <c r="U22" s="407"/>
      <c r="V22" s="407"/>
      <c r="W22" s="407" t="s">
        <v>315</v>
      </c>
      <c r="X22" s="407"/>
      <c r="Y22" s="407"/>
      <c r="Z22" s="407"/>
      <c r="AA22" s="381"/>
      <c r="AB22" s="407"/>
      <c r="AC22" s="407"/>
      <c r="AD22" s="407"/>
      <c r="AG22" s="112" t="s">
        <v>9</v>
      </c>
      <c r="AH22" s="225"/>
      <c r="AI22" s="113"/>
      <c r="AJ22" s="114"/>
      <c r="AK22" s="113"/>
      <c r="AL22" s="114"/>
      <c r="AM22" s="202"/>
      <c r="AN22" s="109"/>
      <c r="AO22" s="407"/>
      <c r="AP22" s="407"/>
      <c r="AQ22" s="137"/>
    </row>
    <row r="23" spans="1:45" ht="6" customHeight="1" thickBot="1" x14ac:dyDescent="0.3">
      <c r="A23" s="138"/>
      <c r="B23" s="432"/>
      <c r="C23" s="139"/>
      <c r="D23" s="140"/>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39"/>
      <c r="AN23" s="140"/>
      <c r="AO23" s="141"/>
      <c r="AP23" s="141"/>
      <c r="AQ23" s="143"/>
    </row>
    <row r="24" spans="1:45" ht="6" customHeight="1" x14ac:dyDescent="0.25">
      <c r="A24" s="133"/>
      <c r="B24" s="130"/>
      <c r="C24" s="131"/>
      <c r="D24" s="132"/>
      <c r="E24" s="133"/>
      <c r="F24" s="133"/>
      <c r="G24" s="133"/>
      <c r="H24" s="133"/>
      <c r="I24" s="133"/>
      <c r="J24" s="133"/>
      <c r="K24" s="133"/>
      <c r="L24" s="133"/>
      <c r="M24" s="133"/>
      <c r="N24" s="133"/>
      <c r="O24" s="133"/>
      <c r="P24" s="133"/>
      <c r="Q24" s="133"/>
      <c r="R24" s="133"/>
      <c r="S24" s="133"/>
      <c r="T24" s="133"/>
      <c r="U24" s="131"/>
      <c r="V24" s="132"/>
      <c r="W24" s="133"/>
      <c r="X24" s="133"/>
      <c r="Y24" s="133"/>
      <c r="Z24" s="133"/>
      <c r="AA24" s="133"/>
      <c r="AB24" s="133"/>
      <c r="AC24" s="133"/>
      <c r="AD24" s="133"/>
      <c r="AE24" s="133"/>
      <c r="AF24" s="133"/>
      <c r="AG24" s="133"/>
      <c r="AH24" s="133"/>
      <c r="AI24" s="133"/>
      <c r="AJ24" s="133"/>
      <c r="AK24" s="133"/>
      <c r="AL24" s="134"/>
      <c r="AM24" s="131"/>
      <c r="AN24" s="132"/>
      <c r="AO24" s="133"/>
      <c r="AP24" s="133"/>
      <c r="AQ24" s="133"/>
    </row>
    <row r="25" spans="1:45" ht="11.25" customHeight="1" x14ac:dyDescent="0.25">
      <c r="A25" s="407"/>
      <c r="B25" s="410">
        <v>504</v>
      </c>
      <c r="C25" s="202"/>
      <c r="D25" s="109"/>
      <c r="E25" s="1148" t="str">
        <f ca="1">VLOOKUP(INDIRECT(ADDRESS(ROW(),COLUMN()-3)),INDIRECT("translations[[Question Num]:["&amp; Language_Selected &amp;"]]"),MATCH(Language_Selected,Language_Options,0)+1,FALSE)</f>
        <v>Do you have a card or other document where (NAME IN 503)'s vaccinations are written down?</v>
      </c>
      <c r="F25" s="1148"/>
      <c r="G25" s="1148"/>
      <c r="H25" s="1148"/>
      <c r="I25" s="1148"/>
      <c r="J25" s="1148"/>
      <c r="K25" s="1148"/>
      <c r="L25" s="1148"/>
      <c r="M25" s="1148"/>
      <c r="N25" s="1148"/>
      <c r="O25" s="1148"/>
      <c r="P25" s="1148"/>
      <c r="Q25" s="1148"/>
      <c r="R25" s="1148"/>
      <c r="S25" s="1148"/>
      <c r="T25" s="1148"/>
      <c r="U25" s="202"/>
      <c r="V25" s="109"/>
      <c r="W25" s="407" t="s">
        <v>429</v>
      </c>
      <c r="X25" s="407"/>
      <c r="Y25" s="381"/>
      <c r="Z25" s="381"/>
      <c r="AA25" s="381"/>
      <c r="AB25" s="381"/>
      <c r="AC25" s="381"/>
      <c r="AE25" s="111" t="s">
        <v>9</v>
      </c>
      <c r="AF25" s="111"/>
      <c r="AG25" s="225"/>
      <c r="AH25" s="111"/>
      <c r="AI25" s="111"/>
      <c r="AJ25" s="111"/>
      <c r="AK25" s="111"/>
      <c r="AL25" s="223" t="s">
        <v>53</v>
      </c>
      <c r="AM25" s="202"/>
      <c r="AN25" s="109"/>
      <c r="AO25" s="407"/>
      <c r="AP25" s="407">
        <v>507</v>
      </c>
      <c r="AQ25" s="407"/>
      <c r="AS25" s="127"/>
    </row>
    <row r="26" spans="1:45" x14ac:dyDescent="0.25">
      <c r="A26" s="407"/>
      <c r="B26" s="121" t="s">
        <v>130</v>
      </c>
      <c r="C26" s="202"/>
      <c r="D26" s="109"/>
      <c r="E26" s="1148"/>
      <c r="F26" s="1148"/>
      <c r="G26" s="1148"/>
      <c r="H26" s="1148"/>
      <c r="I26" s="1148"/>
      <c r="J26" s="1148"/>
      <c r="K26" s="1148"/>
      <c r="L26" s="1148"/>
      <c r="M26" s="1148"/>
      <c r="N26" s="1148"/>
      <c r="O26" s="1148"/>
      <c r="P26" s="1148"/>
      <c r="Q26" s="1148"/>
      <c r="R26" s="1148"/>
      <c r="S26" s="1148"/>
      <c r="T26" s="1148"/>
      <c r="U26" s="202"/>
      <c r="V26" s="109"/>
      <c r="W26" s="407" t="s">
        <v>1383</v>
      </c>
      <c r="X26" s="407"/>
      <c r="Y26" s="381"/>
      <c r="Z26" s="381"/>
      <c r="AA26" s="381"/>
      <c r="AB26" s="381"/>
      <c r="AC26" s="381"/>
      <c r="AD26" s="381"/>
      <c r="AE26" s="381"/>
      <c r="AF26" s="381"/>
      <c r="AH26" s="225"/>
      <c r="AJ26" s="111" t="s">
        <v>9</v>
      </c>
      <c r="AK26" s="111"/>
      <c r="AL26" s="223" t="s">
        <v>55</v>
      </c>
      <c r="AM26" s="202"/>
      <c r="AN26" s="109"/>
      <c r="AO26" s="407"/>
      <c r="AP26" s="407"/>
      <c r="AQ26" s="407"/>
    </row>
    <row r="27" spans="1:45" x14ac:dyDescent="0.25">
      <c r="A27" s="407"/>
      <c r="B27" s="410"/>
      <c r="C27" s="202"/>
      <c r="D27" s="109"/>
      <c r="E27" s="1148"/>
      <c r="F27" s="1148"/>
      <c r="G27" s="1148"/>
      <c r="H27" s="1148"/>
      <c r="I27" s="1148"/>
      <c r="J27" s="1148"/>
      <c r="K27" s="1148"/>
      <c r="L27" s="1148"/>
      <c r="M27" s="1148"/>
      <c r="N27" s="1148"/>
      <c r="O27" s="1148"/>
      <c r="P27" s="1148"/>
      <c r="Q27" s="1148"/>
      <c r="R27" s="1148"/>
      <c r="S27" s="1148"/>
      <c r="T27" s="1148"/>
      <c r="U27" s="202"/>
      <c r="V27" s="109"/>
      <c r="W27" s="407" t="s">
        <v>430</v>
      </c>
      <c r="X27" s="407"/>
      <c r="Y27" s="381"/>
      <c r="Z27" s="381"/>
      <c r="AA27" s="381"/>
      <c r="AB27" s="381"/>
      <c r="AD27" s="111"/>
      <c r="AE27" s="225"/>
      <c r="AG27" s="111"/>
      <c r="AI27" s="111"/>
      <c r="AJ27" s="111" t="s">
        <v>9</v>
      </c>
      <c r="AK27" s="111"/>
      <c r="AL27" s="223" t="s">
        <v>91</v>
      </c>
      <c r="AM27" s="202"/>
      <c r="AN27" s="109"/>
      <c r="AO27" s="381"/>
      <c r="AP27" s="381">
        <v>507</v>
      </c>
      <c r="AQ27" s="407"/>
    </row>
    <row r="28" spans="1:45" x14ac:dyDescent="0.25">
      <c r="A28" s="407"/>
      <c r="B28" s="410"/>
      <c r="C28" s="202"/>
      <c r="D28" s="109"/>
      <c r="E28" s="1148"/>
      <c r="F28" s="1148"/>
      <c r="G28" s="1148"/>
      <c r="H28" s="1148"/>
      <c r="I28" s="1148"/>
      <c r="J28" s="1148"/>
      <c r="K28" s="1148"/>
      <c r="L28" s="1148"/>
      <c r="M28" s="1148"/>
      <c r="N28" s="1148"/>
      <c r="O28" s="1148"/>
      <c r="P28" s="1148"/>
      <c r="Q28" s="1148"/>
      <c r="R28" s="1148"/>
      <c r="S28" s="1148"/>
      <c r="T28" s="1148"/>
      <c r="U28" s="202"/>
      <c r="V28" s="109"/>
      <c r="W28" s="407" t="s">
        <v>431</v>
      </c>
      <c r="X28" s="407"/>
      <c r="Y28" s="381"/>
      <c r="Z28" s="381"/>
      <c r="AA28" s="381"/>
      <c r="AB28" s="381"/>
      <c r="AE28" s="225"/>
      <c r="AF28" s="111"/>
      <c r="AK28" s="111" t="s">
        <v>9</v>
      </c>
      <c r="AL28" s="223" t="s">
        <v>116</v>
      </c>
      <c r="AM28" s="202"/>
      <c r="AN28" s="109"/>
      <c r="AO28" s="381"/>
      <c r="AP28" s="381"/>
      <c r="AQ28" s="407"/>
    </row>
    <row r="29" spans="1:45" ht="6" customHeight="1" x14ac:dyDescent="0.25">
      <c r="A29" s="119"/>
      <c r="B29" s="118"/>
      <c r="C29" s="114"/>
      <c r="D29" s="113"/>
      <c r="E29" s="119"/>
      <c r="F29" s="119"/>
      <c r="G29" s="119"/>
      <c r="H29" s="119"/>
      <c r="I29" s="119"/>
      <c r="J29" s="119"/>
      <c r="K29" s="119"/>
      <c r="L29" s="119"/>
      <c r="M29" s="119"/>
      <c r="N29" s="119"/>
      <c r="O29" s="119"/>
      <c r="P29" s="119"/>
      <c r="Q29" s="119"/>
      <c r="R29" s="119"/>
      <c r="S29" s="119"/>
      <c r="T29" s="119"/>
      <c r="U29" s="114"/>
      <c r="V29" s="113"/>
      <c r="W29" s="119"/>
      <c r="X29" s="119"/>
      <c r="Y29" s="119"/>
      <c r="Z29" s="119"/>
      <c r="AA29" s="119"/>
      <c r="AB29" s="119"/>
      <c r="AC29" s="119"/>
      <c r="AD29" s="119"/>
      <c r="AE29" s="119"/>
      <c r="AF29" s="119"/>
      <c r="AG29" s="119"/>
      <c r="AH29" s="119"/>
      <c r="AI29" s="119"/>
      <c r="AJ29" s="119"/>
      <c r="AK29" s="119"/>
      <c r="AL29" s="120"/>
      <c r="AM29" s="114"/>
      <c r="AN29" s="113"/>
      <c r="AO29" s="119"/>
      <c r="AP29" s="119"/>
      <c r="AQ29" s="119"/>
    </row>
    <row r="30" spans="1:45" ht="6" customHeight="1" x14ac:dyDescent="0.25">
      <c r="A30" s="29"/>
      <c r="B30" s="433"/>
      <c r="C30" s="107"/>
      <c r="D30" s="108"/>
      <c r="E30" s="29"/>
      <c r="F30" s="29"/>
      <c r="G30" s="29"/>
      <c r="H30" s="29"/>
      <c r="I30" s="29"/>
      <c r="J30" s="29"/>
      <c r="K30" s="29"/>
      <c r="L30" s="29"/>
      <c r="M30" s="29"/>
      <c r="N30" s="29"/>
      <c r="O30" s="29"/>
      <c r="P30" s="29"/>
      <c r="Q30" s="29"/>
      <c r="R30" s="29"/>
      <c r="S30" s="29"/>
      <c r="T30" s="29"/>
      <c r="U30" s="107"/>
      <c r="V30" s="108"/>
      <c r="W30" s="29"/>
      <c r="X30" s="29"/>
      <c r="Y30" s="29"/>
      <c r="Z30" s="29"/>
      <c r="AA30" s="29"/>
      <c r="AB30" s="29"/>
      <c r="AC30" s="29"/>
      <c r="AD30" s="29"/>
      <c r="AE30" s="29"/>
      <c r="AF30" s="29"/>
      <c r="AG30" s="29"/>
      <c r="AH30" s="29"/>
      <c r="AI30" s="29"/>
      <c r="AJ30" s="29"/>
      <c r="AK30" s="29"/>
      <c r="AL30" s="33"/>
      <c r="AM30" s="107"/>
      <c r="AN30" s="108"/>
      <c r="AO30" s="29"/>
      <c r="AP30" s="29"/>
      <c r="AQ30" s="29"/>
    </row>
    <row r="31" spans="1:45" ht="11.25" customHeight="1" x14ac:dyDescent="0.25">
      <c r="A31" s="407"/>
      <c r="B31" s="410">
        <v>505</v>
      </c>
      <c r="C31" s="202"/>
      <c r="D31" s="109"/>
      <c r="E31" s="1148" t="str">
        <f ca="1">VLOOKUP(INDIRECT(ADDRESS(ROW(),COLUMN()-3)),INDIRECT("translations[[Question Num]:["&amp; Language_Selected &amp;"]]"),MATCH(Language_Selected,Language_Options,0)+1,FALSE)</f>
        <v>Did you ever have a vaccination card for (NAME IN 503)?</v>
      </c>
      <c r="F31" s="1148"/>
      <c r="G31" s="1148"/>
      <c r="H31" s="1148"/>
      <c r="I31" s="1148"/>
      <c r="J31" s="1148"/>
      <c r="K31" s="1148"/>
      <c r="L31" s="1148"/>
      <c r="M31" s="1148"/>
      <c r="N31" s="1148"/>
      <c r="O31" s="1148"/>
      <c r="P31" s="1148"/>
      <c r="Q31" s="1148"/>
      <c r="R31" s="1148"/>
      <c r="S31" s="1148"/>
      <c r="T31" s="1148"/>
      <c r="U31" s="202"/>
      <c r="V31" s="109"/>
      <c r="W31" s="407" t="s">
        <v>52</v>
      </c>
      <c r="X31" s="407"/>
      <c r="Y31" s="112" t="s">
        <v>9</v>
      </c>
      <c r="Z31" s="112"/>
      <c r="AA31" s="112"/>
      <c r="AB31" s="112"/>
      <c r="AC31" s="112"/>
      <c r="AD31" s="112"/>
      <c r="AE31" s="112"/>
      <c r="AF31" s="112"/>
      <c r="AG31" s="112"/>
      <c r="AH31" s="112"/>
      <c r="AI31" s="112"/>
      <c r="AJ31" s="112"/>
      <c r="AK31" s="112"/>
      <c r="AL31" s="223" t="s">
        <v>53</v>
      </c>
      <c r="AM31" s="202"/>
      <c r="AN31" s="109"/>
      <c r="AO31" s="381"/>
      <c r="AP31" s="381"/>
      <c r="AQ31" s="407"/>
    </row>
    <row r="32" spans="1:45" x14ac:dyDescent="0.25">
      <c r="A32" s="407"/>
      <c r="B32" s="121" t="s">
        <v>130</v>
      </c>
      <c r="C32" s="202"/>
      <c r="D32" s="109"/>
      <c r="E32" s="1148"/>
      <c r="F32" s="1148"/>
      <c r="G32" s="1148"/>
      <c r="H32" s="1148"/>
      <c r="I32" s="1148"/>
      <c r="J32" s="1148"/>
      <c r="K32" s="1148"/>
      <c r="L32" s="1148"/>
      <c r="M32" s="1148"/>
      <c r="N32" s="1148"/>
      <c r="O32" s="1148"/>
      <c r="P32" s="1148"/>
      <c r="Q32" s="1148"/>
      <c r="R32" s="1148"/>
      <c r="S32" s="1148"/>
      <c r="T32" s="1148"/>
      <c r="U32" s="202"/>
      <c r="V32" s="109"/>
      <c r="W32" s="407" t="s">
        <v>54</v>
      </c>
      <c r="X32" s="407"/>
      <c r="Y32" s="112" t="s">
        <v>9</v>
      </c>
      <c r="Z32" s="112"/>
      <c r="AA32" s="112"/>
      <c r="AB32" s="112"/>
      <c r="AC32" s="112"/>
      <c r="AD32" s="112"/>
      <c r="AE32" s="112"/>
      <c r="AF32" s="112"/>
      <c r="AG32" s="112"/>
      <c r="AH32" s="112"/>
      <c r="AI32" s="112"/>
      <c r="AJ32" s="112"/>
      <c r="AK32" s="112"/>
      <c r="AL32" s="223" t="s">
        <v>55</v>
      </c>
      <c r="AM32" s="202"/>
      <c r="AN32" s="109"/>
      <c r="AO32" s="381"/>
      <c r="AP32" s="381"/>
      <c r="AQ32" s="407"/>
    </row>
    <row r="33" spans="1:43" ht="6" customHeight="1" thickBot="1" x14ac:dyDescent="0.3">
      <c r="A33" s="141"/>
      <c r="B33" s="432"/>
      <c r="C33" s="139"/>
      <c r="D33" s="140"/>
      <c r="E33" s="141"/>
      <c r="F33" s="141"/>
      <c r="G33" s="141"/>
      <c r="H33" s="141"/>
      <c r="I33" s="141"/>
      <c r="J33" s="141"/>
      <c r="K33" s="141"/>
      <c r="L33" s="141"/>
      <c r="M33" s="141"/>
      <c r="N33" s="141"/>
      <c r="O33" s="141"/>
      <c r="P33" s="141"/>
      <c r="Q33" s="141"/>
      <c r="R33" s="141"/>
      <c r="S33" s="141"/>
      <c r="T33" s="141"/>
      <c r="U33" s="139"/>
      <c r="V33" s="140"/>
      <c r="W33" s="141"/>
      <c r="X33" s="141"/>
      <c r="Y33" s="141"/>
      <c r="Z33" s="141"/>
      <c r="AA33" s="141"/>
      <c r="AB33" s="141"/>
      <c r="AC33" s="141"/>
      <c r="AD33" s="141"/>
      <c r="AE33" s="141"/>
      <c r="AF33" s="141"/>
      <c r="AG33" s="141"/>
      <c r="AH33" s="141"/>
      <c r="AI33" s="141"/>
      <c r="AJ33" s="141"/>
      <c r="AK33" s="141"/>
      <c r="AL33" s="142"/>
      <c r="AM33" s="139"/>
      <c r="AN33" s="140"/>
      <c r="AO33" s="141"/>
      <c r="AP33" s="141"/>
      <c r="AQ33" s="141"/>
    </row>
    <row r="34" spans="1:43" ht="6" customHeight="1" x14ac:dyDescent="0.25">
      <c r="A34" s="129"/>
      <c r="B34" s="130"/>
      <c r="C34" s="131"/>
      <c r="D34" s="132"/>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1"/>
      <c r="AN34" s="132"/>
      <c r="AO34" s="133"/>
      <c r="AP34" s="133"/>
      <c r="AQ34" s="135"/>
    </row>
    <row r="35" spans="1:43" x14ac:dyDescent="0.25">
      <c r="A35" s="136"/>
      <c r="B35" s="410">
        <v>506</v>
      </c>
      <c r="C35" s="202"/>
      <c r="D35" s="109"/>
      <c r="E35" s="1129" t="s">
        <v>432</v>
      </c>
      <c r="F35" s="1129"/>
      <c r="G35" s="1129"/>
      <c r="H35" s="1129"/>
      <c r="I35" s="1129"/>
      <c r="J35" s="1129"/>
      <c r="K35" s="1129"/>
      <c r="L35" s="1129"/>
      <c r="M35" s="1129"/>
      <c r="N35" s="1129"/>
      <c r="O35" s="1129"/>
      <c r="P35" s="1129"/>
      <c r="Q35" s="1129"/>
      <c r="R35" s="1129"/>
      <c r="S35" s="1129"/>
      <c r="T35" s="1129"/>
      <c r="U35" s="1129"/>
      <c r="V35" s="1129"/>
      <c r="W35" s="1129"/>
      <c r="X35" s="1129"/>
      <c r="Y35" s="1129"/>
      <c r="Z35" s="1129"/>
      <c r="AA35" s="1129"/>
      <c r="AB35" s="1129"/>
      <c r="AC35" s="1129"/>
      <c r="AD35" s="1129"/>
      <c r="AE35" s="1129"/>
      <c r="AF35" s="1129"/>
      <c r="AG35" s="1129"/>
      <c r="AH35" s="1129"/>
      <c r="AI35" s="1129"/>
      <c r="AJ35" s="1129"/>
      <c r="AK35" s="1129"/>
      <c r="AL35" s="1129"/>
      <c r="AM35" s="202"/>
      <c r="AN35" s="109"/>
      <c r="AO35" s="407"/>
      <c r="AP35" s="407"/>
      <c r="AQ35" s="137"/>
    </row>
    <row r="36" spans="1:43" ht="6" customHeight="1" x14ac:dyDescent="0.25">
      <c r="A36" s="136"/>
      <c r="B36" s="410"/>
      <c r="C36" s="202"/>
      <c r="D36" s="109"/>
      <c r="E36" s="412"/>
      <c r="F36" s="412"/>
      <c r="G36" s="412"/>
      <c r="H36" s="412"/>
      <c r="I36" s="412"/>
      <c r="J36" s="412"/>
      <c r="K36" s="412"/>
      <c r="L36" s="412"/>
      <c r="M36" s="412"/>
      <c r="N36" s="412"/>
      <c r="O36" s="412"/>
      <c r="P36" s="412"/>
      <c r="Q36" s="412"/>
      <c r="R36" s="412"/>
      <c r="S36" s="412"/>
      <c r="T36" s="412"/>
      <c r="U36" s="407"/>
      <c r="V36" s="407"/>
      <c r="W36" s="407"/>
      <c r="X36" s="407"/>
      <c r="Y36" s="407"/>
      <c r="Z36" s="407"/>
      <c r="AA36" s="407"/>
      <c r="AB36" s="407"/>
      <c r="AC36" s="407"/>
      <c r="AD36" s="407"/>
      <c r="AE36" s="407"/>
      <c r="AF36" s="407"/>
      <c r="AG36" s="407"/>
      <c r="AH36" s="407"/>
      <c r="AI36" s="407"/>
      <c r="AJ36" s="407"/>
      <c r="AK36" s="407"/>
      <c r="AL36" s="407"/>
      <c r="AM36" s="202"/>
      <c r="AN36" s="109"/>
      <c r="AO36" s="407"/>
      <c r="AP36" s="407"/>
      <c r="AQ36" s="137"/>
    </row>
    <row r="37" spans="1:43" x14ac:dyDescent="0.25">
      <c r="A37" s="136"/>
      <c r="B37" s="410"/>
      <c r="C37" s="202"/>
      <c r="D37" s="109"/>
      <c r="E37" s="407"/>
      <c r="F37" s="381"/>
      <c r="G37" s="381"/>
      <c r="H37" s="381"/>
      <c r="I37" s="381"/>
      <c r="J37" s="407"/>
      <c r="K37" s="407"/>
      <c r="N37" s="203"/>
      <c r="P37" s="203" t="s">
        <v>433</v>
      </c>
      <c r="Q37" s="203"/>
      <c r="R37" s="407"/>
      <c r="T37" s="407"/>
      <c r="U37" s="407"/>
      <c r="W37" s="407"/>
      <c r="X37" s="407"/>
      <c r="Y37" s="407"/>
      <c r="AA37" s="407"/>
      <c r="AB37" s="407"/>
      <c r="AC37" s="203" t="s">
        <v>434</v>
      </c>
      <c r="AE37" s="407"/>
      <c r="AF37" s="407"/>
      <c r="AG37" s="407"/>
      <c r="AH37" s="407"/>
      <c r="AI37" s="407"/>
      <c r="AJ37" s="407"/>
      <c r="AK37" s="407"/>
      <c r="AL37" s="407"/>
      <c r="AM37" s="202"/>
      <c r="AN37" s="109"/>
      <c r="AO37" s="381"/>
      <c r="AP37" s="1229">
        <v>513</v>
      </c>
      <c r="AQ37" s="292"/>
    </row>
    <row r="38" spans="1:43" x14ac:dyDescent="0.25">
      <c r="A38" s="136"/>
      <c r="B38" s="410"/>
      <c r="C38" s="202"/>
      <c r="D38" s="109"/>
      <c r="E38" s="407"/>
      <c r="F38" s="381"/>
      <c r="G38" s="381"/>
      <c r="H38" s="381"/>
      <c r="I38" s="381"/>
      <c r="J38" s="407"/>
      <c r="K38" s="407"/>
      <c r="N38" s="203"/>
      <c r="P38" s="203"/>
      <c r="Q38" s="203"/>
      <c r="R38" s="407"/>
      <c r="T38" s="407"/>
      <c r="U38" s="407"/>
      <c r="W38" s="407"/>
      <c r="X38" s="407"/>
      <c r="Y38" s="407"/>
      <c r="AA38" s="407"/>
      <c r="AB38" s="407"/>
      <c r="AC38" s="203"/>
      <c r="AE38" s="407"/>
      <c r="AF38" s="407"/>
      <c r="AG38" s="407"/>
      <c r="AH38" s="407"/>
      <c r="AI38" s="407"/>
      <c r="AJ38" s="407"/>
      <c r="AK38" s="407"/>
      <c r="AL38" s="407"/>
      <c r="AM38" s="202"/>
      <c r="AN38" s="109"/>
      <c r="AO38" s="381"/>
      <c r="AP38" s="1229"/>
      <c r="AQ38" s="292"/>
    </row>
    <row r="39" spans="1:43" ht="6" customHeight="1" thickBot="1" x14ac:dyDescent="0.3">
      <c r="A39" s="138"/>
      <c r="B39" s="432"/>
      <c r="C39" s="139"/>
      <c r="D39" s="140"/>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39"/>
      <c r="AN39" s="140"/>
      <c r="AO39" s="141"/>
      <c r="AP39" s="141"/>
      <c r="AQ39" s="143"/>
    </row>
    <row r="40" spans="1:43" ht="6" customHeight="1" x14ac:dyDescent="0.25">
      <c r="A40" s="133"/>
      <c r="B40" s="130"/>
      <c r="C40" s="131"/>
      <c r="D40" s="132"/>
      <c r="E40" s="133"/>
      <c r="F40" s="133"/>
      <c r="G40" s="133"/>
      <c r="H40" s="133"/>
      <c r="I40" s="133"/>
      <c r="J40" s="133"/>
      <c r="K40" s="133"/>
      <c r="L40" s="133"/>
      <c r="M40" s="133"/>
      <c r="N40" s="133"/>
      <c r="O40" s="133"/>
      <c r="P40" s="133"/>
      <c r="Q40" s="133"/>
      <c r="R40" s="133"/>
      <c r="S40" s="133"/>
      <c r="T40" s="133"/>
      <c r="U40" s="131"/>
      <c r="V40" s="132"/>
      <c r="W40" s="133"/>
      <c r="X40" s="133"/>
      <c r="Y40" s="133"/>
      <c r="Z40" s="133"/>
      <c r="AA40" s="133"/>
      <c r="AB40" s="133"/>
      <c r="AC40" s="133"/>
      <c r="AD40" s="133"/>
      <c r="AE40" s="133"/>
      <c r="AF40" s="133"/>
      <c r="AG40" s="133"/>
      <c r="AH40" s="133"/>
      <c r="AI40" s="133"/>
      <c r="AJ40" s="133"/>
      <c r="AK40" s="133"/>
      <c r="AL40" s="134"/>
      <c r="AM40" s="131"/>
      <c r="AN40" s="132"/>
      <c r="AO40" s="133"/>
      <c r="AP40" s="133"/>
      <c r="AQ40" s="133"/>
    </row>
    <row r="41" spans="1:43" ht="11.25" customHeight="1" x14ac:dyDescent="0.25">
      <c r="A41" s="407"/>
      <c r="B41" s="410">
        <v>507</v>
      </c>
      <c r="C41" s="202"/>
      <c r="D41" s="109"/>
      <c r="E41" s="1148" t="str">
        <f ca="1">VLOOKUP(INDIRECT(ADDRESS(ROW(),COLUMN()-3)),INDIRECT("translations[[Question Num]:["&amp; Language_Selected &amp;"]]"),MATCH(Language_Selected,Language_Options,0)+1,FALSE)</f>
        <v>May I see the card or other document where (NAME IN 503)'s vaccinations are written down?</v>
      </c>
      <c r="F41" s="1148"/>
      <c r="G41" s="1148"/>
      <c r="H41" s="1148"/>
      <c r="I41" s="1148"/>
      <c r="J41" s="1148"/>
      <c r="K41" s="1148"/>
      <c r="L41" s="1148"/>
      <c r="M41" s="1148"/>
      <c r="N41" s="1148"/>
      <c r="O41" s="1148"/>
      <c r="P41" s="1148"/>
      <c r="Q41" s="1148"/>
      <c r="R41" s="1148"/>
      <c r="S41" s="1148"/>
      <c r="T41" s="1148"/>
      <c r="U41" s="202"/>
      <c r="V41" s="109"/>
      <c r="W41" s="407" t="s">
        <v>435</v>
      </c>
      <c r="X41" s="407"/>
      <c r="Y41" s="381"/>
      <c r="Z41" s="381"/>
      <c r="AA41" s="381"/>
      <c r="AB41" s="381"/>
      <c r="AC41" s="381"/>
      <c r="AD41" s="381"/>
      <c r="AE41" s="111" t="s">
        <v>9</v>
      </c>
      <c r="AF41" s="111"/>
      <c r="AG41" s="225"/>
      <c r="AH41" s="111"/>
      <c r="AI41" s="111"/>
      <c r="AJ41" s="111"/>
      <c r="AK41" s="111"/>
      <c r="AL41" s="223" t="s">
        <v>53</v>
      </c>
      <c r="AM41" s="202"/>
      <c r="AN41" s="109"/>
      <c r="AO41" s="407"/>
      <c r="AP41" s="407"/>
      <c r="AQ41" s="407"/>
    </row>
    <row r="42" spans="1:43" x14ac:dyDescent="0.25">
      <c r="A42" s="407"/>
      <c r="B42" s="121" t="s">
        <v>130</v>
      </c>
      <c r="C42" s="202"/>
      <c r="D42" s="109"/>
      <c r="E42" s="1148"/>
      <c r="F42" s="1148"/>
      <c r="G42" s="1148"/>
      <c r="H42" s="1148"/>
      <c r="I42" s="1148"/>
      <c r="J42" s="1148"/>
      <c r="K42" s="1148"/>
      <c r="L42" s="1148"/>
      <c r="M42" s="1148"/>
      <c r="N42" s="1148"/>
      <c r="O42" s="1148"/>
      <c r="P42" s="1148"/>
      <c r="Q42" s="1148"/>
      <c r="R42" s="1148"/>
      <c r="S42" s="1148"/>
      <c r="T42" s="1148"/>
      <c r="U42" s="202"/>
      <c r="V42" s="109"/>
      <c r="W42" s="407" t="s">
        <v>436</v>
      </c>
      <c r="X42" s="407"/>
      <c r="Y42" s="381"/>
      <c r="Z42" s="381"/>
      <c r="AA42" s="381"/>
      <c r="AB42" s="381"/>
      <c r="AC42" s="381"/>
      <c r="AD42" s="381"/>
      <c r="AE42" s="381"/>
      <c r="AF42" s="381"/>
      <c r="AI42" s="111" t="s">
        <v>9</v>
      </c>
      <c r="AJ42" s="111"/>
      <c r="AK42" s="111"/>
      <c r="AL42" s="223" t="s">
        <v>55</v>
      </c>
      <c r="AM42" s="202"/>
      <c r="AN42" s="109"/>
      <c r="AO42" s="407"/>
      <c r="AP42" s="407"/>
      <c r="AQ42" s="407"/>
    </row>
    <row r="43" spans="1:43" x14ac:dyDescent="0.25">
      <c r="A43" s="407"/>
      <c r="B43" s="410"/>
      <c r="C43" s="202"/>
      <c r="D43" s="109"/>
      <c r="E43" s="1148"/>
      <c r="F43" s="1148"/>
      <c r="G43" s="1148"/>
      <c r="H43" s="1148"/>
      <c r="I43" s="1148"/>
      <c r="J43" s="1148"/>
      <c r="K43" s="1148"/>
      <c r="L43" s="1148"/>
      <c r="M43" s="1148"/>
      <c r="N43" s="1148"/>
      <c r="O43" s="1148"/>
      <c r="P43" s="1148"/>
      <c r="Q43" s="1148"/>
      <c r="R43" s="1148"/>
      <c r="S43" s="1148"/>
      <c r="T43" s="1148"/>
      <c r="U43" s="202"/>
      <c r="V43" s="109"/>
      <c r="W43" s="407" t="s">
        <v>437</v>
      </c>
      <c r="X43" s="407"/>
      <c r="Y43" s="381"/>
      <c r="Z43" s="381"/>
      <c r="AA43" s="381"/>
      <c r="AB43" s="381"/>
      <c r="AD43" s="111"/>
      <c r="AE43" s="225"/>
      <c r="AG43" s="111"/>
      <c r="AI43" s="111"/>
      <c r="AK43" s="111" t="s">
        <v>9</v>
      </c>
      <c r="AL43" s="223" t="s">
        <v>91</v>
      </c>
      <c r="AM43" s="202"/>
      <c r="AN43" s="109"/>
      <c r="AO43" s="381"/>
      <c r="AQ43" s="407"/>
    </row>
    <row r="44" spans="1:43" x14ac:dyDescent="0.25">
      <c r="A44" s="407"/>
      <c r="B44" s="410"/>
      <c r="C44" s="202"/>
      <c r="D44" s="109"/>
      <c r="E44" s="1148"/>
      <c r="F44" s="1148"/>
      <c r="G44" s="1148"/>
      <c r="H44" s="1148"/>
      <c r="I44" s="1148"/>
      <c r="J44" s="1148"/>
      <c r="K44" s="1148"/>
      <c r="L44" s="1148"/>
      <c r="M44" s="1148"/>
      <c r="N44" s="1148"/>
      <c r="O44" s="1148"/>
      <c r="P44" s="1148"/>
      <c r="Q44" s="1148"/>
      <c r="R44" s="1148"/>
      <c r="S44" s="1148"/>
      <c r="T44" s="1148"/>
      <c r="U44" s="202"/>
      <c r="V44" s="109"/>
      <c r="W44" s="407" t="s">
        <v>438</v>
      </c>
      <c r="X44" s="407"/>
      <c r="Y44" s="381"/>
      <c r="Z44" s="381"/>
      <c r="AA44" s="381"/>
      <c r="AB44" s="381"/>
      <c r="AE44" s="225"/>
      <c r="AF44" s="111"/>
      <c r="AG44" s="111"/>
      <c r="AH44" s="111"/>
      <c r="AI44" s="111"/>
      <c r="AJ44" s="111"/>
      <c r="AK44" s="111" t="s">
        <v>9</v>
      </c>
      <c r="AL44" s="223" t="s">
        <v>116</v>
      </c>
      <c r="AM44" s="202"/>
      <c r="AN44" s="109"/>
      <c r="AO44" s="381"/>
      <c r="AP44" s="462">
        <v>513</v>
      </c>
      <c r="AQ44" s="407"/>
    </row>
    <row r="45" spans="1:43" ht="6" customHeight="1" thickBot="1" x14ac:dyDescent="0.3">
      <c r="A45" s="119"/>
      <c r="B45" s="118"/>
      <c r="C45" s="114"/>
      <c r="D45" s="113"/>
      <c r="E45" s="119"/>
      <c r="F45" s="119"/>
      <c r="G45" s="119"/>
      <c r="H45" s="119"/>
      <c r="I45" s="119"/>
      <c r="J45" s="119"/>
      <c r="K45" s="119"/>
      <c r="L45" s="119"/>
      <c r="M45" s="119"/>
      <c r="N45" s="119"/>
      <c r="O45" s="119"/>
      <c r="P45" s="119"/>
      <c r="Q45" s="119"/>
      <c r="R45" s="119"/>
      <c r="S45" s="119"/>
      <c r="T45" s="119"/>
      <c r="U45" s="114"/>
      <c r="V45" s="113"/>
      <c r="W45" s="119"/>
      <c r="X45" s="119"/>
      <c r="Y45" s="119"/>
      <c r="Z45" s="119"/>
      <c r="AA45" s="119"/>
      <c r="AB45" s="119"/>
      <c r="AC45" s="119"/>
      <c r="AD45" s="119"/>
      <c r="AE45" s="119"/>
      <c r="AF45" s="119"/>
      <c r="AG45" s="119"/>
      <c r="AH45" s="119"/>
      <c r="AI45" s="119"/>
      <c r="AJ45" s="119"/>
      <c r="AK45" s="119"/>
      <c r="AL45" s="120"/>
      <c r="AM45" s="114"/>
      <c r="AN45" s="113"/>
      <c r="AO45" s="119"/>
      <c r="AP45" s="119"/>
      <c r="AQ45" s="119"/>
    </row>
    <row r="46" spans="1:43" ht="6" customHeight="1" x14ac:dyDescent="0.25">
      <c r="A46" s="129"/>
      <c r="B46" s="130"/>
      <c r="C46" s="131"/>
      <c r="D46" s="132"/>
      <c r="E46" s="133"/>
      <c r="F46" s="133"/>
      <c r="G46" s="133"/>
      <c r="H46" s="133"/>
      <c r="I46" s="133"/>
      <c r="J46" s="133"/>
      <c r="K46" s="133"/>
      <c r="L46" s="133"/>
      <c r="M46" s="133"/>
      <c r="N46" s="133"/>
      <c r="O46" s="133"/>
      <c r="P46" s="133"/>
      <c r="Q46" s="133"/>
      <c r="R46" s="133"/>
      <c r="S46" s="133"/>
      <c r="T46" s="133"/>
      <c r="U46" s="131"/>
      <c r="V46" s="133"/>
      <c r="W46" s="133"/>
      <c r="X46" s="133"/>
      <c r="Y46" s="133"/>
      <c r="Z46" s="133"/>
      <c r="AA46" s="133"/>
      <c r="AB46" s="133"/>
      <c r="AC46" s="133"/>
      <c r="AD46" s="133"/>
      <c r="AE46" s="133"/>
      <c r="AF46" s="133"/>
      <c r="AG46" s="133"/>
      <c r="AH46" s="133"/>
      <c r="AI46" s="133"/>
      <c r="AJ46" s="133"/>
      <c r="AK46" s="133"/>
      <c r="AL46" s="133"/>
      <c r="AM46" s="131"/>
      <c r="AN46" s="132"/>
      <c r="AO46" s="133"/>
      <c r="AP46" s="133"/>
      <c r="AQ46" s="135"/>
    </row>
    <row r="47" spans="1:43" x14ac:dyDescent="0.25">
      <c r="A47" s="136"/>
      <c r="B47" s="460">
        <v>508</v>
      </c>
      <c r="C47" s="202"/>
      <c r="D47" s="109"/>
      <c r="E47" s="1224" t="s">
        <v>1332</v>
      </c>
      <c r="F47" s="1224"/>
      <c r="G47" s="1224"/>
      <c r="H47" s="1224"/>
      <c r="I47" s="1224"/>
      <c r="J47" s="1224"/>
      <c r="K47" s="1224"/>
      <c r="L47" s="1224"/>
      <c r="M47" s="1224"/>
      <c r="N47" s="1224"/>
      <c r="O47" s="1224"/>
      <c r="P47" s="1224"/>
      <c r="Q47" s="1224"/>
      <c r="R47" s="1224"/>
      <c r="S47" s="1224"/>
      <c r="T47" s="1224"/>
      <c r="U47" s="202"/>
      <c r="V47" s="407"/>
      <c r="W47" s="407"/>
      <c r="X47" s="407"/>
      <c r="Y47" s="407"/>
      <c r="Z47" s="407"/>
      <c r="AA47" s="407"/>
      <c r="AB47" s="407"/>
      <c r="AC47" s="407"/>
      <c r="AD47" s="407"/>
      <c r="AE47" s="407"/>
      <c r="AF47" s="407"/>
      <c r="AG47" s="407"/>
      <c r="AH47" s="407"/>
      <c r="AI47" s="108"/>
      <c r="AJ47" s="29"/>
      <c r="AK47" s="108"/>
      <c r="AL47" s="107"/>
      <c r="AM47" s="202"/>
      <c r="AN47" s="109"/>
      <c r="AO47" s="407"/>
      <c r="AP47" s="407"/>
      <c r="AQ47" s="137"/>
    </row>
    <row r="48" spans="1:43" ht="11.25" customHeight="1" x14ac:dyDescent="0.25">
      <c r="A48" s="136"/>
      <c r="B48" s="410"/>
      <c r="C48" s="202"/>
      <c r="D48" s="109"/>
      <c r="E48" s="1224"/>
      <c r="F48" s="1224"/>
      <c r="G48" s="1224"/>
      <c r="H48" s="1224"/>
      <c r="I48" s="1224"/>
      <c r="J48" s="1224"/>
      <c r="K48" s="1224"/>
      <c r="L48" s="1224"/>
      <c r="M48" s="1224"/>
      <c r="N48" s="1224"/>
      <c r="O48" s="1224"/>
      <c r="P48" s="1224"/>
      <c r="Q48" s="1224"/>
      <c r="R48" s="1224"/>
      <c r="S48" s="1224"/>
      <c r="T48" s="1224"/>
      <c r="U48" s="202"/>
      <c r="V48" s="407"/>
      <c r="W48" s="407" t="s">
        <v>15</v>
      </c>
      <c r="X48" s="407"/>
      <c r="Y48" s="112" t="s">
        <v>9</v>
      </c>
      <c r="Z48" s="112"/>
      <c r="AA48" s="112"/>
      <c r="AB48" s="112"/>
      <c r="AC48" s="112"/>
      <c r="AD48" s="112"/>
      <c r="AE48" s="112"/>
      <c r="AF48" s="112"/>
      <c r="AG48" s="112"/>
      <c r="AH48" s="112"/>
      <c r="AI48" s="113"/>
      <c r="AJ48" s="119"/>
      <c r="AK48" s="113"/>
      <c r="AL48" s="114"/>
      <c r="AM48" s="202"/>
      <c r="AN48" s="109"/>
      <c r="AO48" s="407"/>
      <c r="AP48" s="407"/>
      <c r="AQ48" s="137"/>
    </row>
    <row r="49" spans="1:43" ht="11.25" customHeight="1" x14ac:dyDescent="0.25">
      <c r="A49" s="136"/>
      <c r="B49" s="410"/>
      <c r="C49" s="202"/>
      <c r="D49" s="109"/>
      <c r="E49" s="1224"/>
      <c r="F49" s="1224"/>
      <c r="G49" s="1224"/>
      <c r="H49" s="1224"/>
      <c r="I49" s="1224"/>
      <c r="J49" s="1224"/>
      <c r="K49" s="1224"/>
      <c r="L49" s="1224"/>
      <c r="M49" s="1224"/>
      <c r="N49" s="1224"/>
      <c r="O49" s="1224"/>
      <c r="P49" s="1224"/>
      <c r="Q49" s="1224"/>
      <c r="R49" s="1224"/>
      <c r="S49" s="1224"/>
      <c r="T49" s="1224"/>
      <c r="U49" s="202"/>
      <c r="V49" s="407"/>
      <c r="W49" s="407"/>
      <c r="X49" s="407"/>
      <c r="Y49" s="407"/>
      <c r="Z49" s="407"/>
      <c r="AA49" s="407"/>
      <c r="AB49" s="407"/>
      <c r="AC49" s="407"/>
      <c r="AD49" s="407"/>
      <c r="AE49" s="407"/>
      <c r="AF49" s="407"/>
      <c r="AG49" s="407"/>
      <c r="AH49" s="407"/>
      <c r="AI49" s="108"/>
      <c r="AJ49" s="29"/>
      <c r="AK49" s="108"/>
      <c r="AL49" s="107"/>
      <c r="AM49" s="202"/>
      <c r="AN49" s="109"/>
      <c r="AO49" s="407"/>
      <c r="AP49" s="407"/>
      <c r="AQ49" s="137"/>
    </row>
    <row r="50" spans="1:43" ht="11.25" customHeight="1" x14ac:dyDescent="0.25">
      <c r="A50" s="136"/>
      <c r="B50" s="410"/>
      <c r="C50" s="202"/>
      <c r="D50" s="109"/>
      <c r="E50" s="1224"/>
      <c r="F50" s="1224"/>
      <c r="G50" s="1224"/>
      <c r="H50" s="1224"/>
      <c r="I50" s="1224"/>
      <c r="J50" s="1224"/>
      <c r="K50" s="1224"/>
      <c r="L50" s="1224"/>
      <c r="M50" s="1224"/>
      <c r="N50" s="1224"/>
      <c r="O50" s="1224"/>
      <c r="P50" s="1224"/>
      <c r="Q50" s="1224"/>
      <c r="R50" s="1224"/>
      <c r="S50" s="1224"/>
      <c r="T50" s="1224"/>
      <c r="U50" s="202"/>
      <c r="V50" s="407"/>
      <c r="W50" s="407" t="s">
        <v>16</v>
      </c>
      <c r="X50" s="407"/>
      <c r="Y50" s="407"/>
      <c r="Z50" s="112" t="s">
        <v>9</v>
      </c>
      <c r="AA50" s="112"/>
      <c r="AB50" s="112"/>
      <c r="AC50" s="112"/>
      <c r="AD50" s="112"/>
      <c r="AE50" s="112"/>
      <c r="AF50" s="112"/>
      <c r="AG50" s="112"/>
      <c r="AH50" s="112"/>
      <c r="AI50" s="109"/>
      <c r="AJ50" s="407"/>
      <c r="AK50" s="109"/>
      <c r="AL50" s="202"/>
      <c r="AM50" s="202"/>
      <c r="AN50" s="109"/>
      <c r="AO50" s="407"/>
      <c r="AP50" s="407"/>
      <c r="AQ50" s="137"/>
    </row>
    <row r="51" spans="1:43" ht="11.25" customHeight="1" x14ac:dyDescent="0.25">
      <c r="A51" s="136"/>
      <c r="B51" s="410"/>
      <c r="C51" s="202"/>
      <c r="D51" s="109"/>
      <c r="E51" s="1224"/>
      <c r="F51" s="1224"/>
      <c r="G51" s="1224"/>
      <c r="H51" s="1224"/>
      <c r="I51" s="1224"/>
      <c r="J51" s="1224"/>
      <c r="K51" s="1224"/>
      <c r="L51" s="1224"/>
      <c r="M51" s="1224"/>
      <c r="N51" s="1224"/>
      <c r="O51" s="1224"/>
      <c r="P51" s="1224"/>
      <c r="Q51" s="1224"/>
      <c r="R51" s="1224"/>
      <c r="S51" s="1224"/>
      <c r="T51" s="1224"/>
      <c r="U51" s="202"/>
      <c r="V51" s="407"/>
      <c r="W51" s="407"/>
      <c r="X51" s="407"/>
      <c r="Y51" s="407"/>
      <c r="Z51" s="407"/>
      <c r="AA51" s="407"/>
      <c r="AB51" s="407"/>
      <c r="AC51" s="407"/>
      <c r="AD51" s="407"/>
      <c r="AE51" s="108"/>
      <c r="AF51" s="29"/>
      <c r="AG51" s="108"/>
      <c r="AH51" s="107"/>
      <c r="AI51" s="29"/>
      <c r="AJ51" s="29"/>
      <c r="AK51" s="108"/>
      <c r="AL51" s="107"/>
      <c r="AM51" s="202"/>
      <c r="AN51" s="109"/>
      <c r="AO51" s="407"/>
      <c r="AP51" s="407"/>
      <c r="AQ51" s="137"/>
    </row>
    <row r="52" spans="1:43" ht="11.25" customHeight="1" x14ac:dyDescent="0.25">
      <c r="A52" s="136"/>
      <c r="B52" s="410"/>
      <c r="C52" s="202"/>
      <c r="D52" s="109"/>
      <c r="E52" s="1224"/>
      <c r="F52" s="1224"/>
      <c r="G52" s="1224"/>
      <c r="H52" s="1224"/>
      <c r="I52" s="1224"/>
      <c r="J52" s="1224"/>
      <c r="K52" s="1224"/>
      <c r="L52" s="1224"/>
      <c r="M52" s="1224"/>
      <c r="N52" s="1224"/>
      <c r="O52" s="1224"/>
      <c r="P52" s="1224"/>
      <c r="Q52" s="1224"/>
      <c r="R52" s="1224"/>
      <c r="S52" s="1224"/>
      <c r="T52" s="1224"/>
      <c r="U52" s="202"/>
      <c r="V52" s="407"/>
      <c r="W52" s="407" t="s">
        <v>17</v>
      </c>
      <c r="X52" s="407"/>
      <c r="Y52" s="112" t="s">
        <v>9</v>
      </c>
      <c r="Z52" s="112"/>
      <c r="AA52" s="112"/>
      <c r="AB52" s="112"/>
      <c r="AC52" s="112"/>
      <c r="AD52" s="112"/>
      <c r="AE52" s="113"/>
      <c r="AF52" s="119"/>
      <c r="AG52" s="113"/>
      <c r="AH52" s="114"/>
      <c r="AI52" s="119"/>
      <c r="AJ52" s="119"/>
      <c r="AK52" s="113"/>
      <c r="AL52" s="114"/>
      <c r="AM52" s="202"/>
      <c r="AN52" s="109"/>
      <c r="AO52" s="407"/>
      <c r="AP52" s="407"/>
      <c r="AQ52" s="137"/>
    </row>
    <row r="53" spans="1:43" ht="11.25" customHeight="1" x14ac:dyDescent="0.25">
      <c r="A53" s="136"/>
      <c r="B53" s="410"/>
      <c r="C53" s="202"/>
      <c r="D53" s="109"/>
      <c r="E53" s="1224"/>
      <c r="F53" s="1224"/>
      <c r="G53" s="1224"/>
      <c r="H53" s="1224"/>
      <c r="I53" s="1224"/>
      <c r="J53" s="1224"/>
      <c r="K53" s="1224"/>
      <c r="L53" s="1224"/>
      <c r="M53" s="1224"/>
      <c r="N53" s="1224"/>
      <c r="O53" s="1224"/>
      <c r="P53" s="1224"/>
      <c r="Q53" s="1224"/>
      <c r="R53" s="1224"/>
      <c r="S53" s="1224"/>
      <c r="T53" s="1224"/>
      <c r="U53" s="202"/>
      <c r="V53" s="407"/>
      <c r="W53" s="407"/>
      <c r="X53" s="407"/>
      <c r="Y53" s="407"/>
      <c r="Z53" s="407"/>
      <c r="AA53" s="407"/>
      <c r="AB53" s="407"/>
      <c r="AC53" s="407"/>
      <c r="AD53" s="407"/>
      <c r="AE53" s="407"/>
      <c r="AF53" s="407"/>
      <c r="AG53" s="407"/>
      <c r="AH53" s="407"/>
      <c r="AI53" s="407"/>
      <c r="AJ53" s="407"/>
      <c r="AK53" s="407"/>
      <c r="AL53" s="407"/>
      <c r="AM53" s="202"/>
      <c r="AN53" s="109"/>
      <c r="AO53" s="407"/>
      <c r="AP53" s="407"/>
      <c r="AQ53" s="137"/>
    </row>
    <row r="54" spans="1:43" x14ac:dyDescent="0.25">
      <c r="A54" s="136"/>
      <c r="B54" s="410"/>
      <c r="C54" s="202"/>
      <c r="D54" s="109"/>
      <c r="E54" s="1224"/>
      <c r="F54" s="1224"/>
      <c r="G54" s="1224"/>
      <c r="H54" s="1224"/>
      <c r="I54" s="1224"/>
      <c r="J54" s="1224"/>
      <c r="K54" s="1224"/>
      <c r="L54" s="1224"/>
      <c r="M54" s="1224"/>
      <c r="N54" s="1224"/>
      <c r="O54" s="1224"/>
      <c r="P54" s="1224"/>
      <c r="Q54" s="1224"/>
      <c r="R54" s="1224"/>
      <c r="S54" s="1224"/>
      <c r="T54" s="1224"/>
      <c r="U54" s="202"/>
      <c r="AM54" s="202"/>
      <c r="AN54" s="109"/>
      <c r="AO54" s="381"/>
      <c r="AP54" s="154"/>
      <c r="AQ54" s="292"/>
    </row>
    <row r="55" spans="1:43" x14ac:dyDescent="0.25">
      <c r="A55" s="136"/>
      <c r="B55" s="410"/>
      <c r="C55" s="202"/>
      <c r="D55" s="109"/>
      <c r="E55" s="1224"/>
      <c r="F55" s="1224"/>
      <c r="G55" s="1224"/>
      <c r="H55" s="1224"/>
      <c r="I55" s="1224"/>
      <c r="J55" s="1224"/>
      <c r="K55" s="1224"/>
      <c r="L55" s="1224"/>
      <c r="M55" s="1224"/>
      <c r="N55" s="1224"/>
      <c r="O55" s="1224"/>
      <c r="P55" s="1224"/>
      <c r="Q55" s="1224"/>
      <c r="R55" s="1224"/>
      <c r="S55" s="1224"/>
      <c r="T55" s="1224"/>
      <c r="U55" s="202"/>
      <c r="W55" s="407" t="s">
        <v>439</v>
      </c>
      <c r="X55" s="407"/>
      <c r="Y55" s="407"/>
      <c r="AA55" s="407"/>
      <c r="AB55" s="407"/>
      <c r="AC55" s="203"/>
      <c r="AE55" s="407"/>
      <c r="AG55" s="112" t="s">
        <v>9</v>
      </c>
      <c r="AH55" s="112"/>
      <c r="AI55" s="112"/>
      <c r="AJ55" s="112"/>
      <c r="AK55" s="112"/>
      <c r="AL55" s="223" t="s">
        <v>271</v>
      </c>
      <c r="AM55" s="202"/>
      <c r="AN55" s="109"/>
      <c r="AO55" s="381"/>
      <c r="AP55" s="154"/>
      <c r="AQ55" s="292"/>
    </row>
    <row r="56" spans="1:43" ht="6" customHeight="1" thickBot="1" x14ac:dyDescent="0.3">
      <c r="A56" s="138"/>
      <c r="B56" s="432"/>
      <c r="C56" s="139"/>
      <c r="D56" s="140"/>
      <c r="E56" s="141"/>
      <c r="F56" s="141"/>
      <c r="G56" s="141"/>
      <c r="H56" s="141"/>
      <c r="I56" s="141"/>
      <c r="J56" s="141"/>
      <c r="K56" s="141"/>
      <c r="L56" s="141"/>
      <c r="M56" s="141"/>
      <c r="N56" s="141"/>
      <c r="O56" s="141"/>
      <c r="P56" s="141"/>
      <c r="Q56" s="141"/>
      <c r="R56" s="141"/>
      <c r="S56" s="141"/>
      <c r="T56" s="141"/>
      <c r="U56" s="139"/>
      <c r="V56" s="141"/>
      <c r="W56" s="141"/>
      <c r="X56" s="141"/>
      <c r="Y56" s="141"/>
      <c r="Z56" s="141"/>
      <c r="AA56" s="141"/>
      <c r="AB56" s="141"/>
      <c r="AC56" s="141"/>
      <c r="AD56" s="141"/>
      <c r="AE56" s="141"/>
      <c r="AF56" s="141"/>
      <c r="AG56" s="141"/>
      <c r="AH56" s="141"/>
      <c r="AI56" s="141"/>
      <c r="AJ56" s="141"/>
      <c r="AK56" s="141"/>
      <c r="AL56" s="141"/>
      <c r="AM56" s="139"/>
      <c r="AN56" s="140"/>
      <c r="AO56" s="141"/>
      <c r="AP56" s="141"/>
      <c r="AQ56" s="143"/>
    </row>
    <row r="57" spans="1:43" ht="6" customHeight="1" x14ac:dyDescent="0.25">
      <c r="A57" s="407"/>
      <c r="B57" s="410"/>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7"/>
      <c r="AG57" s="407"/>
      <c r="AH57" s="407"/>
      <c r="AI57" s="407"/>
      <c r="AJ57" s="407"/>
      <c r="AK57" s="407"/>
      <c r="AL57" s="407"/>
      <c r="AM57" s="407"/>
      <c r="AN57" s="407"/>
      <c r="AO57" s="407"/>
      <c r="AP57" s="407"/>
      <c r="AQ57" s="407"/>
    </row>
    <row r="58" spans="1:43" x14ac:dyDescent="0.25">
      <c r="A58" s="1269" t="str">
        <f>A1</f>
        <v xml:space="preserve">SECTION 5. CHILD IMMUNIZATION </v>
      </c>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row>
    <row r="59" spans="1:43" ht="6" customHeight="1" x14ac:dyDescent="0.25">
      <c r="A59" s="407"/>
      <c r="B59" s="206"/>
      <c r="C59" s="381"/>
      <c r="D59" s="381"/>
      <c r="E59" s="381"/>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row>
    <row r="60" spans="1:43" ht="11.25" customHeight="1" thickBot="1" x14ac:dyDescent="0.3">
      <c r="A60" s="141"/>
      <c r="B60" s="432" t="s">
        <v>48</v>
      </c>
      <c r="C60" s="139"/>
      <c r="D60" s="140"/>
      <c r="E60" s="1132" t="s">
        <v>49</v>
      </c>
      <c r="F60" s="1132"/>
      <c r="G60" s="1132"/>
      <c r="H60" s="1132"/>
      <c r="I60" s="1132"/>
      <c r="J60" s="1132"/>
      <c r="K60" s="1132"/>
      <c r="L60" s="1132"/>
      <c r="M60" s="1132"/>
      <c r="N60" s="1132"/>
      <c r="O60" s="1132"/>
      <c r="P60" s="1132"/>
      <c r="Q60" s="1132"/>
      <c r="R60" s="1132"/>
      <c r="S60" s="1132"/>
      <c r="T60" s="1132"/>
      <c r="U60" s="139"/>
      <c r="V60" s="140"/>
      <c r="W60" s="1132" t="s">
        <v>50</v>
      </c>
      <c r="X60" s="1132"/>
      <c r="Y60" s="1132"/>
      <c r="Z60" s="1132"/>
      <c r="AA60" s="1132"/>
      <c r="AB60" s="1132"/>
      <c r="AC60" s="1132"/>
      <c r="AD60" s="1132"/>
      <c r="AE60" s="1132"/>
      <c r="AF60" s="1132"/>
      <c r="AG60" s="1132"/>
      <c r="AH60" s="1132"/>
      <c r="AI60" s="1132"/>
      <c r="AJ60" s="1132"/>
      <c r="AK60" s="1132"/>
      <c r="AL60" s="1132"/>
      <c r="AM60" s="139"/>
      <c r="AN60" s="140"/>
      <c r="AO60" s="1132" t="s">
        <v>51</v>
      </c>
      <c r="AP60" s="1132"/>
      <c r="AQ60" s="141"/>
    </row>
    <row r="61" spans="1:43" ht="6" customHeight="1" x14ac:dyDescent="0.25">
      <c r="A61" s="129"/>
      <c r="B61" s="130"/>
      <c r="C61" s="131"/>
      <c r="D61" s="132"/>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1"/>
      <c r="AN61" s="132"/>
      <c r="AO61" s="133"/>
      <c r="AP61" s="133"/>
      <c r="AQ61" s="135"/>
    </row>
    <row r="62" spans="1:43" ht="10.75" x14ac:dyDescent="0.25">
      <c r="A62" s="136"/>
      <c r="B62" s="291"/>
      <c r="C62" s="242"/>
      <c r="D62" s="109"/>
      <c r="E62" s="407"/>
      <c r="F62" s="407"/>
      <c r="G62" s="241"/>
      <c r="H62" s="241"/>
      <c r="I62" s="241"/>
      <c r="J62" s="241"/>
      <c r="K62" s="241"/>
      <c r="L62" s="241"/>
      <c r="M62" s="241"/>
      <c r="N62" s="241"/>
      <c r="O62" s="241"/>
      <c r="P62" s="241"/>
      <c r="Q62" s="241"/>
      <c r="R62" s="241"/>
      <c r="S62" s="241"/>
      <c r="T62" s="241"/>
      <c r="U62" s="241"/>
      <c r="V62" s="407"/>
      <c r="W62" s="407"/>
      <c r="X62" s="407"/>
      <c r="Y62" s="407"/>
      <c r="Z62" s="407"/>
      <c r="AA62" s="407"/>
      <c r="AB62" s="407"/>
      <c r="AC62" s="407"/>
      <c r="AD62" s="407"/>
      <c r="AE62" s="407"/>
      <c r="AF62" s="407"/>
      <c r="AG62" s="407"/>
      <c r="AH62" s="407"/>
      <c r="AI62" s="108"/>
      <c r="AJ62" s="107"/>
      <c r="AK62" s="108"/>
      <c r="AL62" s="107"/>
      <c r="AM62" s="202"/>
      <c r="AN62" s="109"/>
      <c r="AO62" s="407"/>
      <c r="AP62" s="407"/>
      <c r="AQ62" s="137"/>
    </row>
    <row r="63" spans="1:43" ht="10.75" x14ac:dyDescent="0.25">
      <c r="A63" s="136"/>
      <c r="B63" s="291"/>
      <c r="C63" s="242"/>
      <c r="D63" s="109"/>
      <c r="E63" s="1229" t="s">
        <v>440</v>
      </c>
      <c r="F63" s="1229"/>
      <c r="G63" s="1229"/>
      <c r="H63" s="1229"/>
      <c r="I63" s="1229"/>
      <c r="J63" s="1229"/>
      <c r="K63" s="1229"/>
      <c r="L63" s="119"/>
      <c r="M63" s="119"/>
      <c r="N63" s="119"/>
      <c r="O63" s="119"/>
      <c r="P63" s="119"/>
      <c r="Q63" s="119"/>
      <c r="R63" s="119"/>
      <c r="S63" s="119"/>
      <c r="T63" s="119"/>
      <c r="U63" s="241"/>
      <c r="V63" s="407"/>
      <c r="W63" s="407" t="s">
        <v>315</v>
      </c>
      <c r="X63" s="407"/>
      <c r="Y63" s="407"/>
      <c r="Z63" s="407"/>
      <c r="AA63" s="381"/>
      <c r="AB63" s="407"/>
      <c r="AC63" s="407"/>
      <c r="AD63" s="407"/>
      <c r="AF63" s="112"/>
      <c r="AG63" s="112" t="s">
        <v>9</v>
      </c>
      <c r="AH63" s="112"/>
      <c r="AI63" s="113"/>
      <c r="AJ63" s="114"/>
      <c r="AK63" s="113"/>
      <c r="AL63" s="114"/>
      <c r="AM63" s="202"/>
      <c r="AN63" s="109"/>
      <c r="AO63" s="407"/>
      <c r="AP63" s="407"/>
      <c r="AQ63" s="137"/>
    </row>
    <row r="64" spans="1:43" ht="6" customHeight="1" thickBot="1" x14ac:dyDescent="0.3">
      <c r="A64" s="138"/>
      <c r="B64" s="432"/>
      <c r="C64" s="139"/>
      <c r="D64" s="140"/>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39"/>
      <c r="AN64" s="140"/>
      <c r="AO64" s="141"/>
      <c r="AP64" s="141"/>
      <c r="AQ64" s="143"/>
    </row>
    <row r="65" spans="1:79" ht="6" customHeight="1" x14ac:dyDescent="0.25">
      <c r="A65" s="29"/>
      <c r="B65" s="433"/>
      <c r="C65" s="107"/>
      <c r="D65" s="108"/>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107"/>
      <c r="AN65" s="108"/>
      <c r="AO65" s="29"/>
      <c r="AP65" s="29"/>
      <c r="AQ65" s="29"/>
    </row>
    <row r="66" spans="1:79" x14ac:dyDescent="0.25">
      <c r="A66" s="407"/>
      <c r="B66" s="410">
        <v>509</v>
      </c>
      <c r="C66" s="202"/>
      <c r="D66" s="109"/>
      <c r="E66" s="1129" t="s">
        <v>1504</v>
      </c>
      <c r="F66" s="1129"/>
      <c r="G66" s="1129"/>
      <c r="H66" s="1129"/>
      <c r="I66" s="1129"/>
      <c r="J66" s="1129"/>
      <c r="K66" s="1129"/>
      <c r="L66" s="1129"/>
      <c r="M66" s="1129"/>
      <c r="N66" s="1129"/>
      <c r="O66" s="1129"/>
      <c r="P66" s="1129"/>
      <c r="Q66" s="1129"/>
      <c r="R66" s="1129"/>
      <c r="S66" s="1129"/>
      <c r="T66" s="1129"/>
      <c r="U66" s="1129"/>
      <c r="V66" s="1129"/>
      <c r="W66" s="1129"/>
      <c r="X66" s="1129"/>
      <c r="Y66" s="1129"/>
      <c r="Z66" s="1129"/>
      <c r="AA66" s="1129"/>
      <c r="AB66" s="1129"/>
      <c r="AC66" s="1129"/>
      <c r="AD66" s="1129"/>
      <c r="AE66" s="1129"/>
      <c r="AF66" s="1129"/>
      <c r="AG66" s="1129"/>
      <c r="AH66" s="1129"/>
      <c r="AI66" s="1129"/>
      <c r="AJ66" s="1129"/>
      <c r="AK66" s="1129"/>
      <c r="AL66" s="1129"/>
      <c r="AM66" s="202"/>
      <c r="AN66" s="109"/>
      <c r="AO66" s="407"/>
      <c r="AP66" s="407"/>
      <c r="AQ66" s="407"/>
    </row>
    <row r="67" spans="1:79" ht="11.25" customHeight="1" x14ac:dyDescent="0.25">
      <c r="A67" s="407"/>
      <c r="B67" s="121" t="s">
        <v>130</v>
      </c>
      <c r="C67" s="202"/>
      <c r="D67" s="109"/>
      <c r="E67" s="1129"/>
      <c r="F67" s="1129"/>
      <c r="G67" s="1129"/>
      <c r="H67" s="1129"/>
      <c r="I67" s="1129"/>
      <c r="J67" s="1129"/>
      <c r="K67" s="1129"/>
      <c r="L67" s="1129"/>
      <c r="M67" s="1129"/>
      <c r="N67" s="1129"/>
      <c r="O67" s="1129"/>
      <c r="P67" s="1129"/>
      <c r="Q67" s="1129"/>
      <c r="R67" s="1129"/>
      <c r="S67" s="1129"/>
      <c r="T67" s="1129"/>
      <c r="U67" s="1129"/>
      <c r="V67" s="1129"/>
      <c r="W67" s="1129"/>
      <c r="X67" s="1129"/>
      <c r="Y67" s="1129"/>
      <c r="Z67" s="1129"/>
      <c r="AA67" s="1129"/>
      <c r="AB67" s="1129"/>
      <c r="AC67" s="1129"/>
      <c r="AD67" s="1129"/>
      <c r="AE67" s="1129"/>
      <c r="AF67" s="1129"/>
      <c r="AG67" s="1129"/>
      <c r="AH67" s="1129"/>
      <c r="AI67" s="1129"/>
      <c r="AJ67" s="1129"/>
      <c r="AK67" s="1129"/>
      <c r="AL67" s="1129"/>
      <c r="AM67" s="202"/>
      <c r="AN67" s="109"/>
      <c r="AO67" s="381"/>
      <c r="AP67" s="381"/>
      <c r="AQ67" s="381"/>
      <c r="AT67" s="1129"/>
      <c r="AU67" s="1129"/>
      <c r="AV67" s="1129"/>
      <c r="AW67" s="1129"/>
      <c r="AX67" s="1129"/>
      <c r="AY67" s="1129"/>
      <c r="AZ67" s="1129"/>
      <c r="BA67" s="1129"/>
      <c r="BB67" s="1129"/>
      <c r="BC67" s="1129"/>
      <c r="BD67" s="1129"/>
      <c r="BE67" s="1129"/>
      <c r="BF67" s="1129"/>
      <c r="BG67" s="1129"/>
      <c r="BH67" s="1129"/>
      <c r="BI67" s="1129"/>
      <c r="BJ67" s="1129"/>
      <c r="BK67" s="1129"/>
      <c r="BL67" s="1129"/>
      <c r="BM67" s="1129"/>
      <c r="BN67" s="1129"/>
      <c r="BO67" s="1129"/>
      <c r="BP67" s="1129"/>
      <c r="BQ67" s="1129"/>
      <c r="BR67" s="1129"/>
      <c r="BS67" s="1129"/>
      <c r="BT67" s="1129"/>
      <c r="BU67" s="1129"/>
      <c r="BV67" s="1129"/>
      <c r="BW67" s="1129"/>
      <c r="BX67" s="1129"/>
      <c r="BY67" s="1129"/>
      <c r="BZ67" s="1129"/>
      <c r="CA67" s="1129"/>
    </row>
    <row r="68" spans="1:79" ht="11.25" customHeight="1" x14ac:dyDescent="0.25">
      <c r="A68" s="407"/>
      <c r="B68" s="121"/>
      <c r="C68" s="202"/>
      <c r="D68" s="109"/>
      <c r="E68" s="1129"/>
      <c r="F68" s="1129"/>
      <c r="G68" s="1129"/>
      <c r="H68" s="1129"/>
      <c r="I68" s="1129"/>
      <c r="J68" s="1129"/>
      <c r="K68" s="1129"/>
      <c r="L68" s="1129"/>
      <c r="M68" s="1129"/>
      <c r="N68" s="1129"/>
      <c r="O68" s="1129"/>
      <c r="P68" s="1129"/>
      <c r="Q68" s="1129"/>
      <c r="R68" s="1129"/>
      <c r="S68" s="1129"/>
      <c r="T68" s="1129"/>
      <c r="U68" s="1129"/>
      <c r="V68" s="1129"/>
      <c r="W68" s="1129"/>
      <c r="X68" s="1129"/>
      <c r="Y68" s="1129"/>
      <c r="Z68" s="1129"/>
      <c r="AA68" s="1129"/>
      <c r="AB68" s="1129"/>
      <c r="AC68" s="1129"/>
      <c r="AD68" s="1129"/>
      <c r="AE68" s="1129"/>
      <c r="AF68" s="1129"/>
      <c r="AG68" s="1129"/>
      <c r="AH68" s="1129"/>
      <c r="AI68" s="1129"/>
      <c r="AJ68" s="1129"/>
      <c r="AK68" s="1129"/>
      <c r="AL68" s="1129"/>
      <c r="AM68" s="202"/>
      <c r="AN68" s="109"/>
      <c r="AO68" s="381"/>
      <c r="AP68" s="381"/>
      <c r="AQ68" s="381"/>
      <c r="AT68" s="412"/>
      <c r="AU68" s="412"/>
      <c r="AV68" s="412"/>
      <c r="AW68" s="412"/>
      <c r="AX68" s="412"/>
      <c r="AY68" s="412"/>
      <c r="AZ68" s="412"/>
      <c r="BA68" s="412"/>
      <c r="BB68" s="412"/>
      <c r="BC68" s="412"/>
      <c r="BD68" s="412"/>
      <c r="BE68" s="412"/>
      <c r="BF68" s="412"/>
      <c r="BG68" s="412"/>
      <c r="BH68" s="412"/>
      <c r="BI68" s="412"/>
      <c r="BJ68" s="412"/>
      <c r="BK68" s="412"/>
      <c r="BL68" s="412"/>
      <c r="BM68" s="412"/>
      <c r="BN68" s="412"/>
      <c r="BO68" s="412"/>
      <c r="BP68" s="412"/>
      <c r="BQ68" s="412"/>
      <c r="BR68" s="412"/>
      <c r="BS68" s="412"/>
      <c r="BT68" s="412"/>
      <c r="BU68" s="412"/>
      <c r="BV68" s="412"/>
      <c r="BW68" s="412"/>
      <c r="BX68" s="412"/>
      <c r="BY68" s="412"/>
      <c r="BZ68" s="412"/>
      <c r="CA68" s="412"/>
    </row>
    <row r="69" spans="1:79" ht="6" customHeight="1" x14ac:dyDescent="0.25">
      <c r="A69" s="407"/>
      <c r="C69" s="202"/>
      <c r="D69" s="109"/>
      <c r="E69" s="359"/>
      <c r="F69" s="407"/>
      <c r="G69" s="407"/>
      <c r="H69" s="407"/>
      <c r="I69" s="407"/>
      <c r="J69" s="407"/>
      <c r="K69" s="407"/>
      <c r="L69" s="407"/>
      <c r="M69" s="407"/>
      <c r="N69" s="407"/>
      <c r="O69" s="407"/>
      <c r="P69" s="407"/>
      <c r="Q69" s="407"/>
      <c r="R69" s="407"/>
      <c r="S69" s="407"/>
      <c r="T69" s="407"/>
      <c r="U69" s="407"/>
      <c r="V69" s="407"/>
      <c r="W69" s="407"/>
      <c r="X69" s="407"/>
      <c r="Y69" s="407"/>
      <c r="Z69" s="407"/>
      <c r="AA69" s="407"/>
      <c r="AB69" s="407"/>
      <c r="AC69" s="381"/>
      <c r="AD69" s="381"/>
      <c r="AE69" s="381"/>
      <c r="AF69" s="381"/>
      <c r="AG69" s="381"/>
      <c r="AH69" s="381"/>
      <c r="AI69" s="381"/>
      <c r="AJ69" s="381"/>
      <c r="AK69" s="381"/>
      <c r="AL69" s="381"/>
      <c r="AM69" s="202"/>
      <c r="AN69" s="109"/>
      <c r="AO69" s="381"/>
      <c r="AP69" s="381"/>
      <c r="AQ69" s="381"/>
    </row>
    <row r="70" spans="1:79" x14ac:dyDescent="0.25">
      <c r="A70" s="407"/>
      <c r="B70" s="121" t="s">
        <v>164</v>
      </c>
      <c r="C70" s="202"/>
      <c r="D70" s="109"/>
      <c r="E70" s="407"/>
      <c r="F70" s="407"/>
      <c r="G70" s="407"/>
      <c r="H70" s="407"/>
      <c r="I70" s="407"/>
      <c r="J70" s="407"/>
      <c r="K70" s="407"/>
      <c r="L70" s="407"/>
      <c r="M70" s="407"/>
      <c r="N70" s="407"/>
      <c r="O70" s="407"/>
      <c r="P70" s="407"/>
      <c r="Q70" s="407"/>
      <c r="R70" s="407"/>
      <c r="S70" s="407"/>
      <c r="T70" s="407"/>
      <c r="U70" s="407"/>
      <c r="V70" s="407"/>
      <c r="W70" s="1263" t="s">
        <v>15</v>
      </c>
      <c r="X70" s="1263"/>
      <c r="Y70" s="1263"/>
      <c r="Z70" s="1263"/>
      <c r="AA70" s="1263" t="s">
        <v>16</v>
      </c>
      <c r="AB70" s="1263"/>
      <c r="AC70" s="1263"/>
      <c r="AD70" s="1263"/>
      <c r="AE70" s="1263" t="s">
        <v>17</v>
      </c>
      <c r="AF70" s="1263"/>
      <c r="AG70" s="1263"/>
      <c r="AH70" s="1263"/>
      <c r="AI70" s="1263"/>
      <c r="AJ70" s="1263"/>
      <c r="AK70" s="1263"/>
      <c r="AL70" s="1263"/>
      <c r="AM70" s="202"/>
      <c r="AN70" s="109"/>
      <c r="AO70" s="381"/>
      <c r="AP70" s="381"/>
      <c r="AQ70" s="381"/>
      <c r="AT70" s="127"/>
    </row>
    <row r="71" spans="1:79" ht="11.25" customHeight="1" x14ac:dyDescent="0.25">
      <c r="A71" s="407"/>
      <c r="B71" s="410"/>
      <c r="C71" s="202"/>
      <c r="D71" s="109"/>
      <c r="E71" s="1221" t="s">
        <v>441</v>
      </c>
      <c r="F71" s="1221"/>
      <c r="G71" s="1221"/>
      <c r="H71" s="1221"/>
      <c r="I71" s="1221"/>
      <c r="J71" s="1221"/>
      <c r="K71" s="1221"/>
      <c r="L71" s="1221"/>
      <c r="M71" s="1221"/>
      <c r="N71" s="1221"/>
      <c r="O71" s="1221"/>
      <c r="P71" s="1221"/>
      <c r="Q71" s="1221"/>
      <c r="R71" s="1221"/>
      <c r="S71" s="1221"/>
      <c r="T71" s="1221"/>
      <c r="U71" s="293"/>
      <c r="V71" s="293"/>
      <c r="W71" s="108"/>
      <c r="X71" s="29"/>
      <c r="Y71" s="108"/>
      <c r="Z71" s="29"/>
      <c r="AA71" s="294"/>
      <c r="AB71" s="107"/>
      <c r="AC71" s="108"/>
      <c r="AD71" s="295"/>
      <c r="AE71" s="294"/>
      <c r="AF71" s="107"/>
      <c r="AG71" s="108"/>
      <c r="AH71" s="29"/>
      <c r="AI71" s="108"/>
      <c r="AJ71" s="29"/>
      <c r="AK71" s="108"/>
      <c r="AL71" s="107"/>
      <c r="AM71" s="202"/>
      <c r="AN71" s="109"/>
      <c r="AO71" s="381"/>
      <c r="AP71" s="381"/>
      <c r="AQ71" s="381"/>
    </row>
    <row r="72" spans="1:79" ht="11.25" customHeight="1" x14ac:dyDescent="0.25">
      <c r="A72" s="407"/>
      <c r="B72" s="410"/>
      <c r="C72" s="202"/>
      <c r="D72" s="109"/>
      <c r="E72" s="1221"/>
      <c r="F72" s="1221"/>
      <c r="G72" s="1221"/>
      <c r="H72" s="1221"/>
      <c r="I72" s="1221"/>
      <c r="J72" s="1221"/>
      <c r="K72" s="1221"/>
      <c r="L72" s="1221"/>
      <c r="M72" s="1221"/>
      <c r="N72" s="1221"/>
      <c r="O72" s="1221"/>
      <c r="P72" s="1221"/>
      <c r="Q72" s="1221"/>
      <c r="R72" s="1221"/>
      <c r="S72" s="1221"/>
      <c r="T72" s="1221"/>
      <c r="U72" s="293"/>
      <c r="V72" s="293"/>
      <c r="W72" s="113"/>
      <c r="X72" s="119"/>
      <c r="Y72" s="113"/>
      <c r="Z72" s="119"/>
      <c r="AA72" s="296"/>
      <c r="AB72" s="114"/>
      <c r="AC72" s="113"/>
      <c r="AD72" s="297"/>
      <c r="AE72" s="296"/>
      <c r="AF72" s="114"/>
      <c r="AG72" s="113"/>
      <c r="AH72" s="119"/>
      <c r="AI72" s="113"/>
      <c r="AJ72" s="119"/>
      <c r="AK72" s="113"/>
      <c r="AL72" s="114"/>
      <c r="AM72" s="202"/>
      <c r="AN72" s="109"/>
      <c r="AO72" s="381"/>
      <c r="AP72" s="381"/>
      <c r="AQ72" s="381"/>
    </row>
    <row r="73" spans="1:79" ht="11.25" customHeight="1" x14ac:dyDescent="0.25">
      <c r="A73" s="407"/>
      <c r="B73" s="410"/>
      <c r="C73" s="202"/>
      <c r="D73" s="109"/>
      <c r="E73" s="1221" t="s">
        <v>442</v>
      </c>
      <c r="F73" s="1221"/>
      <c r="G73" s="1221"/>
      <c r="H73" s="1221"/>
      <c r="I73" s="1221"/>
      <c r="J73" s="1221"/>
      <c r="K73" s="1221"/>
      <c r="L73" s="1221"/>
      <c r="M73" s="1221"/>
      <c r="N73" s="1221"/>
      <c r="O73" s="1221"/>
      <c r="P73" s="1221"/>
      <c r="Q73" s="1221"/>
      <c r="R73" s="1221"/>
      <c r="S73" s="1221"/>
      <c r="T73" s="1221"/>
      <c r="U73" s="293"/>
      <c r="V73" s="293"/>
      <c r="W73" s="108"/>
      <c r="X73" s="29"/>
      <c r="Y73" s="108"/>
      <c r="Z73" s="29"/>
      <c r="AA73" s="294"/>
      <c r="AB73" s="107"/>
      <c r="AC73" s="108"/>
      <c r="AD73" s="295"/>
      <c r="AE73" s="294"/>
      <c r="AF73" s="107"/>
      <c r="AG73" s="108"/>
      <c r="AH73" s="29"/>
      <c r="AI73" s="108"/>
      <c r="AJ73" s="29"/>
      <c r="AK73" s="108"/>
      <c r="AL73" s="107"/>
      <c r="AM73" s="202"/>
      <c r="AN73" s="109"/>
      <c r="AO73" s="381"/>
      <c r="AP73" s="381"/>
      <c r="AQ73" s="381"/>
    </row>
    <row r="74" spans="1:79" ht="11.25" customHeight="1" x14ac:dyDescent="0.25">
      <c r="A74" s="407"/>
      <c r="B74" s="410"/>
      <c r="C74" s="202"/>
      <c r="D74" s="109"/>
      <c r="E74" s="1221"/>
      <c r="F74" s="1221"/>
      <c r="G74" s="1221"/>
      <c r="H74" s="1221"/>
      <c r="I74" s="1221"/>
      <c r="J74" s="1221"/>
      <c r="K74" s="1221"/>
      <c r="L74" s="1221"/>
      <c r="M74" s="1221"/>
      <c r="N74" s="1221"/>
      <c r="O74" s="1221"/>
      <c r="P74" s="1221"/>
      <c r="Q74" s="1221"/>
      <c r="R74" s="1221"/>
      <c r="S74" s="1221"/>
      <c r="T74" s="1221"/>
      <c r="U74" s="293"/>
      <c r="V74" s="293"/>
      <c r="W74" s="113"/>
      <c r="X74" s="119"/>
      <c r="Y74" s="113"/>
      <c r="Z74" s="119"/>
      <c r="AA74" s="296"/>
      <c r="AB74" s="114"/>
      <c r="AC74" s="113"/>
      <c r="AD74" s="297"/>
      <c r="AE74" s="296"/>
      <c r="AF74" s="114"/>
      <c r="AG74" s="113"/>
      <c r="AH74" s="119"/>
      <c r="AI74" s="113"/>
      <c r="AJ74" s="119"/>
      <c r="AK74" s="113"/>
      <c r="AL74" s="114"/>
      <c r="AM74" s="202"/>
      <c r="AN74" s="109"/>
      <c r="AO74" s="381"/>
      <c r="AP74" s="381"/>
      <c r="AQ74" s="381"/>
    </row>
    <row r="75" spans="1:79" ht="11.25" customHeight="1" x14ac:dyDescent="0.25">
      <c r="A75" s="407"/>
      <c r="B75" s="121" t="s">
        <v>166</v>
      </c>
      <c r="C75" s="202"/>
      <c r="D75" s="109"/>
      <c r="E75" s="1221" t="s">
        <v>443</v>
      </c>
      <c r="F75" s="1221"/>
      <c r="G75" s="1221"/>
      <c r="H75" s="1221"/>
      <c r="I75" s="1221"/>
      <c r="J75" s="1221"/>
      <c r="K75" s="1221"/>
      <c r="L75" s="1221"/>
      <c r="M75" s="1221"/>
      <c r="N75" s="1221"/>
      <c r="O75" s="1221"/>
      <c r="P75" s="1221"/>
      <c r="Q75" s="1221"/>
      <c r="R75" s="1221"/>
      <c r="S75" s="1221"/>
      <c r="T75" s="1221"/>
      <c r="U75" s="293"/>
      <c r="V75" s="293"/>
      <c r="W75" s="108"/>
      <c r="X75" s="29"/>
      <c r="Y75" s="108"/>
      <c r="Z75" s="29"/>
      <c r="AA75" s="294"/>
      <c r="AB75" s="107"/>
      <c r="AC75" s="108"/>
      <c r="AD75" s="295"/>
      <c r="AE75" s="294"/>
      <c r="AF75" s="107"/>
      <c r="AG75" s="108"/>
      <c r="AH75" s="29"/>
      <c r="AI75" s="108"/>
      <c r="AJ75" s="29"/>
      <c r="AK75" s="108"/>
      <c r="AL75" s="107"/>
      <c r="AM75" s="202"/>
      <c r="AN75" s="109"/>
      <c r="AO75" s="381"/>
      <c r="AP75" s="381"/>
      <c r="AQ75" s="381"/>
    </row>
    <row r="76" spans="1:79" ht="11.25" customHeight="1" x14ac:dyDescent="0.25">
      <c r="A76" s="407"/>
      <c r="B76" s="410"/>
      <c r="C76" s="202"/>
      <c r="D76" s="109"/>
      <c r="E76" s="1221"/>
      <c r="F76" s="1221"/>
      <c r="G76" s="1221"/>
      <c r="H76" s="1221"/>
      <c r="I76" s="1221"/>
      <c r="J76" s="1221"/>
      <c r="K76" s="1221"/>
      <c r="L76" s="1221"/>
      <c r="M76" s="1221"/>
      <c r="N76" s="1221"/>
      <c r="O76" s="1221"/>
      <c r="P76" s="1221"/>
      <c r="Q76" s="1221"/>
      <c r="R76" s="1221"/>
      <c r="S76" s="1221"/>
      <c r="T76" s="1221"/>
      <c r="U76" s="293"/>
      <c r="V76" s="293"/>
      <c r="W76" s="113"/>
      <c r="X76" s="119"/>
      <c r="Y76" s="113"/>
      <c r="Z76" s="119"/>
      <c r="AA76" s="296"/>
      <c r="AB76" s="114"/>
      <c r="AC76" s="113"/>
      <c r="AD76" s="297"/>
      <c r="AE76" s="296"/>
      <c r="AF76" s="114"/>
      <c r="AG76" s="113"/>
      <c r="AH76" s="119"/>
      <c r="AI76" s="113"/>
      <c r="AJ76" s="119"/>
      <c r="AK76" s="113"/>
      <c r="AL76" s="114"/>
      <c r="AM76" s="202"/>
      <c r="AN76" s="109"/>
      <c r="AO76" s="381"/>
      <c r="AP76" s="381"/>
      <c r="AQ76" s="381"/>
    </row>
    <row r="77" spans="1:79" ht="11.25" customHeight="1" x14ac:dyDescent="0.25">
      <c r="A77" s="407"/>
      <c r="B77" s="410"/>
      <c r="C77" s="202"/>
      <c r="D77" s="109"/>
      <c r="E77" s="1221" t="s">
        <v>444</v>
      </c>
      <c r="F77" s="1221"/>
      <c r="G77" s="1221"/>
      <c r="H77" s="1221"/>
      <c r="I77" s="1221"/>
      <c r="J77" s="1221"/>
      <c r="K77" s="1221"/>
      <c r="L77" s="1221"/>
      <c r="M77" s="1221"/>
      <c r="N77" s="1221"/>
      <c r="O77" s="1221"/>
      <c r="P77" s="1221"/>
      <c r="Q77" s="1221"/>
      <c r="R77" s="1221"/>
      <c r="S77" s="1221"/>
      <c r="T77" s="1221"/>
      <c r="U77" s="293"/>
      <c r="V77" s="293"/>
      <c r="W77" s="108"/>
      <c r="X77" s="29"/>
      <c r="Y77" s="108"/>
      <c r="Z77" s="29"/>
      <c r="AA77" s="294"/>
      <c r="AB77" s="107"/>
      <c r="AC77" s="108"/>
      <c r="AD77" s="295"/>
      <c r="AE77" s="294"/>
      <c r="AF77" s="107"/>
      <c r="AG77" s="108"/>
      <c r="AH77" s="29"/>
      <c r="AI77" s="108"/>
      <c r="AJ77" s="29"/>
      <c r="AK77" s="108"/>
      <c r="AL77" s="107"/>
      <c r="AM77" s="202"/>
      <c r="AN77" s="109"/>
      <c r="AO77" s="381"/>
      <c r="AP77" s="381"/>
      <c r="AQ77" s="381"/>
    </row>
    <row r="78" spans="1:79" ht="11.25" customHeight="1" x14ac:dyDescent="0.25">
      <c r="A78" s="407"/>
      <c r="B78" s="410"/>
      <c r="C78" s="202"/>
      <c r="D78" s="109"/>
      <c r="E78" s="1221"/>
      <c r="F78" s="1221"/>
      <c r="G78" s="1221"/>
      <c r="H78" s="1221"/>
      <c r="I78" s="1221"/>
      <c r="J78" s="1221"/>
      <c r="K78" s="1221"/>
      <c r="L78" s="1221"/>
      <c r="M78" s="1221"/>
      <c r="N78" s="1221"/>
      <c r="O78" s="1221"/>
      <c r="P78" s="1221"/>
      <c r="Q78" s="1221"/>
      <c r="R78" s="1221"/>
      <c r="S78" s="1221"/>
      <c r="T78" s="1221"/>
      <c r="U78" s="293"/>
      <c r="V78" s="293"/>
      <c r="W78" s="113"/>
      <c r="X78" s="119"/>
      <c r="Y78" s="113"/>
      <c r="Z78" s="119"/>
      <c r="AA78" s="296"/>
      <c r="AB78" s="114"/>
      <c r="AC78" s="113"/>
      <c r="AD78" s="297"/>
      <c r="AE78" s="296"/>
      <c r="AF78" s="114"/>
      <c r="AG78" s="113"/>
      <c r="AH78" s="119"/>
      <c r="AI78" s="113"/>
      <c r="AJ78" s="119"/>
      <c r="AK78" s="113"/>
      <c r="AL78" s="114"/>
      <c r="AM78" s="202"/>
      <c r="AN78" s="109"/>
      <c r="AO78" s="381"/>
      <c r="AP78" s="381"/>
      <c r="AQ78" s="381"/>
    </row>
    <row r="79" spans="1:79" ht="11.25" customHeight="1" x14ac:dyDescent="0.25">
      <c r="A79" s="407"/>
      <c r="B79" s="410"/>
      <c r="C79" s="202"/>
      <c r="D79" s="109"/>
      <c r="E79" s="1221" t="s">
        <v>445</v>
      </c>
      <c r="F79" s="1221"/>
      <c r="G79" s="1221"/>
      <c r="H79" s="1221"/>
      <c r="I79" s="1221"/>
      <c r="J79" s="1221"/>
      <c r="K79" s="1221"/>
      <c r="L79" s="1221"/>
      <c r="M79" s="1221"/>
      <c r="N79" s="1221"/>
      <c r="O79" s="1221"/>
      <c r="P79" s="1221"/>
      <c r="Q79" s="1221"/>
      <c r="R79" s="1221"/>
      <c r="S79" s="1221"/>
      <c r="T79" s="1221"/>
      <c r="U79" s="293"/>
      <c r="V79" s="293"/>
      <c r="W79" s="108"/>
      <c r="X79" s="29"/>
      <c r="Y79" s="108"/>
      <c r="Z79" s="29"/>
      <c r="AA79" s="294"/>
      <c r="AB79" s="107"/>
      <c r="AC79" s="108"/>
      <c r="AD79" s="295"/>
      <c r="AE79" s="294"/>
      <c r="AF79" s="107"/>
      <c r="AG79" s="108"/>
      <c r="AH79" s="29"/>
      <c r="AI79" s="108"/>
      <c r="AJ79" s="29"/>
      <c r="AK79" s="108"/>
      <c r="AL79" s="107"/>
      <c r="AM79" s="202"/>
      <c r="AN79" s="109"/>
      <c r="AO79" s="381"/>
      <c r="AP79" s="381"/>
      <c r="AQ79" s="381"/>
    </row>
    <row r="80" spans="1:79" ht="11.25" customHeight="1" x14ac:dyDescent="0.25">
      <c r="A80" s="407"/>
      <c r="B80" s="410"/>
      <c r="C80" s="202"/>
      <c r="D80" s="109"/>
      <c r="E80" s="1221"/>
      <c r="F80" s="1221"/>
      <c r="G80" s="1221"/>
      <c r="H80" s="1221"/>
      <c r="I80" s="1221"/>
      <c r="J80" s="1221"/>
      <c r="K80" s="1221"/>
      <c r="L80" s="1221"/>
      <c r="M80" s="1221"/>
      <c r="N80" s="1221"/>
      <c r="O80" s="1221"/>
      <c r="P80" s="1221"/>
      <c r="Q80" s="1221"/>
      <c r="R80" s="1221"/>
      <c r="S80" s="1221"/>
      <c r="T80" s="1221"/>
      <c r="U80" s="293"/>
      <c r="V80" s="293"/>
      <c r="W80" s="113"/>
      <c r="X80" s="119"/>
      <c r="Y80" s="113"/>
      <c r="Z80" s="119"/>
      <c r="AA80" s="296"/>
      <c r="AB80" s="114"/>
      <c r="AC80" s="113"/>
      <c r="AD80" s="297"/>
      <c r="AE80" s="296"/>
      <c r="AF80" s="114"/>
      <c r="AG80" s="113"/>
      <c r="AH80" s="119"/>
      <c r="AI80" s="113"/>
      <c r="AJ80" s="119"/>
      <c r="AK80" s="113"/>
      <c r="AL80" s="114"/>
      <c r="AM80" s="202"/>
      <c r="AN80" s="109"/>
      <c r="AO80" s="381"/>
      <c r="AP80" s="381"/>
      <c r="AQ80" s="381"/>
    </row>
    <row r="81" spans="1:43" ht="11.25" customHeight="1" x14ac:dyDescent="0.25">
      <c r="A81" s="407"/>
      <c r="B81" s="410"/>
      <c r="C81" s="202"/>
      <c r="D81" s="109"/>
      <c r="E81" s="1221" t="s">
        <v>446</v>
      </c>
      <c r="F81" s="1221"/>
      <c r="G81" s="1221"/>
      <c r="H81" s="1221"/>
      <c r="I81" s="1221"/>
      <c r="J81" s="1221"/>
      <c r="K81" s="1221"/>
      <c r="L81" s="1221"/>
      <c r="M81" s="1221"/>
      <c r="N81" s="1221"/>
      <c r="O81" s="1221"/>
      <c r="P81" s="1221"/>
      <c r="Q81" s="1221"/>
      <c r="R81" s="1221"/>
      <c r="S81" s="1221"/>
      <c r="T81" s="1221"/>
      <c r="U81" s="293"/>
      <c r="V81" s="293"/>
      <c r="W81" s="108"/>
      <c r="X81" s="29"/>
      <c r="Y81" s="108"/>
      <c r="Z81" s="29"/>
      <c r="AA81" s="294"/>
      <c r="AB81" s="107"/>
      <c r="AC81" s="108"/>
      <c r="AD81" s="295"/>
      <c r="AE81" s="294"/>
      <c r="AF81" s="107"/>
      <c r="AG81" s="108"/>
      <c r="AH81" s="29"/>
      <c r="AI81" s="108"/>
      <c r="AJ81" s="29"/>
      <c r="AK81" s="108"/>
      <c r="AL81" s="107"/>
      <c r="AM81" s="202"/>
      <c r="AN81" s="109"/>
      <c r="AO81" s="381"/>
      <c r="AP81" s="381"/>
      <c r="AQ81" s="381"/>
    </row>
    <row r="82" spans="1:43" ht="11.25" customHeight="1" x14ac:dyDescent="0.25">
      <c r="A82" s="407"/>
      <c r="B82" s="410"/>
      <c r="C82" s="202"/>
      <c r="D82" s="109"/>
      <c r="E82" s="1221"/>
      <c r="F82" s="1221"/>
      <c r="G82" s="1221"/>
      <c r="H82" s="1221"/>
      <c r="I82" s="1221"/>
      <c r="J82" s="1221"/>
      <c r="K82" s="1221"/>
      <c r="L82" s="1221"/>
      <c r="M82" s="1221"/>
      <c r="N82" s="1221"/>
      <c r="O82" s="1221"/>
      <c r="P82" s="1221"/>
      <c r="Q82" s="1221"/>
      <c r="R82" s="1221"/>
      <c r="S82" s="1221"/>
      <c r="T82" s="1221"/>
      <c r="U82" s="293"/>
      <c r="V82" s="293"/>
      <c r="W82" s="113"/>
      <c r="X82" s="119"/>
      <c r="Y82" s="113"/>
      <c r="Z82" s="119"/>
      <c r="AA82" s="296"/>
      <c r="AB82" s="114"/>
      <c r="AC82" s="113"/>
      <c r="AD82" s="297"/>
      <c r="AE82" s="296"/>
      <c r="AF82" s="114"/>
      <c r="AG82" s="113"/>
      <c r="AH82" s="119"/>
      <c r="AI82" s="113"/>
      <c r="AJ82" s="119"/>
      <c r="AK82" s="113"/>
      <c r="AL82" s="114"/>
      <c r="AM82" s="202"/>
      <c r="AN82" s="109"/>
      <c r="AO82" s="381"/>
      <c r="AP82" s="381"/>
      <c r="AQ82" s="381"/>
    </row>
    <row r="83" spans="1:43" ht="11.25" customHeight="1" x14ac:dyDescent="0.25">
      <c r="A83" s="407"/>
      <c r="B83" s="121" t="s">
        <v>177</v>
      </c>
      <c r="C83" s="202"/>
      <c r="D83" s="109"/>
      <c r="E83" s="1221" t="s">
        <v>447</v>
      </c>
      <c r="F83" s="1221"/>
      <c r="G83" s="1221"/>
      <c r="H83" s="1221"/>
      <c r="I83" s="1221"/>
      <c r="J83" s="1221"/>
      <c r="K83" s="1221"/>
      <c r="L83" s="1221"/>
      <c r="M83" s="1221"/>
      <c r="N83" s="1221"/>
      <c r="O83" s="1221"/>
      <c r="P83" s="1221"/>
      <c r="Q83" s="1221"/>
      <c r="R83" s="1221"/>
      <c r="S83" s="1221"/>
      <c r="T83" s="1221"/>
      <c r="U83" s="293"/>
      <c r="V83" s="293"/>
      <c r="W83" s="108"/>
      <c r="X83" s="29"/>
      <c r="Y83" s="108"/>
      <c r="Z83" s="29"/>
      <c r="AA83" s="294"/>
      <c r="AB83" s="107"/>
      <c r="AC83" s="108"/>
      <c r="AD83" s="295"/>
      <c r="AE83" s="294"/>
      <c r="AF83" s="107"/>
      <c r="AG83" s="108"/>
      <c r="AH83" s="29"/>
      <c r="AI83" s="108"/>
      <c r="AJ83" s="29"/>
      <c r="AK83" s="108"/>
      <c r="AL83" s="107"/>
      <c r="AM83" s="202"/>
      <c r="AN83" s="109"/>
      <c r="AO83" s="381"/>
      <c r="AP83" s="381"/>
      <c r="AQ83" s="381"/>
    </row>
    <row r="84" spans="1:43" ht="11.25" customHeight="1" x14ac:dyDescent="0.25">
      <c r="A84" s="407"/>
      <c r="B84" s="410"/>
      <c r="C84" s="202"/>
      <c r="D84" s="109"/>
      <c r="E84" s="1221"/>
      <c r="F84" s="1221"/>
      <c r="G84" s="1221"/>
      <c r="H84" s="1221"/>
      <c r="I84" s="1221"/>
      <c r="J84" s="1221"/>
      <c r="K84" s="1221"/>
      <c r="L84" s="1221"/>
      <c r="M84" s="1221"/>
      <c r="N84" s="1221"/>
      <c r="O84" s="1221"/>
      <c r="P84" s="1221"/>
      <c r="Q84" s="1221"/>
      <c r="R84" s="1221"/>
      <c r="S84" s="1221"/>
      <c r="T84" s="1221"/>
      <c r="U84" s="293"/>
      <c r="V84" s="293"/>
      <c r="W84" s="113"/>
      <c r="X84" s="119"/>
      <c r="Y84" s="113"/>
      <c r="Z84" s="119"/>
      <c r="AA84" s="296"/>
      <c r="AB84" s="114"/>
      <c r="AC84" s="113"/>
      <c r="AD84" s="297"/>
      <c r="AE84" s="296"/>
      <c r="AF84" s="114"/>
      <c r="AG84" s="113"/>
      <c r="AH84" s="119"/>
      <c r="AI84" s="113"/>
      <c r="AJ84" s="119"/>
      <c r="AK84" s="113"/>
      <c r="AL84" s="114"/>
      <c r="AM84" s="202"/>
      <c r="AN84" s="109"/>
      <c r="AO84" s="381"/>
      <c r="AP84" s="381"/>
      <c r="AQ84" s="381"/>
    </row>
    <row r="85" spans="1:43" ht="11.25" customHeight="1" x14ac:dyDescent="0.25">
      <c r="A85" s="407"/>
      <c r="B85" s="121" t="s">
        <v>191</v>
      </c>
      <c r="C85" s="202"/>
      <c r="D85" s="109"/>
      <c r="E85" s="1221" t="s">
        <v>448</v>
      </c>
      <c r="F85" s="1221"/>
      <c r="G85" s="1221"/>
      <c r="H85" s="1221"/>
      <c r="I85" s="1221"/>
      <c r="J85" s="1221"/>
      <c r="K85" s="1221"/>
      <c r="L85" s="1221"/>
      <c r="M85" s="1221"/>
      <c r="N85" s="1221"/>
      <c r="O85" s="1221"/>
      <c r="P85" s="1221"/>
      <c r="Q85" s="1221"/>
      <c r="R85" s="1221"/>
      <c r="S85" s="1221"/>
      <c r="T85" s="1221"/>
      <c r="U85" s="293"/>
      <c r="V85" s="293"/>
      <c r="W85" s="108"/>
      <c r="X85" s="29"/>
      <c r="Y85" s="108"/>
      <c r="Z85" s="29"/>
      <c r="AA85" s="294"/>
      <c r="AB85" s="107"/>
      <c r="AC85" s="108"/>
      <c r="AD85" s="295"/>
      <c r="AE85" s="294"/>
      <c r="AF85" s="107"/>
      <c r="AG85" s="108"/>
      <c r="AH85" s="29"/>
      <c r="AI85" s="108"/>
      <c r="AJ85" s="29"/>
      <c r="AK85" s="108"/>
      <c r="AL85" s="107"/>
      <c r="AM85" s="202"/>
      <c r="AN85" s="109"/>
      <c r="AO85" s="381"/>
      <c r="AP85" s="381"/>
      <c r="AQ85" s="381"/>
    </row>
    <row r="86" spans="1:43" ht="11.25" customHeight="1" x14ac:dyDescent="0.25">
      <c r="A86" s="407"/>
      <c r="B86" s="410"/>
      <c r="C86" s="202"/>
      <c r="D86" s="109"/>
      <c r="E86" s="1221"/>
      <c r="F86" s="1221"/>
      <c r="G86" s="1221"/>
      <c r="H86" s="1221"/>
      <c r="I86" s="1221"/>
      <c r="J86" s="1221"/>
      <c r="K86" s="1221"/>
      <c r="L86" s="1221"/>
      <c r="M86" s="1221"/>
      <c r="N86" s="1221"/>
      <c r="O86" s="1221"/>
      <c r="P86" s="1221"/>
      <c r="Q86" s="1221"/>
      <c r="R86" s="1221"/>
      <c r="S86" s="1221"/>
      <c r="T86" s="1221"/>
      <c r="U86" s="293"/>
      <c r="V86" s="293"/>
      <c r="W86" s="113"/>
      <c r="X86" s="119"/>
      <c r="Y86" s="113"/>
      <c r="Z86" s="119"/>
      <c r="AA86" s="296"/>
      <c r="AB86" s="114"/>
      <c r="AC86" s="113"/>
      <c r="AD86" s="297"/>
      <c r="AE86" s="296"/>
      <c r="AF86" s="114"/>
      <c r="AG86" s="113"/>
      <c r="AH86" s="119"/>
      <c r="AI86" s="113"/>
      <c r="AJ86" s="119"/>
      <c r="AK86" s="113"/>
      <c r="AL86" s="114"/>
      <c r="AM86" s="202"/>
      <c r="AN86" s="109"/>
      <c r="AO86" s="381"/>
      <c r="AP86" s="381"/>
      <c r="AQ86" s="381"/>
    </row>
    <row r="87" spans="1:43" ht="11.25" customHeight="1" x14ac:dyDescent="0.25">
      <c r="A87" s="407"/>
      <c r="B87" s="121" t="s">
        <v>191</v>
      </c>
      <c r="C87" s="202"/>
      <c r="D87" s="109"/>
      <c r="E87" s="1221" t="s">
        <v>449</v>
      </c>
      <c r="F87" s="1221"/>
      <c r="G87" s="1221"/>
      <c r="H87" s="1221"/>
      <c r="I87" s="1221"/>
      <c r="J87" s="1221"/>
      <c r="K87" s="1221"/>
      <c r="L87" s="1221"/>
      <c r="M87" s="1221"/>
      <c r="N87" s="1221"/>
      <c r="O87" s="1221"/>
      <c r="P87" s="1221"/>
      <c r="Q87" s="1221"/>
      <c r="R87" s="1221"/>
      <c r="S87" s="1221"/>
      <c r="T87" s="1221"/>
      <c r="U87" s="293"/>
      <c r="V87" s="293"/>
      <c r="W87" s="108"/>
      <c r="X87" s="29"/>
      <c r="Y87" s="108"/>
      <c r="Z87" s="29"/>
      <c r="AA87" s="294"/>
      <c r="AB87" s="107"/>
      <c r="AC87" s="108"/>
      <c r="AD87" s="295"/>
      <c r="AE87" s="294"/>
      <c r="AF87" s="107"/>
      <c r="AG87" s="108"/>
      <c r="AH87" s="29"/>
      <c r="AI87" s="108"/>
      <c r="AJ87" s="29"/>
      <c r="AK87" s="108"/>
      <c r="AL87" s="107"/>
      <c r="AM87" s="202"/>
      <c r="AN87" s="109"/>
      <c r="AO87" s="381"/>
      <c r="AP87" s="381"/>
      <c r="AQ87" s="381"/>
    </row>
    <row r="88" spans="1:43" ht="11.25" customHeight="1" x14ac:dyDescent="0.25">
      <c r="A88" s="407"/>
      <c r="B88" s="410"/>
      <c r="C88" s="202"/>
      <c r="D88" s="109"/>
      <c r="E88" s="1221"/>
      <c r="F88" s="1221"/>
      <c r="G88" s="1221"/>
      <c r="H88" s="1221"/>
      <c r="I88" s="1221"/>
      <c r="J88" s="1221"/>
      <c r="K88" s="1221"/>
      <c r="L88" s="1221"/>
      <c r="M88" s="1221"/>
      <c r="N88" s="1221"/>
      <c r="O88" s="1221"/>
      <c r="P88" s="1221"/>
      <c r="Q88" s="1221"/>
      <c r="R88" s="1221"/>
      <c r="S88" s="1221"/>
      <c r="T88" s="1221"/>
      <c r="U88" s="293"/>
      <c r="V88" s="293"/>
      <c r="W88" s="113"/>
      <c r="X88" s="119"/>
      <c r="Y88" s="113"/>
      <c r="Z88" s="119"/>
      <c r="AA88" s="296"/>
      <c r="AB88" s="114"/>
      <c r="AC88" s="113"/>
      <c r="AD88" s="297"/>
      <c r="AE88" s="296"/>
      <c r="AF88" s="114"/>
      <c r="AG88" s="113"/>
      <c r="AH88" s="119"/>
      <c r="AI88" s="113"/>
      <c r="AJ88" s="119"/>
      <c r="AK88" s="113"/>
      <c r="AL88" s="114"/>
      <c r="AM88" s="202"/>
      <c r="AN88" s="109"/>
      <c r="AO88" s="381"/>
      <c r="AP88" s="381"/>
      <c r="AQ88" s="381"/>
    </row>
    <row r="89" spans="1:43" ht="11.25" customHeight="1" x14ac:dyDescent="0.25">
      <c r="A89" s="407"/>
      <c r="B89" s="121" t="s">
        <v>191</v>
      </c>
      <c r="C89" s="202"/>
      <c r="D89" s="109"/>
      <c r="E89" s="1221" t="s">
        <v>450</v>
      </c>
      <c r="F89" s="1221"/>
      <c r="G89" s="1221"/>
      <c r="H89" s="1221"/>
      <c r="I89" s="1221"/>
      <c r="J89" s="1221"/>
      <c r="K89" s="1221"/>
      <c r="L89" s="1221"/>
      <c r="M89" s="1221"/>
      <c r="N89" s="1221"/>
      <c r="O89" s="1221"/>
      <c r="P89" s="1221"/>
      <c r="Q89" s="1221"/>
      <c r="R89" s="1221"/>
      <c r="S89" s="1221"/>
      <c r="T89" s="1221"/>
      <c r="U89" s="293"/>
      <c r="V89" s="293"/>
      <c r="W89" s="108"/>
      <c r="X89" s="29"/>
      <c r="Y89" s="108"/>
      <c r="Z89" s="29"/>
      <c r="AA89" s="294"/>
      <c r="AB89" s="107"/>
      <c r="AC89" s="108"/>
      <c r="AD89" s="295"/>
      <c r="AE89" s="294"/>
      <c r="AF89" s="107"/>
      <c r="AG89" s="108"/>
      <c r="AH89" s="29"/>
      <c r="AI89" s="108"/>
      <c r="AJ89" s="29"/>
      <c r="AK89" s="108"/>
      <c r="AL89" s="107"/>
      <c r="AM89" s="202"/>
      <c r="AN89" s="109"/>
      <c r="AO89" s="381"/>
      <c r="AP89" s="381"/>
      <c r="AQ89" s="381"/>
    </row>
    <row r="90" spans="1:43" ht="11.25" customHeight="1" x14ac:dyDescent="0.25">
      <c r="A90" s="407"/>
      <c r="B90" s="410"/>
      <c r="C90" s="202"/>
      <c r="D90" s="109"/>
      <c r="E90" s="1221"/>
      <c r="F90" s="1221"/>
      <c r="G90" s="1221"/>
      <c r="H90" s="1221"/>
      <c r="I90" s="1221"/>
      <c r="J90" s="1221"/>
      <c r="K90" s="1221"/>
      <c r="L90" s="1221"/>
      <c r="M90" s="1221"/>
      <c r="N90" s="1221"/>
      <c r="O90" s="1221"/>
      <c r="P90" s="1221"/>
      <c r="Q90" s="1221"/>
      <c r="R90" s="1221"/>
      <c r="S90" s="1221"/>
      <c r="T90" s="1221"/>
      <c r="U90" s="293"/>
      <c r="V90" s="293"/>
      <c r="W90" s="113"/>
      <c r="X90" s="119"/>
      <c r="Y90" s="113"/>
      <c r="Z90" s="119"/>
      <c r="AA90" s="296"/>
      <c r="AB90" s="114"/>
      <c r="AC90" s="113"/>
      <c r="AD90" s="297"/>
      <c r="AE90" s="296"/>
      <c r="AF90" s="114"/>
      <c r="AG90" s="113"/>
      <c r="AH90" s="119"/>
      <c r="AI90" s="113"/>
      <c r="AJ90" s="119"/>
      <c r="AK90" s="113"/>
      <c r="AL90" s="114"/>
      <c r="AM90" s="202"/>
      <c r="AN90" s="109"/>
      <c r="AO90" s="381"/>
      <c r="AP90" s="381"/>
      <c r="AQ90" s="381"/>
    </row>
    <row r="91" spans="1:43" ht="11.25" customHeight="1" x14ac:dyDescent="0.25">
      <c r="A91" s="407"/>
      <c r="B91" s="121" t="s">
        <v>191</v>
      </c>
      <c r="C91" s="202"/>
      <c r="D91" s="109"/>
      <c r="E91" s="1221" t="s">
        <v>451</v>
      </c>
      <c r="F91" s="1221"/>
      <c r="G91" s="1221"/>
      <c r="H91" s="1221"/>
      <c r="I91" s="1221"/>
      <c r="J91" s="1221"/>
      <c r="K91" s="1221"/>
      <c r="L91" s="1221"/>
      <c r="M91" s="1221"/>
      <c r="N91" s="1221"/>
      <c r="O91" s="1221"/>
      <c r="P91" s="1221"/>
      <c r="Q91" s="1221"/>
      <c r="R91" s="1221"/>
      <c r="S91" s="1221"/>
      <c r="T91" s="1221"/>
      <c r="U91" s="293"/>
      <c r="V91" s="293"/>
      <c r="W91" s="108"/>
      <c r="X91" s="29"/>
      <c r="Y91" s="108"/>
      <c r="Z91" s="29"/>
      <c r="AA91" s="294"/>
      <c r="AB91" s="107"/>
      <c r="AC91" s="108"/>
      <c r="AD91" s="295"/>
      <c r="AE91" s="294"/>
      <c r="AF91" s="107"/>
      <c r="AG91" s="108"/>
      <c r="AH91" s="29"/>
      <c r="AI91" s="108"/>
      <c r="AJ91" s="29"/>
      <c r="AK91" s="108"/>
      <c r="AL91" s="107"/>
      <c r="AM91" s="202"/>
      <c r="AN91" s="109"/>
      <c r="AO91" s="381"/>
      <c r="AP91" s="381"/>
      <c r="AQ91" s="381"/>
    </row>
    <row r="92" spans="1:43" ht="11.25" customHeight="1" x14ac:dyDescent="0.25">
      <c r="A92" s="407"/>
      <c r="B92" s="410"/>
      <c r="C92" s="202"/>
      <c r="D92" s="109"/>
      <c r="E92" s="1221"/>
      <c r="F92" s="1221"/>
      <c r="G92" s="1221"/>
      <c r="H92" s="1221"/>
      <c r="I92" s="1221"/>
      <c r="J92" s="1221"/>
      <c r="K92" s="1221"/>
      <c r="L92" s="1221"/>
      <c r="M92" s="1221"/>
      <c r="N92" s="1221"/>
      <c r="O92" s="1221"/>
      <c r="P92" s="1221"/>
      <c r="Q92" s="1221"/>
      <c r="R92" s="1221"/>
      <c r="S92" s="1221"/>
      <c r="T92" s="1221"/>
      <c r="U92" s="293"/>
      <c r="V92" s="293"/>
      <c r="W92" s="113"/>
      <c r="X92" s="119"/>
      <c r="Y92" s="113"/>
      <c r="Z92" s="119"/>
      <c r="AA92" s="296"/>
      <c r="AB92" s="114"/>
      <c r="AC92" s="113"/>
      <c r="AD92" s="297"/>
      <c r="AE92" s="296"/>
      <c r="AF92" s="114"/>
      <c r="AG92" s="113"/>
      <c r="AH92" s="119"/>
      <c r="AI92" s="113"/>
      <c r="AJ92" s="119"/>
      <c r="AK92" s="113"/>
      <c r="AL92" s="114"/>
      <c r="AM92" s="202"/>
      <c r="AN92" s="109"/>
      <c r="AO92" s="381"/>
      <c r="AP92" s="381"/>
      <c r="AQ92" s="381"/>
    </row>
    <row r="93" spans="1:43" ht="11.25" customHeight="1" x14ac:dyDescent="0.25">
      <c r="A93" s="407"/>
      <c r="B93" s="410"/>
      <c r="C93" s="202"/>
      <c r="D93" s="109"/>
      <c r="E93" s="1221" t="s">
        <v>452</v>
      </c>
      <c r="F93" s="1221"/>
      <c r="G93" s="1221"/>
      <c r="H93" s="1221"/>
      <c r="I93" s="1221"/>
      <c r="J93" s="1221"/>
      <c r="K93" s="1221"/>
      <c r="L93" s="1221"/>
      <c r="M93" s="1221"/>
      <c r="N93" s="1221"/>
      <c r="O93" s="1221"/>
      <c r="P93" s="1221"/>
      <c r="Q93" s="1221"/>
      <c r="R93" s="1221"/>
      <c r="S93" s="1221"/>
      <c r="T93" s="1221"/>
      <c r="U93" s="293"/>
      <c r="V93" s="293"/>
      <c r="W93" s="108"/>
      <c r="X93" s="29"/>
      <c r="Y93" s="108"/>
      <c r="Z93" s="29"/>
      <c r="AA93" s="294"/>
      <c r="AB93" s="107"/>
      <c r="AC93" s="108"/>
      <c r="AD93" s="295"/>
      <c r="AE93" s="294"/>
      <c r="AF93" s="107"/>
      <c r="AG93" s="108"/>
      <c r="AH93" s="29"/>
      <c r="AI93" s="108"/>
      <c r="AJ93" s="29"/>
      <c r="AK93" s="108"/>
      <c r="AL93" s="107"/>
      <c r="AM93" s="202"/>
      <c r="AN93" s="109"/>
      <c r="AO93" s="381"/>
      <c r="AP93" s="381"/>
      <c r="AQ93" s="381"/>
    </row>
    <row r="94" spans="1:43" ht="11.25" customHeight="1" x14ac:dyDescent="0.25">
      <c r="A94" s="407"/>
      <c r="B94" s="410"/>
      <c r="C94" s="202"/>
      <c r="D94" s="109"/>
      <c r="E94" s="1221"/>
      <c r="F94" s="1221"/>
      <c r="G94" s="1221"/>
      <c r="H94" s="1221"/>
      <c r="I94" s="1221"/>
      <c r="J94" s="1221"/>
      <c r="K94" s="1221"/>
      <c r="L94" s="1221"/>
      <c r="M94" s="1221"/>
      <c r="N94" s="1221"/>
      <c r="O94" s="1221"/>
      <c r="P94" s="1221"/>
      <c r="Q94" s="1221"/>
      <c r="R94" s="1221"/>
      <c r="S94" s="1221"/>
      <c r="T94" s="1221"/>
      <c r="U94" s="293"/>
      <c r="V94" s="293"/>
      <c r="W94" s="113"/>
      <c r="X94" s="119"/>
      <c r="Y94" s="113"/>
      <c r="Z94" s="119"/>
      <c r="AA94" s="296"/>
      <c r="AB94" s="114"/>
      <c r="AC94" s="113"/>
      <c r="AD94" s="297"/>
      <c r="AE94" s="296"/>
      <c r="AF94" s="114"/>
      <c r="AG94" s="113"/>
      <c r="AH94" s="119"/>
      <c r="AI94" s="113"/>
      <c r="AJ94" s="119"/>
      <c r="AK94" s="113"/>
      <c r="AL94" s="114"/>
      <c r="AM94" s="202"/>
      <c r="AN94" s="109"/>
      <c r="AO94" s="381"/>
      <c r="AP94" s="381"/>
      <c r="AQ94" s="381"/>
    </row>
    <row r="95" spans="1:43" ht="11.25" customHeight="1" x14ac:dyDescent="0.25">
      <c r="A95" s="407"/>
      <c r="B95" s="410"/>
      <c r="C95" s="202"/>
      <c r="D95" s="109"/>
      <c r="E95" s="1221" t="s">
        <v>453</v>
      </c>
      <c r="F95" s="1221"/>
      <c r="G95" s="1221"/>
      <c r="H95" s="1221"/>
      <c r="I95" s="1221"/>
      <c r="J95" s="1221"/>
      <c r="K95" s="1221"/>
      <c r="L95" s="1221"/>
      <c r="M95" s="1221"/>
      <c r="N95" s="1221"/>
      <c r="O95" s="1221"/>
      <c r="P95" s="1221"/>
      <c r="Q95" s="1221"/>
      <c r="R95" s="1221"/>
      <c r="S95" s="1221"/>
      <c r="T95" s="1221"/>
      <c r="U95" s="293"/>
      <c r="V95" s="293"/>
      <c r="W95" s="108"/>
      <c r="X95" s="29"/>
      <c r="Y95" s="108"/>
      <c r="Z95" s="29"/>
      <c r="AA95" s="294"/>
      <c r="AB95" s="107"/>
      <c r="AC95" s="108"/>
      <c r="AD95" s="295"/>
      <c r="AE95" s="294"/>
      <c r="AF95" s="107"/>
      <c r="AG95" s="108"/>
      <c r="AH95" s="29"/>
      <c r="AI95" s="108"/>
      <c r="AJ95" s="29"/>
      <c r="AK95" s="108"/>
      <c r="AL95" s="107"/>
      <c r="AM95" s="202"/>
      <c r="AN95" s="109"/>
      <c r="AO95" s="381"/>
      <c r="AP95" s="381"/>
      <c r="AQ95" s="381"/>
    </row>
    <row r="96" spans="1:43" ht="11.25" customHeight="1" x14ac:dyDescent="0.25">
      <c r="A96" s="407"/>
      <c r="B96" s="410"/>
      <c r="C96" s="202"/>
      <c r="D96" s="109"/>
      <c r="E96" s="1221"/>
      <c r="F96" s="1221"/>
      <c r="G96" s="1221"/>
      <c r="H96" s="1221"/>
      <c r="I96" s="1221"/>
      <c r="J96" s="1221"/>
      <c r="K96" s="1221"/>
      <c r="L96" s="1221"/>
      <c r="M96" s="1221"/>
      <c r="N96" s="1221"/>
      <c r="O96" s="1221"/>
      <c r="P96" s="1221"/>
      <c r="Q96" s="1221"/>
      <c r="R96" s="1221"/>
      <c r="S96" s="1221"/>
      <c r="T96" s="1221"/>
      <c r="U96" s="293"/>
      <c r="V96" s="293"/>
      <c r="W96" s="113"/>
      <c r="X96" s="119"/>
      <c r="Y96" s="113"/>
      <c r="Z96" s="119"/>
      <c r="AA96" s="296"/>
      <c r="AB96" s="114"/>
      <c r="AC96" s="113"/>
      <c r="AD96" s="297"/>
      <c r="AE96" s="296"/>
      <c r="AF96" s="114"/>
      <c r="AG96" s="113"/>
      <c r="AH96" s="119"/>
      <c r="AI96" s="113"/>
      <c r="AJ96" s="119"/>
      <c r="AK96" s="113"/>
      <c r="AL96" s="114"/>
      <c r="AM96" s="202"/>
      <c r="AN96" s="109"/>
      <c r="AO96" s="381"/>
      <c r="AP96" s="381"/>
      <c r="AQ96" s="381"/>
    </row>
    <row r="97" spans="1:43" ht="11.25" customHeight="1" x14ac:dyDescent="0.25">
      <c r="A97" s="407"/>
      <c r="B97" s="121" t="s">
        <v>212</v>
      </c>
      <c r="C97" s="202"/>
      <c r="D97" s="109"/>
      <c r="E97" s="1221" t="s">
        <v>454</v>
      </c>
      <c r="F97" s="1221"/>
      <c r="G97" s="1221"/>
      <c r="H97" s="1221"/>
      <c r="I97" s="1221"/>
      <c r="J97" s="1221"/>
      <c r="K97" s="1221"/>
      <c r="L97" s="1221"/>
      <c r="M97" s="1221"/>
      <c r="N97" s="1221"/>
      <c r="O97" s="1221"/>
      <c r="P97" s="1221"/>
      <c r="Q97" s="1221"/>
      <c r="R97" s="1221"/>
      <c r="S97" s="1221"/>
      <c r="T97" s="1221"/>
      <c r="U97" s="293"/>
      <c r="V97" s="293"/>
      <c r="W97" s="108"/>
      <c r="X97" s="29"/>
      <c r="Y97" s="108"/>
      <c r="Z97" s="29"/>
      <c r="AA97" s="294"/>
      <c r="AB97" s="107"/>
      <c r="AC97" s="108"/>
      <c r="AD97" s="295"/>
      <c r="AE97" s="294"/>
      <c r="AF97" s="107"/>
      <c r="AG97" s="108"/>
      <c r="AH97" s="29"/>
      <c r="AI97" s="108"/>
      <c r="AJ97" s="29"/>
      <c r="AK97" s="108"/>
      <c r="AL97" s="107"/>
      <c r="AM97" s="202"/>
      <c r="AN97" s="109"/>
      <c r="AO97" s="381"/>
      <c r="AP97" s="381"/>
      <c r="AQ97" s="381"/>
    </row>
    <row r="98" spans="1:43" ht="11.25" customHeight="1" x14ac:dyDescent="0.25">
      <c r="A98" s="407"/>
      <c r="B98" s="410"/>
      <c r="C98" s="202"/>
      <c r="D98" s="109"/>
      <c r="E98" s="1221"/>
      <c r="F98" s="1221"/>
      <c r="G98" s="1221"/>
      <c r="H98" s="1221"/>
      <c r="I98" s="1221"/>
      <c r="J98" s="1221"/>
      <c r="K98" s="1221"/>
      <c r="L98" s="1221"/>
      <c r="M98" s="1221"/>
      <c r="N98" s="1221"/>
      <c r="O98" s="1221"/>
      <c r="P98" s="1221"/>
      <c r="Q98" s="1221"/>
      <c r="R98" s="1221"/>
      <c r="S98" s="1221"/>
      <c r="T98" s="1221"/>
      <c r="U98" s="293"/>
      <c r="V98" s="293"/>
      <c r="W98" s="113"/>
      <c r="X98" s="119"/>
      <c r="Y98" s="113"/>
      <c r="Z98" s="119"/>
      <c r="AA98" s="296"/>
      <c r="AB98" s="114"/>
      <c r="AC98" s="113"/>
      <c r="AD98" s="297"/>
      <c r="AE98" s="296"/>
      <c r="AF98" s="114"/>
      <c r="AG98" s="113"/>
      <c r="AH98" s="119"/>
      <c r="AI98" s="113"/>
      <c r="AJ98" s="119"/>
      <c r="AK98" s="113"/>
      <c r="AL98" s="114"/>
      <c r="AM98" s="202"/>
      <c r="AN98" s="109"/>
      <c r="AO98" s="381"/>
      <c r="AP98" s="381"/>
      <c r="AQ98" s="381"/>
    </row>
    <row r="99" spans="1:43" ht="11.25" customHeight="1" x14ac:dyDescent="0.25">
      <c r="A99" s="407"/>
      <c r="B99" s="410"/>
      <c r="C99" s="202"/>
      <c r="D99" s="109"/>
      <c r="E99" s="1221" t="s">
        <v>455</v>
      </c>
      <c r="F99" s="1221"/>
      <c r="G99" s="1221"/>
      <c r="H99" s="1221"/>
      <c r="I99" s="1221"/>
      <c r="J99" s="1221"/>
      <c r="K99" s="1221"/>
      <c r="L99" s="1221"/>
      <c r="M99" s="1221"/>
      <c r="N99" s="1221"/>
      <c r="O99" s="1221"/>
      <c r="P99" s="1221"/>
      <c r="Q99" s="1221"/>
      <c r="R99" s="1221"/>
      <c r="S99" s="1221"/>
      <c r="T99" s="1221"/>
      <c r="U99" s="293"/>
      <c r="V99" s="293"/>
      <c r="W99" s="108"/>
      <c r="X99" s="29"/>
      <c r="Y99" s="108"/>
      <c r="Z99" s="29"/>
      <c r="AA99" s="294"/>
      <c r="AB99" s="107"/>
      <c r="AC99" s="108"/>
      <c r="AD99" s="295"/>
      <c r="AE99" s="294"/>
      <c r="AF99" s="107"/>
      <c r="AG99" s="108"/>
      <c r="AH99" s="29"/>
      <c r="AI99" s="108"/>
      <c r="AJ99" s="29"/>
      <c r="AK99" s="108"/>
      <c r="AL99" s="107"/>
      <c r="AM99" s="202"/>
      <c r="AN99" s="109"/>
      <c r="AO99" s="381"/>
      <c r="AP99" s="381"/>
      <c r="AQ99" s="381"/>
    </row>
    <row r="100" spans="1:43" ht="11.25" customHeight="1" x14ac:dyDescent="0.25">
      <c r="A100" s="407"/>
      <c r="B100" s="410"/>
      <c r="C100" s="202"/>
      <c r="D100" s="109"/>
      <c r="E100" s="1221"/>
      <c r="F100" s="1221"/>
      <c r="G100" s="1221"/>
      <c r="H100" s="1221"/>
      <c r="I100" s="1221"/>
      <c r="J100" s="1221"/>
      <c r="K100" s="1221"/>
      <c r="L100" s="1221"/>
      <c r="M100" s="1221"/>
      <c r="N100" s="1221"/>
      <c r="O100" s="1221"/>
      <c r="P100" s="1221"/>
      <c r="Q100" s="1221"/>
      <c r="R100" s="1221"/>
      <c r="S100" s="1221"/>
      <c r="T100" s="1221"/>
      <c r="U100" s="293"/>
      <c r="V100" s="293"/>
      <c r="W100" s="113"/>
      <c r="X100" s="119"/>
      <c r="Y100" s="113"/>
      <c r="Z100" s="119"/>
      <c r="AA100" s="296"/>
      <c r="AB100" s="114"/>
      <c r="AC100" s="113"/>
      <c r="AD100" s="297"/>
      <c r="AE100" s="296"/>
      <c r="AF100" s="114"/>
      <c r="AG100" s="113"/>
      <c r="AH100" s="119"/>
      <c r="AI100" s="113"/>
      <c r="AJ100" s="119"/>
      <c r="AK100" s="113"/>
      <c r="AL100" s="114"/>
      <c r="AM100" s="202"/>
      <c r="AN100" s="109"/>
      <c r="AO100" s="381"/>
      <c r="AP100" s="381"/>
      <c r="AQ100" s="381"/>
    </row>
    <row r="101" spans="1:43" ht="11.25" customHeight="1" x14ac:dyDescent="0.25">
      <c r="A101" s="407"/>
      <c r="B101" s="410"/>
      <c r="C101" s="202"/>
      <c r="D101" s="109"/>
      <c r="E101" s="1221" t="s">
        <v>456</v>
      </c>
      <c r="F101" s="1221"/>
      <c r="G101" s="1221"/>
      <c r="H101" s="1221"/>
      <c r="I101" s="1221"/>
      <c r="J101" s="1221"/>
      <c r="K101" s="1221"/>
      <c r="L101" s="1221"/>
      <c r="M101" s="1221"/>
      <c r="N101" s="1221"/>
      <c r="O101" s="1221"/>
      <c r="P101" s="1221"/>
      <c r="Q101" s="1221"/>
      <c r="R101" s="1221"/>
      <c r="S101" s="1221"/>
      <c r="T101" s="1221"/>
      <c r="U101" s="293"/>
      <c r="V101" s="293"/>
      <c r="W101" s="108"/>
      <c r="X101" s="29"/>
      <c r="Y101" s="108"/>
      <c r="Z101" s="29"/>
      <c r="AA101" s="294"/>
      <c r="AB101" s="107"/>
      <c r="AC101" s="108"/>
      <c r="AD101" s="295"/>
      <c r="AE101" s="294"/>
      <c r="AF101" s="107"/>
      <c r="AG101" s="108"/>
      <c r="AH101" s="29"/>
      <c r="AI101" s="108"/>
      <c r="AJ101" s="29"/>
      <c r="AK101" s="108"/>
      <c r="AL101" s="107"/>
      <c r="AM101" s="202"/>
      <c r="AN101" s="109"/>
      <c r="AO101" s="381"/>
      <c r="AP101" s="381"/>
      <c r="AQ101" s="381"/>
    </row>
    <row r="102" spans="1:43" ht="11.25" customHeight="1" x14ac:dyDescent="0.25">
      <c r="A102" s="407"/>
      <c r="B102" s="410"/>
      <c r="C102" s="202"/>
      <c r="D102" s="109"/>
      <c r="E102" s="1221"/>
      <c r="F102" s="1221"/>
      <c r="G102" s="1221"/>
      <c r="H102" s="1221"/>
      <c r="I102" s="1221"/>
      <c r="J102" s="1221"/>
      <c r="K102" s="1221"/>
      <c r="L102" s="1221"/>
      <c r="M102" s="1221"/>
      <c r="N102" s="1221"/>
      <c r="O102" s="1221"/>
      <c r="P102" s="1221"/>
      <c r="Q102" s="1221"/>
      <c r="R102" s="1221"/>
      <c r="S102" s="1221"/>
      <c r="T102" s="1221"/>
      <c r="U102" s="293"/>
      <c r="V102" s="293"/>
      <c r="W102" s="113"/>
      <c r="X102" s="119"/>
      <c r="Y102" s="113"/>
      <c r="Z102" s="119"/>
      <c r="AA102" s="296"/>
      <c r="AB102" s="114"/>
      <c r="AC102" s="113"/>
      <c r="AD102" s="297"/>
      <c r="AE102" s="296"/>
      <c r="AF102" s="114"/>
      <c r="AG102" s="113"/>
      <c r="AH102" s="119"/>
      <c r="AI102" s="113"/>
      <c r="AJ102" s="119"/>
      <c r="AK102" s="113"/>
      <c r="AL102" s="114"/>
      <c r="AM102" s="202"/>
      <c r="AN102" s="109"/>
      <c r="AO102" s="381"/>
      <c r="AP102" s="381"/>
      <c r="AQ102" s="381"/>
    </row>
    <row r="103" spans="1:43" ht="11.25" customHeight="1" x14ac:dyDescent="0.25">
      <c r="A103" s="407"/>
      <c r="B103" s="121" t="s">
        <v>212</v>
      </c>
      <c r="C103" s="202"/>
      <c r="D103" s="109"/>
      <c r="E103" s="1221" t="s">
        <v>457</v>
      </c>
      <c r="F103" s="1221"/>
      <c r="G103" s="1221"/>
      <c r="H103" s="1221"/>
      <c r="I103" s="1221"/>
      <c r="J103" s="1221"/>
      <c r="K103" s="1221"/>
      <c r="L103" s="1221"/>
      <c r="M103" s="1221"/>
      <c r="N103" s="1221"/>
      <c r="O103" s="1221"/>
      <c r="P103" s="1221"/>
      <c r="Q103" s="1221"/>
      <c r="R103" s="1221"/>
      <c r="S103" s="1221"/>
      <c r="T103" s="1221"/>
      <c r="U103" s="293"/>
      <c r="V103" s="293"/>
      <c r="W103" s="108"/>
      <c r="X103" s="29"/>
      <c r="Y103" s="108"/>
      <c r="Z103" s="29"/>
      <c r="AA103" s="294"/>
      <c r="AB103" s="107"/>
      <c r="AC103" s="108"/>
      <c r="AD103" s="295"/>
      <c r="AE103" s="294"/>
      <c r="AF103" s="107"/>
      <c r="AG103" s="108"/>
      <c r="AH103" s="29"/>
      <c r="AI103" s="108"/>
      <c r="AJ103" s="29"/>
      <c r="AK103" s="108"/>
      <c r="AL103" s="107"/>
      <c r="AM103" s="202"/>
      <c r="AN103" s="109"/>
      <c r="AO103" s="381"/>
      <c r="AP103" s="381"/>
      <c r="AQ103" s="381"/>
    </row>
    <row r="104" spans="1:43" ht="11.25" customHeight="1" x14ac:dyDescent="0.25">
      <c r="A104" s="407"/>
      <c r="B104" s="410"/>
      <c r="C104" s="202"/>
      <c r="D104" s="109"/>
      <c r="E104" s="1221"/>
      <c r="F104" s="1221"/>
      <c r="G104" s="1221"/>
      <c r="H104" s="1221"/>
      <c r="I104" s="1221"/>
      <c r="J104" s="1221"/>
      <c r="K104" s="1221"/>
      <c r="L104" s="1221"/>
      <c r="M104" s="1221"/>
      <c r="N104" s="1221"/>
      <c r="O104" s="1221"/>
      <c r="P104" s="1221"/>
      <c r="Q104" s="1221"/>
      <c r="R104" s="1221"/>
      <c r="S104" s="1221"/>
      <c r="T104" s="1221"/>
      <c r="U104" s="293"/>
      <c r="V104" s="293"/>
      <c r="W104" s="113"/>
      <c r="X104" s="119"/>
      <c r="Y104" s="113"/>
      <c r="Z104" s="119"/>
      <c r="AA104" s="296"/>
      <c r="AB104" s="114"/>
      <c r="AC104" s="113"/>
      <c r="AD104" s="297"/>
      <c r="AE104" s="296"/>
      <c r="AF104" s="114"/>
      <c r="AG104" s="113"/>
      <c r="AH104" s="119"/>
      <c r="AI104" s="113"/>
      <c r="AJ104" s="119"/>
      <c r="AK104" s="113"/>
      <c r="AL104" s="114"/>
      <c r="AM104" s="202"/>
      <c r="AN104" s="109"/>
      <c r="AO104" s="381"/>
      <c r="AP104" s="381"/>
      <c r="AQ104" s="381"/>
    </row>
    <row r="105" spans="1:43" ht="11.25" customHeight="1" x14ac:dyDescent="0.25">
      <c r="A105" s="407"/>
      <c r="B105" s="121" t="s">
        <v>221</v>
      </c>
      <c r="C105" s="202"/>
      <c r="D105" s="109"/>
      <c r="E105" s="1221" t="s">
        <v>458</v>
      </c>
      <c r="F105" s="1221"/>
      <c r="G105" s="1221"/>
      <c r="H105" s="1221"/>
      <c r="I105" s="1221"/>
      <c r="J105" s="1221"/>
      <c r="K105" s="1221"/>
      <c r="L105" s="1221"/>
      <c r="M105" s="1221"/>
      <c r="N105" s="1221"/>
      <c r="O105" s="1221"/>
      <c r="P105" s="1221"/>
      <c r="Q105" s="1221"/>
      <c r="R105" s="1221"/>
      <c r="S105" s="1221"/>
      <c r="T105" s="1221"/>
      <c r="U105" s="293"/>
      <c r="V105" s="293"/>
      <c r="W105" s="108"/>
      <c r="X105" s="29"/>
      <c r="Y105" s="108"/>
      <c r="Z105" s="29"/>
      <c r="AA105" s="294"/>
      <c r="AB105" s="107"/>
      <c r="AC105" s="108"/>
      <c r="AD105" s="295"/>
      <c r="AE105" s="294"/>
      <c r="AF105" s="107"/>
      <c r="AG105" s="108"/>
      <c r="AH105" s="29"/>
      <c r="AI105" s="108"/>
      <c r="AJ105" s="29"/>
      <c r="AK105" s="108"/>
      <c r="AL105" s="107"/>
      <c r="AM105" s="202"/>
      <c r="AN105" s="109"/>
      <c r="AO105" s="381"/>
      <c r="AP105" s="381"/>
      <c r="AQ105" s="381"/>
    </row>
    <row r="106" spans="1:43" ht="11.25" customHeight="1" x14ac:dyDescent="0.25">
      <c r="A106" s="407"/>
      <c r="B106" s="410"/>
      <c r="C106" s="202"/>
      <c r="D106" s="109"/>
      <c r="E106" s="1221"/>
      <c r="F106" s="1221"/>
      <c r="G106" s="1221"/>
      <c r="H106" s="1221"/>
      <c r="I106" s="1221"/>
      <c r="J106" s="1221"/>
      <c r="K106" s="1221"/>
      <c r="L106" s="1221"/>
      <c r="M106" s="1221"/>
      <c r="N106" s="1221"/>
      <c r="O106" s="1221"/>
      <c r="P106" s="1221"/>
      <c r="Q106" s="1221"/>
      <c r="R106" s="1221"/>
      <c r="S106" s="1221"/>
      <c r="T106" s="1221"/>
      <c r="U106" s="293"/>
      <c r="V106" s="293"/>
      <c r="W106" s="113"/>
      <c r="X106" s="119"/>
      <c r="Y106" s="113"/>
      <c r="Z106" s="119"/>
      <c r="AA106" s="296"/>
      <c r="AB106" s="114"/>
      <c r="AC106" s="113"/>
      <c r="AD106" s="297"/>
      <c r="AE106" s="296"/>
      <c r="AF106" s="114"/>
      <c r="AG106" s="113"/>
      <c r="AH106" s="119"/>
      <c r="AI106" s="113"/>
      <c r="AJ106" s="119"/>
      <c r="AK106" s="113"/>
      <c r="AL106" s="114"/>
      <c r="AM106" s="202"/>
      <c r="AN106" s="109"/>
      <c r="AO106" s="381"/>
      <c r="AP106" s="381"/>
      <c r="AQ106" s="381"/>
    </row>
    <row r="107" spans="1:43" ht="11.25" customHeight="1" x14ac:dyDescent="0.25">
      <c r="A107" s="407"/>
      <c r="B107" s="121" t="s">
        <v>221</v>
      </c>
      <c r="C107" s="202"/>
      <c r="D107" s="109"/>
      <c r="E107" s="1221" t="s">
        <v>459</v>
      </c>
      <c r="F107" s="1221"/>
      <c r="G107" s="1221"/>
      <c r="H107" s="1221"/>
      <c r="I107" s="1221"/>
      <c r="J107" s="1221"/>
      <c r="K107" s="1221"/>
      <c r="L107" s="1221"/>
      <c r="M107" s="1221"/>
      <c r="N107" s="1221"/>
      <c r="O107" s="1221"/>
      <c r="P107" s="1221"/>
      <c r="Q107" s="1221"/>
      <c r="R107" s="1221"/>
      <c r="S107" s="1221"/>
      <c r="T107" s="1221"/>
      <c r="U107" s="293"/>
      <c r="V107" s="293"/>
      <c r="W107" s="108"/>
      <c r="X107" s="29"/>
      <c r="Y107" s="108"/>
      <c r="Z107" s="29"/>
      <c r="AA107" s="294"/>
      <c r="AB107" s="107"/>
      <c r="AC107" s="108"/>
      <c r="AD107" s="295"/>
      <c r="AE107" s="294"/>
      <c r="AF107" s="107"/>
      <c r="AG107" s="108"/>
      <c r="AH107" s="29"/>
      <c r="AI107" s="108"/>
      <c r="AJ107" s="29"/>
      <c r="AK107" s="108"/>
      <c r="AL107" s="107"/>
      <c r="AM107" s="202"/>
      <c r="AN107" s="109"/>
      <c r="AO107" s="381"/>
      <c r="AP107" s="381"/>
      <c r="AQ107" s="381"/>
    </row>
    <row r="108" spans="1:43" ht="12" customHeight="1" thickBot="1" x14ac:dyDescent="0.3">
      <c r="A108" s="407"/>
      <c r="B108" s="121" t="s">
        <v>460</v>
      </c>
      <c r="C108" s="202"/>
      <c r="D108" s="109"/>
      <c r="E108" s="1221"/>
      <c r="F108" s="1221"/>
      <c r="G108" s="1221"/>
      <c r="H108" s="1221"/>
      <c r="I108" s="1221"/>
      <c r="J108" s="1221"/>
      <c r="K108" s="1221"/>
      <c r="L108" s="1221"/>
      <c r="M108" s="1221"/>
      <c r="N108" s="1221"/>
      <c r="O108" s="1221"/>
      <c r="P108" s="1221"/>
      <c r="Q108" s="1221"/>
      <c r="R108" s="1221"/>
      <c r="S108" s="1221"/>
      <c r="T108" s="1221"/>
      <c r="U108" s="293"/>
      <c r="V108" s="293"/>
      <c r="W108" s="140"/>
      <c r="X108" s="141"/>
      <c r="Y108" s="140"/>
      <c r="Z108" s="141"/>
      <c r="AA108" s="298"/>
      <c r="AB108" s="139"/>
      <c r="AC108" s="140"/>
      <c r="AD108" s="299"/>
      <c r="AE108" s="298"/>
      <c r="AF108" s="139"/>
      <c r="AG108" s="140"/>
      <c r="AH108" s="141"/>
      <c r="AI108" s="140"/>
      <c r="AJ108" s="141"/>
      <c r="AK108" s="140"/>
      <c r="AL108" s="139"/>
      <c r="AM108" s="202"/>
      <c r="AN108" s="109"/>
      <c r="AO108" s="381"/>
      <c r="AP108" s="381"/>
      <c r="AQ108" s="381"/>
    </row>
    <row r="109" spans="1:43" ht="12" customHeight="1" x14ac:dyDescent="0.25">
      <c r="A109" s="407"/>
      <c r="B109" s="410"/>
      <c r="C109" s="202"/>
      <c r="D109" s="109"/>
      <c r="E109" s="1221" t="s">
        <v>461</v>
      </c>
      <c r="F109" s="1221"/>
      <c r="G109" s="1221"/>
      <c r="H109" s="1221"/>
      <c r="I109" s="1221"/>
      <c r="J109" s="1221"/>
      <c r="K109" s="1221"/>
      <c r="L109" s="1221"/>
      <c r="M109" s="1221"/>
      <c r="N109" s="1221"/>
      <c r="O109" s="1221"/>
      <c r="P109" s="1221"/>
      <c r="Q109" s="1221"/>
      <c r="R109" s="1221"/>
      <c r="S109" s="1221"/>
      <c r="T109" s="1221"/>
      <c r="U109" s="293"/>
      <c r="V109" s="293"/>
      <c r="W109" s="132"/>
      <c r="X109" s="133"/>
      <c r="Y109" s="132"/>
      <c r="Z109" s="133"/>
      <c r="AA109" s="300"/>
      <c r="AB109" s="131"/>
      <c r="AC109" s="132"/>
      <c r="AD109" s="301"/>
      <c r="AE109" s="300"/>
      <c r="AF109" s="131"/>
      <c r="AG109" s="132"/>
      <c r="AH109" s="133"/>
      <c r="AI109" s="132"/>
      <c r="AJ109" s="133"/>
      <c r="AK109" s="132"/>
      <c r="AL109" s="131"/>
      <c r="AM109" s="202"/>
      <c r="AN109" s="109"/>
      <c r="AO109" s="381"/>
      <c r="AP109" s="381"/>
      <c r="AQ109" s="381"/>
    </row>
    <row r="110" spans="1:43" ht="11.25" customHeight="1" x14ac:dyDescent="0.25">
      <c r="A110" s="407"/>
      <c r="B110" s="410"/>
      <c r="C110" s="202"/>
      <c r="D110" s="109"/>
      <c r="E110" s="1221"/>
      <c r="F110" s="1221"/>
      <c r="G110" s="1221"/>
      <c r="H110" s="1221"/>
      <c r="I110" s="1221"/>
      <c r="J110" s="1221"/>
      <c r="K110" s="1221"/>
      <c r="L110" s="1221"/>
      <c r="M110" s="1221"/>
      <c r="N110" s="1221"/>
      <c r="O110" s="1221"/>
      <c r="P110" s="1221"/>
      <c r="Q110" s="1221"/>
      <c r="R110" s="1221"/>
      <c r="S110" s="1221"/>
      <c r="T110" s="1221"/>
      <c r="U110" s="293"/>
      <c r="V110" s="293"/>
      <c r="W110" s="113"/>
      <c r="X110" s="119"/>
      <c r="Y110" s="113"/>
      <c r="Z110" s="119"/>
      <c r="AA110" s="296"/>
      <c r="AB110" s="114"/>
      <c r="AC110" s="113"/>
      <c r="AD110" s="297"/>
      <c r="AE110" s="296"/>
      <c r="AF110" s="114"/>
      <c r="AG110" s="113"/>
      <c r="AH110" s="119"/>
      <c r="AI110" s="113"/>
      <c r="AJ110" s="119"/>
      <c r="AK110" s="113"/>
      <c r="AL110" s="114"/>
      <c r="AM110" s="202"/>
      <c r="AN110" s="109"/>
      <c r="AO110" s="381"/>
      <c r="AP110" s="381"/>
      <c r="AQ110" s="381"/>
    </row>
    <row r="111" spans="1:43" ht="6" customHeight="1" thickBot="1" x14ac:dyDescent="0.3">
      <c r="A111" s="141"/>
      <c r="B111" s="432"/>
      <c r="C111" s="139"/>
      <c r="D111" s="140"/>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39"/>
      <c r="AN111" s="140"/>
      <c r="AO111" s="141"/>
      <c r="AP111" s="141"/>
      <c r="AQ111" s="141"/>
    </row>
    <row r="112" spans="1:43" ht="6" customHeight="1" x14ac:dyDescent="0.25">
      <c r="A112" s="129"/>
      <c r="B112" s="130"/>
      <c r="C112" s="131"/>
      <c r="D112" s="132"/>
      <c r="E112" s="133"/>
      <c r="F112" s="133"/>
      <c r="G112" s="133"/>
      <c r="H112" s="133"/>
      <c r="I112" s="133"/>
      <c r="J112" s="133"/>
      <c r="K112" s="133"/>
      <c r="L112" s="133"/>
      <c r="M112" s="133"/>
      <c r="N112" s="133"/>
      <c r="O112" s="133"/>
      <c r="P112" s="133"/>
      <c r="Q112" s="133"/>
      <c r="R112" s="133"/>
      <c r="S112" s="133"/>
      <c r="T112" s="133"/>
      <c r="U112" s="131"/>
      <c r="V112" s="133"/>
      <c r="W112" s="133"/>
      <c r="X112" s="133"/>
      <c r="Y112" s="133"/>
      <c r="Z112" s="133"/>
      <c r="AA112" s="133"/>
      <c r="AB112" s="133"/>
      <c r="AC112" s="133"/>
      <c r="AD112" s="133"/>
      <c r="AE112" s="133"/>
      <c r="AF112" s="133"/>
      <c r="AG112" s="133"/>
      <c r="AH112" s="133"/>
      <c r="AI112" s="133"/>
      <c r="AJ112" s="133"/>
      <c r="AK112" s="133"/>
      <c r="AL112" s="133"/>
      <c r="AM112" s="131"/>
      <c r="AN112" s="132"/>
      <c r="AO112" s="133"/>
      <c r="AP112" s="133"/>
      <c r="AQ112" s="135"/>
    </row>
    <row r="113" spans="1:78" x14ac:dyDescent="0.25">
      <c r="A113" s="136"/>
      <c r="B113" s="460">
        <v>510</v>
      </c>
      <c r="C113" s="202"/>
      <c r="D113" s="109"/>
      <c r="E113" s="1224" t="s">
        <v>462</v>
      </c>
      <c r="F113" s="1224"/>
      <c r="G113" s="1224"/>
      <c r="H113" s="1224"/>
      <c r="I113" s="1224"/>
      <c r="J113" s="1224"/>
      <c r="K113" s="1224"/>
      <c r="L113" s="1224"/>
      <c r="M113" s="1224"/>
      <c r="N113" s="1224"/>
      <c r="O113" s="1224"/>
      <c r="P113" s="1224"/>
      <c r="Q113" s="1224"/>
      <c r="R113" s="1224"/>
      <c r="S113" s="1224"/>
      <c r="T113" s="1224"/>
      <c r="U113" s="514"/>
      <c r="V113" s="412"/>
      <c r="W113" s="351" t="s">
        <v>463</v>
      </c>
      <c r="X113" s="412"/>
      <c r="Y113" s="412"/>
      <c r="Z113" s="412"/>
      <c r="AA113" s="412"/>
      <c r="AB113" s="412"/>
      <c r="AC113" s="412"/>
      <c r="AD113" s="515" t="s">
        <v>9</v>
      </c>
      <c r="AE113" s="515"/>
      <c r="AF113" s="515"/>
      <c r="AG113" s="515"/>
      <c r="AH113" s="515"/>
      <c r="AI113" s="515"/>
      <c r="AJ113" s="515"/>
      <c r="AK113" s="515"/>
      <c r="AL113" s="223" t="s">
        <v>53</v>
      </c>
      <c r="AM113" s="202"/>
      <c r="AN113" s="109"/>
      <c r="AO113" s="407"/>
      <c r="AP113" s="407"/>
      <c r="AQ113" s="137"/>
    </row>
    <row r="114" spans="1:78" ht="11.25" customHeight="1" x14ac:dyDescent="0.25">
      <c r="A114" s="136"/>
      <c r="B114" s="410"/>
      <c r="C114" s="202"/>
      <c r="D114" s="109"/>
      <c r="E114" s="1224"/>
      <c r="F114" s="1224"/>
      <c r="G114" s="1224"/>
      <c r="H114" s="1224"/>
      <c r="I114" s="1224"/>
      <c r="J114" s="1224"/>
      <c r="K114" s="1224"/>
      <c r="L114" s="1224"/>
      <c r="M114" s="1224"/>
      <c r="N114" s="1224"/>
      <c r="O114" s="1224"/>
      <c r="P114" s="1224"/>
      <c r="Q114" s="1224"/>
      <c r="R114" s="1224"/>
      <c r="S114" s="1224"/>
      <c r="T114" s="1224"/>
      <c r="U114" s="202"/>
      <c r="V114" s="407"/>
      <c r="W114" t="s">
        <v>2201</v>
      </c>
      <c r="X114" s="1015"/>
      <c r="Y114" s="1015"/>
      <c r="Z114" s="1015"/>
      <c r="AA114" s="1015"/>
      <c r="AB114" s="1015"/>
      <c r="AC114" s="1015"/>
      <c r="AD114" s="1015"/>
      <c r="AE114" s="1015"/>
      <c r="AF114" s="1015"/>
      <c r="AG114" s="1015"/>
      <c r="AH114" s="1015"/>
      <c r="AI114" s="1015"/>
      <c r="AJ114" s="1015"/>
      <c r="AK114" s="1015"/>
      <c r="AL114" s="1018"/>
      <c r="AM114" s="202"/>
      <c r="AN114" s="109"/>
      <c r="AO114" s="407"/>
      <c r="AP114" s="407"/>
      <c r="AQ114" s="137"/>
    </row>
    <row r="115" spans="1:78" ht="11.25" customHeight="1" x14ac:dyDescent="0.25">
      <c r="A115" s="136"/>
      <c r="B115" s="410"/>
      <c r="C115" s="202"/>
      <c r="D115" s="109"/>
      <c r="E115" s="1224"/>
      <c r="F115" s="1224"/>
      <c r="G115" s="1224"/>
      <c r="H115" s="1224"/>
      <c r="I115" s="1224"/>
      <c r="J115" s="1224"/>
      <c r="K115" s="1224"/>
      <c r="L115" s="1224"/>
      <c r="M115" s="1224"/>
      <c r="N115" s="1224"/>
      <c r="O115" s="1224"/>
      <c r="P115" s="1224"/>
      <c r="Q115" s="1224"/>
      <c r="R115" s="1224"/>
      <c r="S115" s="1224"/>
      <c r="T115" s="1224"/>
      <c r="U115" s="202"/>
      <c r="V115" s="407"/>
      <c r="W115" s="1015"/>
      <c r="X115" s="1015" t="s">
        <v>2202</v>
      </c>
      <c r="Y115" s="1015"/>
      <c r="Z115" s="1015"/>
      <c r="AA115" s="1015"/>
      <c r="AB115" s="1015"/>
      <c r="AC115" s="1015"/>
      <c r="AD115" s="1015"/>
      <c r="AE115" s="1015"/>
      <c r="AF115" s="1015"/>
      <c r="AG115" s="742"/>
      <c r="AH115" s="1043" t="s">
        <v>9</v>
      </c>
      <c r="AI115" s="1043"/>
      <c r="AJ115" s="1043"/>
      <c r="AK115" s="1043"/>
      <c r="AL115" s="1018" t="s">
        <v>55</v>
      </c>
      <c r="AM115" s="202"/>
      <c r="AN115" s="109"/>
      <c r="AO115" s="407"/>
      <c r="AP115" s="407"/>
      <c r="AQ115" s="137"/>
    </row>
    <row r="116" spans="1:78" x14ac:dyDescent="0.25">
      <c r="A116" s="136"/>
      <c r="B116" s="121"/>
      <c r="C116" s="202"/>
      <c r="D116" s="109"/>
      <c r="E116" s="1224"/>
      <c r="F116" s="1224"/>
      <c r="G116" s="1224"/>
      <c r="H116" s="1224"/>
      <c r="I116" s="1224"/>
      <c r="J116" s="1224"/>
      <c r="K116" s="1224"/>
      <c r="L116" s="1224"/>
      <c r="M116" s="1224"/>
      <c r="N116" s="1224"/>
      <c r="O116" s="1224"/>
      <c r="P116" s="1224"/>
      <c r="Q116" s="1224"/>
      <c r="R116" s="1224"/>
      <c r="S116" s="1224"/>
      <c r="T116" s="1224"/>
      <c r="U116" s="243"/>
      <c r="V116" s="407"/>
      <c r="W116" s="351" t="s">
        <v>1592</v>
      </c>
      <c r="X116" s="407"/>
      <c r="Y116" s="407"/>
      <c r="Z116" s="199"/>
      <c r="AA116" s="407"/>
      <c r="AB116" s="407"/>
      <c r="AC116" s="203"/>
      <c r="AD116" s="407"/>
      <c r="AE116" s="407"/>
      <c r="AF116" s="407"/>
      <c r="AG116" s="407"/>
      <c r="AH116" s="407"/>
      <c r="AI116" s="407"/>
      <c r="AJ116" s="407"/>
      <c r="AK116" s="112" t="s">
        <v>9</v>
      </c>
      <c r="AL116" s="223" t="s">
        <v>155</v>
      </c>
      <c r="AM116" s="202"/>
      <c r="AN116" s="109"/>
      <c r="AO116" s="407"/>
      <c r="AP116" s="154"/>
      <c r="AQ116" s="137"/>
    </row>
    <row r="117" spans="1:78" x14ac:dyDescent="0.25">
      <c r="A117" s="136"/>
      <c r="B117" s="121"/>
      <c r="C117" s="202"/>
      <c r="D117" s="109"/>
      <c r="E117" s="1224"/>
      <c r="F117" s="1224"/>
      <c r="G117" s="1224"/>
      <c r="H117" s="1224"/>
      <c r="I117" s="1224"/>
      <c r="J117" s="1224"/>
      <c r="K117" s="1224"/>
      <c r="L117" s="1224"/>
      <c r="M117" s="1224"/>
      <c r="N117" s="1224"/>
      <c r="O117" s="1224"/>
      <c r="P117" s="1224"/>
      <c r="Q117" s="1224"/>
      <c r="R117" s="1224"/>
      <c r="S117" s="1224"/>
      <c r="T117" s="1224"/>
      <c r="U117" s="243"/>
      <c r="V117" s="407"/>
      <c r="W117" s="351"/>
      <c r="X117" s="407"/>
      <c r="Y117" s="407"/>
      <c r="Z117" s="199"/>
      <c r="AA117" s="407"/>
      <c r="AB117" s="407"/>
      <c r="AC117" s="203"/>
      <c r="AD117" s="119"/>
      <c r="AE117" s="119"/>
      <c r="AF117" s="119"/>
      <c r="AG117" s="119"/>
      <c r="AH117" s="119"/>
      <c r="AI117" s="119"/>
      <c r="AJ117" s="119"/>
      <c r="AK117" s="119"/>
      <c r="AM117" s="202"/>
      <c r="AN117" s="109"/>
      <c r="AO117" s="407"/>
      <c r="AP117" s="154"/>
      <c r="AQ117" s="137"/>
    </row>
    <row r="118" spans="1:78" x14ac:dyDescent="0.25">
      <c r="A118" s="136"/>
      <c r="B118" s="121"/>
      <c r="C118" s="202"/>
      <c r="D118" s="109"/>
      <c r="E118" s="1224"/>
      <c r="F118" s="1224"/>
      <c r="G118" s="1224"/>
      <c r="H118" s="1224"/>
      <c r="I118" s="1224"/>
      <c r="J118" s="1224"/>
      <c r="K118" s="1224"/>
      <c r="L118" s="1224"/>
      <c r="M118" s="1224"/>
      <c r="N118" s="1224"/>
      <c r="O118" s="1224"/>
      <c r="P118" s="1224"/>
      <c r="Q118" s="1224"/>
      <c r="R118" s="1224"/>
      <c r="S118" s="1224"/>
      <c r="T118" s="1224"/>
      <c r="U118" s="243"/>
      <c r="V118" s="407"/>
      <c r="W118" s="407"/>
      <c r="X118" s="407"/>
      <c r="Y118" s="407"/>
      <c r="Z118" s="199"/>
      <c r="AA118" s="407"/>
      <c r="AB118" s="407"/>
      <c r="AC118" s="371" t="s">
        <v>146</v>
      </c>
      <c r="AD118" s="371"/>
      <c r="AE118" s="371"/>
      <c r="AF118" s="371"/>
      <c r="AG118" s="371"/>
      <c r="AH118" s="371"/>
      <c r="AI118" s="371"/>
      <c r="AJ118" s="371"/>
      <c r="AK118" s="371"/>
      <c r="AM118" s="202"/>
      <c r="AN118" s="109"/>
      <c r="AO118" s="407"/>
      <c r="AP118" s="154"/>
      <c r="AQ118" s="137"/>
    </row>
    <row r="119" spans="1:78" ht="6" customHeight="1" thickBot="1" x14ac:dyDescent="0.3">
      <c r="A119" s="138"/>
      <c r="B119" s="432"/>
      <c r="C119" s="139"/>
      <c r="D119" s="140"/>
      <c r="E119" s="141"/>
      <c r="F119" s="141"/>
      <c r="G119" s="141"/>
      <c r="H119" s="141"/>
      <c r="I119" s="141"/>
      <c r="J119" s="141"/>
      <c r="K119" s="141"/>
      <c r="L119" s="141"/>
      <c r="M119" s="141"/>
      <c r="N119" s="141"/>
      <c r="O119" s="141"/>
      <c r="P119" s="141"/>
      <c r="Q119" s="141"/>
      <c r="R119" s="141"/>
      <c r="S119" s="141"/>
      <c r="T119" s="141"/>
      <c r="U119" s="139"/>
      <c r="V119" s="141"/>
      <c r="W119" s="141"/>
      <c r="X119" s="141"/>
      <c r="Y119" s="141"/>
      <c r="Z119" s="141"/>
      <c r="AA119" s="141"/>
      <c r="AB119" s="141"/>
      <c r="AC119" s="141"/>
      <c r="AD119" s="141"/>
      <c r="AE119" s="141"/>
      <c r="AF119" s="141"/>
      <c r="AG119" s="141"/>
      <c r="AH119" s="141"/>
      <c r="AI119" s="141"/>
      <c r="AJ119" s="141"/>
      <c r="AK119" s="141"/>
      <c r="AL119" s="141"/>
      <c r="AM119" s="139"/>
      <c r="AN119" s="140"/>
      <c r="AO119" s="141"/>
      <c r="AP119" s="141"/>
      <c r="AQ119" s="143"/>
    </row>
    <row r="120" spans="1:78" ht="6" customHeight="1" x14ac:dyDescent="0.25">
      <c r="A120" s="129"/>
      <c r="B120" s="130"/>
      <c r="C120" s="131"/>
      <c r="D120" s="132"/>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3"/>
      <c r="AL120" s="133"/>
      <c r="AM120" s="131"/>
      <c r="AN120" s="132"/>
      <c r="AO120" s="133"/>
      <c r="AP120" s="133"/>
      <c r="AQ120" s="135"/>
    </row>
    <row r="121" spans="1:78" ht="10" customHeight="1" x14ac:dyDescent="0.25">
      <c r="A121" s="136"/>
      <c r="B121" s="460">
        <v>511</v>
      </c>
      <c r="C121" s="202"/>
      <c r="D121" s="109"/>
      <c r="E121" s="1253" t="s">
        <v>1397</v>
      </c>
      <c r="F121" s="1265"/>
      <c r="G121" s="1265"/>
      <c r="H121" s="1265"/>
      <c r="I121" s="1265"/>
      <c r="J121" s="1265"/>
      <c r="K121" s="1265"/>
      <c r="L121" s="1265"/>
      <c r="M121" s="1265"/>
      <c r="N121" s="1265"/>
      <c r="O121" s="1265"/>
      <c r="P121" s="1265"/>
      <c r="Q121" s="1265"/>
      <c r="R121" s="1265"/>
      <c r="S121" s="1265"/>
      <c r="T121" s="1265"/>
      <c r="U121" s="1265"/>
      <c r="V121" s="1265"/>
      <c r="W121" s="1265"/>
      <c r="X121" s="1265"/>
      <c r="Y121" s="1265"/>
      <c r="Z121" s="1265"/>
      <c r="AA121" s="1265"/>
      <c r="AB121" s="1265"/>
      <c r="AC121" s="1265"/>
      <c r="AD121" s="1265"/>
      <c r="AE121" s="1265"/>
      <c r="AF121" s="1265"/>
      <c r="AG121" s="1265"/>
      <c r="AH121" s="1265"/>
      <c r="AI121" s="1265"/>
      <c r="AJ121" s="1265"/>
      <c r="AK121" s="1265"/>
      <c r="AL121" s="1265"/>
      <c r="AM121" s="202"/>
      <c r="AN121" s="109"/>
      <c r="AO121" s="407"/>
      <c r="AP121" s="407"/>
      <c r="AQ121" s="137"/>
      <c r="AS121" s="1129"/>
      <c r="AT121" s="1129"/>
      <c r="AU121" s="1129"/>
      <c r="AV121" s="1129"/>
      <c r="AW121" s="1129"/>
      <c r="AX121" s="1129"/>
      <c r="AY121" s="1129"/>
      <c r="AZ121" s="1129"/>
      <c r="BA121" s="1129"/>
      <c r="BB121" s="1129"/>
      <c r="BC121" s="1129"/>
      <c r="BD121" s="1129"/>
      <c r="BE121" s="1129"/>
      <c r="BF121" s="1129"/>
      <c r="BG121" s="1129"/>
      <c r="BH121" s="1129"/>
      <c r="BI121" s="1129"/>
      <c r="BJ121" s="1129"/>
      <c r="BK121" s="1129"/>
      <c r="BL121" s="1129"/>
      <c r="BM121" s="1129"/>
      <c r="BN121" s="1129"/>
      <c r="BO121" s="1129"/>
      <c r="BP121" s="1129"/>
      <c r="BQ121" s="1129"/>
      <c r="BR121" s="1129"/>
      <c r="BS121" s="1129"/>
      <c r="BT121" s="1129"/>
      <c r="BU121" s="1129"/>
      <c r="BV121" s="1129"/>
      <c r="BW121" s="1129"/>
      <c r="BX121" s="1129"/>
      <c r="BY121" s="1129"/>
      <c r="BZ121" s="1129"/>
    </row>
    <row r="122" spans="1:78" ht="11.25" customHeight="1" x14ac:dyDescent="0.25">
      <c r="A122" s="136"/>
      <c r="B122" s="410"/>
      <c r="C122" s="202"/>
      <c r="D122" s="109"/>
      <c r="E122" s="1265"/>
      <c r="F122" s="1265"/>
      <c r="G122" s="1265"/>
      <c r="H122" s="1265"/>
      <c r="I122" s="1265"/>
      <c r="J122" s="1265"/>
      <c r="K122" s="1265"/>
      <c r="L122" s="1265"/>
      <c r="M122" s="1265"/>
      <c r="N122" s="1265"/>
      <c r="O122" s="1265"/>
      <c r="P122" s="1265"/>
      <c r="Q122" s="1265"/>
      <c r="R122" s="1265"/>
      <c r="S122" s="1265"/>
      <c r="T122" s="1265"/>
      <c r="U122" s="1265"/>
      <c r="V122" s="1265"/>
      <c r="W122" s="1265"/>
      <c r="X122" s="1265"/>
      <c r="Y122" s="1265"/>
      <c r="Z122" s="1265"/>
      <c r="AA122" s="1265"/>
      <c r="AB122" s="1265"/>
      <c r="AC122" s="1265"/>
      <c r="AD122" s="1265"/>
      <c r="AE122" s="1265"/>
      <c r="AF122" s="1265"/>
      <c r="AG122" s="1265"/>
      <c r="AH122" s="1265"/>
      <c r="AI122" s="1265"/>
      <c r="AJ122" s="1265"/>
      <c r="AK122" s="1265"/>
      <c r="AL122" s="1265"/>
      <c r="AM122" s="202"/>
      <c r="AN122" s="109"/>
      <c r="AO122" s="407"/>
      <c r="AP122" s="407"/>
      <c r="AQ122" s="137"/>
    </row>
    <row r="123" spans="1:78" x14ac:dyDescent="0.25">
      <c r="A123" s="136"/>
      <c r="B123" s="121" t="s">
        <v>248</v>
      </c>
      <c r="C123" s="202"/>
      <c r="D123" s="109"/>
      <c r="E123" s="407"/>
      <c r="F123" s="407"/>
      <c r="G123" s="407"/>
      <c r="H123" s="407"/>
      <c r="I123" s="407"/>
      <c r="J123" s="407"/>
      <c r="K123" s="201"/>
      <c r="L123" s="407"/>
      <c r="M123" s="201"/>
      <c r="N123" s="203"/>
      <c r="O123" s="203" t="s">
        <v>54</v>
      </c>
      <c r="P123" s="203"/>
      <c r="Q123" s="203"/>
      <c r="R123" s="407"/>
      <c r="S123" s="407"/>
      <c r="T123" s="201"/>
      <c r="U123" s="201"/>
      <c r="V123" s="407"/>
      <c r="W123" s="407"/>
      <c r="X123" s="407"/>
      <c r="Y123" s="407"/>
      <c r="Z123" s="201"/>
      <c r="AA123" s="407"/>
      <c r="AB123" s="407"/>
      <c r="AC123" s="203" t="s">
        <v>52</v>
      </c>
      <c r="AD123" s="407"/>
      <c r="AE123" s="407"/>
      <c r="AF123" s="407"/>
      <c r="AG123" s="407"/>
      <c r="AH123" s="407"/>
      <c r="AI123" s="407"/>
      <c r="AJ123" s="407"/>
      <c r="AK123" s="407"/>
      <c r="AL123" s="407"/>
      <c r="AM123" s="202"/>
      <c r="AN123" s="109"/>
      <c r="AO123" s="407"/>
      <c r="AP123" s="1229">
        <v>529</v>
      </c>
      <c r="AQ123" s="292"/>
    </row>
    <row r="124" spans="1:78" x14ac:dyDescent="0.25">
      <c r="A124" s="136"/>
      <c r="B124" s="121"/>
      <c r="C124" s="202"/>
      <c r="D124" s="109"/>
      <c r="E124" s="407"/>
      <c r="F124" s="407"/>
      <c r="G124" s="407"/>
      <c r="H124" s="407"/>
      <c r="I124" s="407"/>
      <c r="J124" s="407"/>
      <c r="K124" s="201"/>
      <c r="L124" s="407"/>
      <c r="M124" s="201"/>
      <c r="N124" s="203"/>
      <c r="O124" s="203"/>
      <c r="P124" s="203"/>
      <c r="Q124" s="203"/>
      <c r="R124" s="407"/>
      <c r="S124" s="407"/>
      <c r="T124" s="201"/>
      <c r="U124" s="201"/>
      <c r="V124" s="407"/>
      <c r="W124" s="407"/>
      <c r="X124" s="407"/>
      <c r="Y124" s="407"/>
      <c r="Z124" s="201"/>
      <c r="AA124" s="407"/>
      <c r="AB124" s="407"/>
      <c r="AC124" s="203"/>
      <c r="AD124" s="407"/>
      <c r="AE124" s="407"/>
      <c r="AF124" s="407"/>
      <c r="AG124" s="407"/>
      <c r="AH124" s="407"/>
      <c r="AI124" s="407"/>
      <c r="AJ124" s="407"/>
      <c r="AK124" s="407"/>
      <c r="AL124" s="407"/>
      <c r="AM124" s="202"/>
      <c r="AN124" s="109"/>
      <c r="AO124" s="407"/>
      <c r="AP124" s="1229"/>
      <c r="AQ124" s="292"/>
    </row>
    <row r="125" spans="1:78" ht="6" customHeight="1" thickBot="1" x14ac:dyDescent="0.3">
      <c r="A125" s="138"/>
      <c r="B125" s="432"/>
      <c r="C125" s="139"/>
      <c r="D125" s="140"/>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39"/>
      <c r="AN125" s="140"/>
      <c r="AO125" s="141"/>
      <c r="AP125" s="141"/>
      <c r="AQ125" s="143"/>
    </row>
    <row r="126" spans="1:78" ht="6" customHeight="1" x14ac:dyDescent="0.25">
      <c r="A126" s="133"/>
      <c r="B126" s="130"/>
      <c r="C126" s="131"/>
      <c r="D126" s="132"/>
      <c r="E126" s="133"/>
      <c r="F126" s="133"/>
      <c r="G126" s="133"/>
      <c r="H126" s="133"/>
      <c r="I126" s="133"/>
      <c r="J126" s="133"/>
      <c r="K126" s="133"/>
      <c r="L126" s="133"/>
      <c r="M126" s="133"/>
      <c r="N126" s="133"/>
      <c r="O126" s="133"/>
      <c r="P126" s="133"/>
      <c r="Q126" s="133"/>
      <c r="R126" s="133"/>
      <c r="S126" s="133"/>
      <c r="T126" s="133"/>
      <c r="U126" s="131"/>
      <c r="V126" s="132"/>
      <c r="W126" s="133"/>
      <c r="X126" s="133"/>
      <c r="Y126" s="133"/>
      <c r="Z126" s="133"/>
      <c r="AA126" s="133"/>
      <c r="AB126" s="133"/>
      <c r="AC126" s="133"/>
      <c r="AD126" s="133"/>
      <c r="AE126" s="133"/>
      <c r="AF126" s="133"/>
      <c r="AG126" s="133"/>
      <c r="AH126" s="133"/>
      <c r="AI126" s="133"/>
      <c r="AJ126" s="133"/>
      <c r="AK126" s="133"/>
      <c r="AL126" s="134"/>
      <c r="AM126" s="131"/>
      <c r="AN126" s="132"/>
      <c r="AO126" s="133"/>
      <c r="AP126" s="133"/>
      <c r="AQ126" s="133"/>
    </row>
    <row r="127" spans="1:78" ht="11.25" customHeight="1" x14ac:dyDescent="0.25">
      <c r="A127" s="407"/>
      <c r="B127" s="460">
        <v>512</v>
      </c>
      <c r="C127" s="202"/>
      <c r="D127" s="109"/>
      <c r="E127" s="1148" t="str">
        <f ca="1">VLOOKUP(INDIRECT(ADDRESS(ROW(),COLUMN()-3)),INDIRECT("translations[[Question Num]:["&amp; Language_Selected &amp;"]]"),MATCH(Language_Selected,Language_Options,0)+1,FALSE)</f>
        <v>In addition to what is recorded on (this document/these documents), did (NAME IN 503) receive any other vaccinations, including vaccinations received in campaigns or immunization days or child health days?
RECORD 'YES' ONLY IF THE RESPONDENT MENTIONS AT LEAST ONE OF THE VACCINATIONS IN 509 THAT ARE NOT RECORDED AS HAVING BEEN GIVEN.</v>
      </c>
      <c r="F127" s="1148"/>
      <c r="G127" s="1148"/>
      <c r="H127" s="1148"/>
      <c r="I127" s="1148"/>
      <c r="J127" s="1148"/>
      <c r="K127" s="1148"/>
      <c r="L127" s="1148"/>
      <c r="M127" s="1148"/>
      <c r="N127" s="1148"/>
      <c r="O127" s="1148"/>
      <c r="P127" s="1148"/>
      <c r="Q127" s="1148"/>
      <c r="R127" s="1148"/>
      <c r="S127" s="1148"/>
      <c r="T127" s="1148"/>
      <c r="U127" s="242"/>
      <c r="V127" s="109"/>
      <c r="W127" s="407" t="s">
        <v>52</v>
      </c>
      <c r="X127" s="407"/>
      <c r="Y127" s="111" t="s">
        <v>9</v>
      </c>
      <c r="Z127" s="225"/>
      <c r="AA127" s="111"/>
      <c r="AB127" s="111"/>
      <c r="AC127" s="111"/>
      <c r="AD127" s="111"/>
      <c r="AE127" s="111"/>
      <c r="AF127" s="111"/>
      <c r="AG127" s="111"/>
      <c r="AH127" s="111"/>
      <c r="AI127" s="111"/>
      <c r="AJ127" s="111"/>
      <c r="AK127" s="111"/>
      <c r="AL127" s="223" t="s">
        <v>53</v>
      </c>
      <c r="AM127" s="202"/>
      <c r="AN127" s="244"/>
      <c r="AQ127" s="407"/>
    </row>
    <row r="128" spans="1:78" ht="11.25" customHeight="1" x14ac:dyDescent="0.25">
      <c r="A128" s="407"/>
      <c r="B128" s="121" t="s">
        <v>297</v>
      </c>
      <c r="C128" s="202"/>
      <c r="D128" s="109"/>
      <c r="E128" s="1148"/>
      <c r="F128" s="1148"/>
      <c r="G128" s="1148"/>
      <c r="H128" s="1148"/>
      <c r="I128" s="1148"/>
      <c r="J128" s="1148"/>
      <c r="K128" s="1148"/>
      <c r="L128" s="1148"/>
      <c r="M128" s="1148"/>
      <c r="N128" s="1148"/>
      <c r="O128" s="1148"/>
      <c r="P128" s="1148"/>
      <c r="Q128" s="1148"/>
      <c r="R128" s="1148"/>
      <c r="S128" s="1148"/>
      <c r="T128" s="1148"/>
      <c r="U128" s="242"/>
      <c r="V128" s="109"/>
      <c r="W128" s="1262" t="s">
        <v>1396</v>
      </c>
      <c r="X128" s="1266"/>
      <c r="Y128" s="1266"/>
      <c r="Z128" s="1266"/>
      <c r="AA128" s="1266"/>
      <c r="AB128" s="1266"/>
      <c r="AC128" s="1266"/>
      <c r="AD128" s="1266"/>
      <c r="AE128" s="1266"/>
      <c r="AF128" s="1266"/>
      <c r="AG128" s="1266"/>
      <c r="AH128" s="1266"/>
      <c r="AI128" s="1266"/>
      <c r="AJ128" s="1266"/>
      <c r="AK128" s="1266"/>
      <c r="AL128" s="412"/>
      <c r="AM128" s="202"/>
      <c r="AN128" s="109"/>
      <c r="AO128" s="407"/>
      <c r="AP128" s="407"/>
      <c r="AQ128" s="407"/>
      <c r="AS128" s="311"/>
      <c r="AT128" s="311"/>
      <c r="AU128" s="311"/>
      <c r="AV128" s="311"/>
      <c r="AW128" s="311"/>
      <c r="AX128" s="311"/>
      <c r="AY128" s="311"/>
      <c r="AZ128" s="311"/>
      <c r="BA128" s="311"/>
      <c r="BB128" s="311"/>
      <c r="BC128" s="311"/>
      <c r="BD128" s="311"/>
      <c r="BE128" s="311"/>
      <c r="BF128" s="311"/>
      <c r="BG128" s="311"/>
    </row>
    <row r="129" spans="1:59" ht="11.25" customHeight="1" x14ac:dyDescent="0.25">
      <c r="A129" s="407"/>
      <c r="B129" s="410"/>
      <c r="C129" s="202"/>
      <c r="D129" s="109"/>
      <c r="E129" s="1148"/>
      <c r="F129" s="1148"/>
      <c r="G129" s="1148"/>
      <c r="H129" s="1148"/>
      <c r="I129" s="1148"/>
      <c r="J129" s="1148"/>
      <c r="K129" s="1148"/>
      <c r="L129" s="1148"/>
      <c r="M129" s="1148"/>
      <c r="N129" s="1148"/>
      <c r="O129" s="1148"/>
      <c r="P129" s="1148"/>
      <c r="Q129" s="1148"/>
      <c r="R129" s="1148"/>
      <c r="S129" s="1148"/>
      <c r="T129" s="1148"/>
      <c r="U129" s="242"/>
      <c r="V129" s="109"/>
      <c r="W129" s="1266"/>
      <c r="X129" s="1266"/>
      <c r="Y129" s="1266"/>
      <c r="Z129" s="1266"/>
      <c r="AA129" s="1266"/>
      <c r="AB129" s="1266"/>
      <c r="AC129" s="1266"/>
      <c r="AD129" s="1266"/>
      <c r="AE129" s="1266"/>
      <c r="AF129" s="1266"/>
      <c r="AG129" s="1266"/>
      <c r="AH129" s="1266"/>
      <c r="AI129" s="1266"/>
      <c r="AJ129" s="1266"/>
      <c r="AK129" s="1266"/>
      <c r="AL129" s="412"/>
      <c r="AM129" s="202"/>
      <c r="AN129" s="109"/>
      <c r="AO129" s="407"/>
      <c r="AP129" s="407"/>
      <c r="AQ129" s="407"/>
      <c r="AS129" s="311"/>
      <c r="AT129" s="311"/>
      <c r="AU129" s="311"/>
      <c r="AV129" s="311"/>
      <c r="AW129" s="311"/>
      <c r="AX129" s="311"/>
      <c r="AY129" s="311"/>
      <c r="AZ129" s="311"/>
      <c r="BA129" s="311"/>
      <c r="BB129" s="311"/>
      <c r="BC129" s="311"/>
      <c r="BD129" s="311"/>
      <c r="BE129" s="311"/>
      <c r="BF129" s="311"/>
      <c r="BG129" s="311"/>
    </row>
    <row r="130" spans="1:59" ht="11.25" customHeight="1" x14ac:dyDescent="0.25">
      <c r="A130" s="407"/>
      <c r="B130" s="410"/>
      <c r="C130" s="202"/>
      <c r="D130" s="109"/>
      <c r="E130" s="1148"/>
      <c r="F130" s="1148"/>
      <c r="G130" s="1148"/>
      <c r="H130" s="1148"/>
      <c r="I130" s="1148"/>
      <c r="J130" s="1148"/>
      <c r="K130" s="1148"/>
      <c r="L130" s="1148"/>
      <c r="M130" s="1148"/>
      <c r="N130" s="1148"/>
      <c r="O130" s="1148"/>
      <c r="P130" s="1148"/>
      <c r="Q130" s="1148"/>
      <c r="R130" s="1148"/>
      <c r="S130" s="1148"/>
      <c r="T130" s="1148"/>
      <c r="U130" s="242"/>
      <c r="V130" s="109"/>
      <c r="W130" s="1266"/>
      <c r="X130" s="1266"/>
      <c r="Y130" s="1266"/>
      <c r="Z130" s="1266"/>
      <c r="AA130" s="1266"/>
      <c r="AB130" s="1266"/>
      <c r="AC130" s="1266"/>
      <c r="AD130" s="1266"/>
      <c r="AE130" s="1266"/>
      <c r="AF130" s="1266"/>
      <c r="AG130" s="1266"/>
      <c r="AH130" s="1266"/>
      <c r="AI130" s="1266"/>
      <c r="AJ130" s="1266"/>
      <c r="AK130" s="1266"/>
      <c r="AL130" s="412"/>
      <c r="AM130" s="202"/>
      <c r="AN130" s="109"/>
      <c r="AO130" s="407"/>
      <c r="AP130" s="407"/>
      <c r="AQ130" s="407"/>
      <c r="AS130" s="311"/>
      <c r="AT130" s="311"/>
      <c r="AU130" s="311"/>
      <c r="AV130" s="311"/>
      <c r="AW130" s="311"/>
      <c r="AX130" s="311"/>
      <c r="AY130" s="311"/>
      <c r="AZ130" s="311"/>
      <c r="BA130" s="311"/>
      <c r="BB130" s="311"/>
      <c r="BC130" s="311"/>
      <c r="BD130" s="311"/>
      <c r="BE130" s="311"/>
      <c r="BF130" s="311"/>
      <c r="BG130" s="311"/>
    </row>
    <row r="131" spans="1:59" ht="11.25" customHeight="1" x14ac:dyDescent="0.25">
      <c r="A131" s="407"/>
      <c r="B131" s="410"/>
      <c r="C131" s="202"/>
      <c r="D131" s="109"/>
      <c r="E131" s="1148"/>
      <c r="F131" s="1148"/>
      <c r="G131" s="1148"/>
      <c r="H131" s="1148"/>
      <c r="I131" s="1148"/>
      <c r="J131" s="1148"/>
      <c r="K131" s="1148"/>
      <c r="L131" s="1148"/>
      <c r="M131" s="1148"/>
      <c r="N131" s="1148"/>
      <c r="O131" s="1148"/>
      <c r="P131" s="1148"/>
      <c r="Q131" s="1148"/>
      <c r="R131" s="1148"/>
      <c r="S131" s="1148"/>
      <c r="T131" s="1148"/>
      <c r="U131" s="242"/>
      <c r="V131" s="109"/>
      <c r="W131" s="1266"/>
      <c r="X131" s="1266"/>
      <c r="Y131" s="1266"/>
      <c r="Z131" s="1266"/>
      <c r="AA131" s="1266"/>
      <c r="AB131" s="1266"/>
      <c r="AC131" s="1266"/>
      <c r="AD131" s="1266"/>
      <c r="AE131" s="1266"/>
      <c r="AF131" s="1266"/>
      <c r="AG131" s="1266"/>
      <c r="AH131" s="1266"/>
      <c r="AI131" s="1266"/>
      <c r="AJ131" s="1266"/>
      <c r="AK131" s="1266"/>
      <c r="AL131" s="412"/>
      <c r="AM131" s="202"/>
      <c r="AN131" s="109"/>
      <c r="AO131" s="407"/>
      <c r="AP131" s="407"/>
      <c r="AQ131" s="407"/>
      <c r="AS131" s="311"/>
      <c r="AT131" s="311"/>
      <c r="AU131" s="311"/>
      <c r="AV131" s="311"/>
      <c r="AW131" s="311"/>
      <c r="AX131" s="311"/>
      <c r="AY131" s="311"/>
      <c r="AZ131" s="311"/>
      <c r="BA131" s="311"/>
      <c r="BB131" s="311"/>
      <c r="BC131" s="311"/>
      <c r="BD131" s="311"/>
      <c r="BE131" s="311"/>
      <c r="BF131" s="311"/>
      <c r="BG131" s="311"/>
    </row>
    <row r="132" spans="1:59" ht="11.25" customHeight="1" x14ac:dyDescent="0.25">
      <c r="A132" s="407"/>
      <c r="B132" s="410"/>
      <c r="C132" s="202"/>
      <c r="D132" s="109"/>
      <c r="E132" s="1148"/>
      <c r="F132" s="1148"/>
      <c r="G132" s="1148"/>
      <c r="H132" s="1148"/>
      <c r="I132" s="1148"/>
      <c r="J132" s="1148"/>
      <c r="K132" s="1148"/>
      <c r="L132" s="1148"/>
      <c r="M132" s="1148"/>
      <c r="N132" s="1148"/>
      <c r="O132" s="1148"/>
      <c r="P132" s="1148"/>
      <c r="Q132" s="1148"/>
      <c r="R132" s="1148"/>
      <c r="S132" s="1148"/>
      <c r="T132" s="1148"/>
      <c r="U132" s="242"/>
      <c r="V132" s="109"/>
      <c r="W132" s="1266"/>
      <c r="X132" s="1266"/>
      <c r="Y132" s="1266"/>
      <c r="Z132" s="1266"/>
      <c r="AA132" s="1266"/>
      <c r="AB132" s="1266"/>
      <c r="AC132" s="1266"/>
      <c r="AD132" s="1266"/>
      <c r="AE132" s="1266"/>
      <c r="AF132" s="1266"/>
      <c r="AG132" s="1266"/>
      <c r="AH132" s="1266"/>
      <c r="AI132" s="1266"/>
      <c r="AJ132" s="1266"/>
      <c r="AK132" s="1266"/>
      <c r="AL132" s="412"/>
      <c r="AM132" s="202"/>
      <c r="AN132" s="109"/>
      <c r="AO132" s="381"/>
      <c r="AP132" s="381"/>
      <c r="AQ132" s="407"/>
    </row>
    <row r="133" spans="1:59" ht="6" customHeight="1" x14ac:dyDescent="0.25">
      <c r="A133" s="407"/>
      <c r="B133" s="410"/>
      <c r="C133" s="202"/>
      <c r="D133" s="109"/>
      <c r="E133" s="1148"/>
      <c r="F133" s="1148"/>
      <c r="G133" s="1148"/>
      <c r="H133" s="1148"/>
      <c r="I133" s="1148"/>
      <c r="J133" s="1148"/>
      <c r="K133" s="1148"/>
      <c r="L133" s="1148"/>
      <c r="M133" s="1148"/>
      <c r="N133" s="1148"/>
      <c r="O133" s="1148"/>
      <c r="P133" s="1148"/>
      <c r="Q133" s="1148"/>
      <c r="R133" s="1148"/>
      <c r="S133" s="1148"/>
      <c r="T133" s="1148"/>
      <c r="U133" s="242"/>
      <c r="V133" s="109"/>
      <c r="W133" s="435"/>
      <c r="X133" s="435"/>
      <c r="Y133" s="435"/>
      <c r="Z133" s="435"/>
      <c r="AA133" s="435"/>
      <c r="AB133" s="435"/>
      <c r="AC133" s="435"/>
      <c r="AD133" s="435"/>
      <c r="AE133" s="435"/>
      <c r="AF133" s="435"/>
      <c r="AG133" s="435"/>
      <c r="AH133" s="435"/>
      <c r="AI133" s="435"/>
      <c r="AJ133" s="435"/>
      <c r="AK133" s="435"/>
      <c r="AL133" s="412"/>
      <c r="AM133" s="202"/>
      <c r="AN133" s="109"/>
      <c r="AO133" s="381"/>
      <c r="AP133" s="381"/>
      <c r="AQ133" s="407"/>
    </row>
    <row r="134" spans="1:59" ht="11.25" customHeight="1" x14ac:dyDescent="0.25">
      <c r="A134" s="407"/>
      <c r="B134" s="410"/>
      <c r="C134" s="202"/>
      <c r="D134" s="109"/>
      <c r="E134" s="1148"/>
      <c r="F134" s="1148"/>
      <c r="G134" s="1148"/>
      <c r="H134" s="1148"/>
      <c r="I134" s="1148"/>
      <c r="J134" s="1148"/>
      <c r="K134" s="1148"/>
      <c r="L134" s="1148"/>
      <c r="M134" s="1148"/>
      <c r="N134" s="1148"/>
      <c r="O134" s="1148"/>
      <c r="P134" s="1148"/>
      <c r="Q134" s="1148"/>
      <c r="R134" s="1148"/>
      <c r="S134" s="1148"/>
      <c r="T134" s="1148"/>
      <c r="U134" s="242"/>
      <c r="V134" s="109"/>
      <c r="W134" s="435"/>
      <c r="X134" s="435"/>
      <c r="Y134" s="435"/>
      <c r="Z134" s="435"/>
      <c r="AA134" s="435"/>
      <c r="AB134" s="435"/>
      <c r="AC134" s="435"/>
      <c r="AD134" s="435"/>
      <c r="AE134" s="435"/>
      <c r="AF134" s="435"/>
      <c r="AG134" s="435"/>
      <c r="AH134" s="435"/>
      <c r="AI134" s="435"/>
      <c r="AJ134" s="757" t="s">
        <v>464</v>
      </c>
      <c r="AK134" s="435"/>
      <c r="AL134" s="412"/>
      <c r="AM134" s="202"/>
      <c r="AN134" s="109"/>
      <c r="AO134" s="381"/>
      <c r="AP134" s="381"/>
      <c r="AQ134" s="407"/>
    </row>
    <row r="135" spans="1:59" ht="11.25" customHeight="1" x14ac:dyDescent="0.25">
      <c r="A135" s="407"/>
      <c r="B135" s="410"/>
      <c r="C135" s="202"/>
      <c r="D135" s="109"/>
      <c r="E135" s="1148"/>
      <c r="F135" s="1148"/>
      <c r="G135" s="1148"/>
      <c r="H135" s="1148"/>
      <c r="I135" s="1148"/>
      <c r="J135" s="1148"/>
      <c r="K135" s="1148"/>
      <c r="L135" s="1148"/>
      <c r="M135" s="1148"/>
      <c r="N135" s="1148"/>
      <c r="O135" s="1148"/>
      <c r="P135" s="1148"/>
      <c r="Q135" s="1148"/>
      <c r="R135" s="1148"/>
      <c r="S135" s="1148"/>
      <c r="T135" s="1148"/>
      <c r="U135" s="242"/>
      <c r="V135" s="109"/>
      <c r="W135" s="435"/>
      <c r="X135" s="435"/>
      <c r="Y135" s="435"/>
      <c r="Z135" s="435"/>
      <c r="AA135" s="435"/>
      <c r="AB135" s="435"/>
      <c r="AC135" s="435"/>
      <c r="AD135" s="435"/>
      <c r="AE135" s="435"/>
      <c r="AF135" s="435"/>
      <c r="AG135" s="435"/>
      <c r="AH135" s="435"/>
      <c r="AI135" s="435"/>
      <c r="AJ135" s="40"/>
      <c r="AK135" s="435"/>
      <c r="AL135" s="412"/>
      <c r="AM135" s="202"/>
      <c r="AN135" s="109"/>
      <c r="AO135" s="381"/>
      <c r="AP135" s="381"/>
      <c r="AQ135" s="407"/>
    </row>
    <row r="136" spans="1:59" ht="11.25" customHeight="1" x14ac:dyDescent="0.25">
      <c r="A136" s="407"/>
      <c r="B136" s="410"/>
      <c r="C136" s="202"/>
      <c r="D136" s="109"/>
      <c r="E136" s="1148"/>
      <c r="F136" s="1148"/>
      <c r="G136" s="1148"/>
      <c r="H136" s="1148"/>
      <c r="I136" s="1148"/>
      <c r="J136" s="1148"/>
      <c r="K136" s="1148"/>
      <c r="L136" s="1148"/>
      <c r="M136" s="1148"/>
      <c r="N136" s="1148"/>
      <c r="O136" s="1148"/>
      <c r="P136" s="1148"/>
      <c r="Q136" s="1148"/>
      <c r="R136" s="1148"/>
      <c r="S136" s="1148"/>
      <c r="T136" s="1148"/>
      <c r="U136" s="242"/>
      <c r="V136" s="109"/>
      <c r="W136" s="407" t="s">
        <v>54</v>
      </c>
      <c r="X136" s="407"/>
      <c r="Y136" s="111" t="s">
        <v>9</v>
      </c>
      <c r="Z136" s="111"/>
      <c r="AA136" s="111"/>
      <c r="AB136" s="111"/>
      <c r="AC136" s="111"/>
      <c r="AD136" s="111"/>
      <c r="AE136" s="111"/>
      <c r="AF136" s="111"/>
      <c r="AG136" s="111"/>
      <c r="AH136" s="111"/>
      <c r="AI136" s="111"/>
      <c r="AJ136" s="111"/>
      <c r="AK136" s="111"/>
      <c r="AL136" s="223" t="s">
        <v>55</v>
      </c>
      <c r="AM136" s="202"/>
      <c r="AN136" s="109"/>
      <c r="AO136" s="381"/>
      <c r="AP136" s="381"/>
      <c r="AQ136" s="407"/>
    </row>
    <row r="137" spans="1:59" ht="11.25" customHeight="1" x14ac:dyDescent="0.25">
      <c r="A137" s="407"/>
      <c r="B137" s="410"/>
      <c r="C137" s="202"/>
      <c r="D137" s="109"/>
      <c r="E137" s="1148"/>
      <c r="F137" s="1148"/>
      <c r="G137" s="1148"/>
      <c r="H137" s="1148"/>
      <c r="I137" s="1148"/>
      <c r="J137" s="1148"/>
      <c r="K137" s="1148"/>
      <c r="L137" s="1148"/>
      <c r="M137" s="1148"/>
      <c r="N137" s="1148"/>
      <c r="O137" s="1148"/>
      <c r="P137" s="1148"/>
      <c r="Q137" s="1148"/>
      <c r="R137" s="1148"/>
      <c r="S137" s="1148"/>
      <c r="T137" s="1148"/>
      <c r="U137" s="202"/>
      <c r="V137" s="109"/>
      <c r="W137" s="407" t="s">
        <v>150</v>
      </c>
      <c r="X137" s="407"/>
      <c r="Y137" s="381"/>
      <c r="Z137" s="381"/>
      <c r="AA137" s="381"/>
      <c r="AB137" s="111" t="s">
        <v>9</v>
      </c>
      <c r="AC137" s="225"/>
      <c r="AD137" s="111"/>
      <c r="AE137" s="111"/>
      <c r="AF137" s="111"/>
      <c r="AG137" s="111"/>
      <c r="AH137" s="111"/>
      <c r="AI137" s="111"/>
      <c r="AJ137" s="111"/>
      <c r="AK137" s="111"/>
      <c r="AL137" s="223" t="s">
        <v>103</v>
      </c>
      <c r="AM137" s="202"/>
      <c r="AN137" s="109"/>
      <c r="AO137" s="381"/>
      <c r="AP137" s="381"/>
      <c r="AQ137" s="154"/>
    </row>
    <row r="138" spans="1:59" ht="6" customHeight="1" thickBot="1" x14ac:dyDescent="0.3">
      <c r="A138" s="119"/>
      <c r="B138" s="118"/>
      <c r="C138" s="114"/>
      <c r="D138" s="113"/>
      <c r="E138" s="119"/>
      <c r="F138" s="119"/>
      <c r="G138" s="119"/>
      <c r="H138" s="119"/>
      <c r="I138" s="119"/>
      <c r="J138" s="119"/>
      <c r="K138" s="119"/>
      <c r="L138" s="119"/>
      <c r="M138" s="119"/>
      <c r="N138" s="119"/>
      <c r="O138" s="119"/>
      <c r="P138" s="119"/>
      <c r="Q138" s="119"/>
      <c r="R138" s="119"/>
      <c r="S138" s="119"/>
      <c r="T138" s="119"/>
      <c r="U138" s="114"/>
      <c r="V138" s="113"/>
      <c r="W138" s="119"/>
      <c r="X138" s="119"/>
      <c r="Y138" s="119"/>
      <c r="Z138" s="119"/>
      <c r="AA138" s="119"/>
      <c r="AB138" s="119"/>
      <c r="AC138" s="119"/>
      <c r="AD138" s="119"/>
      <c r="AE138" s="119"/>
      <c r="AF138" s="119"/>
      <c r="AG138" s="119"/>
      <c r="AH138" s="119"/>
      <c r="AI138" s="119"/>
      <c r="AJ138" s="119"/>
      <c r="AK138" s="119"/>
      <c r="AL138" s="120"/>
      <c r="AM138" s="114"/>
      <c r="AN138" s="113"/>
      <c r="AO138" s="119"/>
      <c r="AP138" s="119"/>
      <c r="AQ138" s="119"/>
    </row>
    <row r="139" spans="1:59" s="742" customFormat="1" ht="6" customHeight="1" x14ac:dyDescent="0.25">
      <c r="A139" s="735"/>
      <c r="B139" s="736"/>
      <c r="C139" s="737"/>
      <c r="D139" s="738"/>
      <c r="E139" s="739"/>
      <c r="F139" s="739"/>
      <c r="G139" s="739"/>
      <c r="H139" s="739"/>
      <c r="I139" s="739"/>
      <c r="J139" s="739"/>
      <c r="K139" s="739"/>
      <c r="L139" s="739"/>
      <c r="M139" s="739"/>
      <c r="N139" s="739"/>
      <c r="O139" s="739"/>
      <c r="P139" s="739"/>
      <c r="Q139" s="739"/>
      <c r="R139" s="739"/>
      <c r="S139" s="739"/>
      <c r="T139" s="739"/>
      <c r="U139" s="739"/>
      <c r="V139" s="739"/>
      <c r="W139" s="739"/>
      <c r="X139" s="739"/>
      <c r="Y139" s="739"/>
      <c r="Z139" s="739"/>
      <c r="AA139" s="739"/>
      <c r="AB139" s="739"/>
      <c r="AC139" s="739"/>
      <c r="AD139" s="739"/>
      <c r="AE139" s="739"/>
      <c r="AF139" s="739"/>
      <c r="AG139" s="739"/>
      <c r="AH139" s="739"/>
      <c r="AI139" s="739"/>
      <c r="AJ139" s="739"/>
      <c r="AK139" s="739"/>
      <c r="AL139" s="740"/>
      <c r="AM139" s="737"/>
      <c r="AN139" s="738"/>
      <c r="AO139" s="739"/>
      <c r="AP139" s="739"/>
      <c r="AQ139" s="741"/>
    </row>
    <row r="140" spans="1:59" s="742" customFormat="1" ht="11.25" customHeight="1" x14ac:dyDescent="0.25">
      <c r="A140" s="743"/>
      <c r="B140" s="744" t="s">
        <v>1389</v>
      </c>
      <c r="C140" s="745"/>
      <c r="D140" s="746"/>
      <c r="E140" s="1264" t="s">
        <v>1391</v>
      </c>
      <c r="F140" s="1264"/>
      <c r="G140" s="1264"/>
      <c r="H140" s="1264"/>
      <c r="I140" s="1264"/>
      <c r="J140" s="1264"/>
      <c r="K140" s="1264"/>
      <c r="L140" s="1264"/>
      <c r="M140" s="1264"/>
      <c r="N140" s="1264"/>
      <c r="O140" s="1264"/>
      <c r="P140" s="1264"/>
      <c r="Q140" s="1264"/>
      <c r="R140" s="1264"/>
      <c r="S140" s="1264"/>
      <c r="T140" s="1264"/>
      <c r="U140" s="1264"/>
      <c r="V140" s="1264"/>
      <c r="W140" s="1264"/>
      <c r="X140" s="1264"/>
      <c r="Y140" s="1264"/>
      <c r="Z140" s="1264"/>
      <c r="AA140" s="1264"/>
      <c r="AB140" s="1264"/>
      <c r="AC140" s="1264"/>
      <c r="AD140" s="1264"/>
      <c r="AE140" s="1264"/>
      <c r="AF140" s="1264"/>
      <c r="AG140" s="1264"/>
      <c r="AH140" s="1264"/>
      <c r="AI140" s="1264"/>
      <c r="AJ140" s="1264"/>
      <c r="AK140" s="1264"/>
      <c r="AL140" s="1264"/>
      <c r="AM140" s="745"/>
      <c r="AN140" s="746"/>
      <c r="AO140" s="747"/>
      <c r="AP140" s="747"/>
      <c r="AQ140" s="749"/>
    </row>
    <row r="141" spans="1:59" s="742" customFormat="1" ht="6" customHeight="1" x14ac:dyDescent="0.25">
      <c r="A141" s="743"/>
      <c r="B141" s="744"/>
      <c r="C141" s="745"/>
      <c r="D141" s="746"/>
      <c r="E141" s="747"/>
      <c r="F141" s="747"/>
      <c r="G141" s="747"/>
      <c r="H141" s="747"/>
      <c r="I141" s="747"/>
      <c r="J141" s="747"/>
      <c r="K141" s="747"/>
      <c r="L141" s="747"/>
      <c r="M141" s="747"/>
      <c r="N141" s="747"/>
      <c r="O141" s="747"/>
      <c r="P141" s="747"/>
      <c r="Q141" s="747"/>
      <c r="R141" s="747"/>
      <c r="S141" s="747"/>
      <c r="T141" s="747"/>
      <c r="U141" s="747"/>
      <c r="V141" s="747"/>
      <c r="W141" s="747"/>
      <c r="X141" s="747"/>
      <c r="Y141" s="747"/>
      <c r="Z141" s="747"/>
      <c r="AA141" s="747"/>
      <c r="AB141" s="747"/>
      <c r="AC141" s="747"/>
      <c r="AD141" s="747"/>
      <c r="AE141" s="747"/>
      <c r="AF141" s="747"/>
      <c r="AG141" s="747"/>
      <c r="AH141" s="747"/>
      <c r="AI141" s="747"/>
      <c r="AJ141" s="747"/>
      <c r="AK141" s="747"/>
      <c r="AL141" s="748"/>
      <c r="AM141" s="745"/>
      <c r="AN141" s="746"/>
      <c r="AO141" s="747"/>
      <c r="AP141" s="747"/>
      <c r="AQ141" s="749"/>
    </row>
    <row r="142" spans="1:59" s="742" customFormat="1" ht="11.25" customHeight="1" x14ac:dyDescent="0.25">
      <c r="A142" s="743"/>
      <c r="B142" s="744"/>
      <c r="C142" s="745"/>
      <c r="D142" s="746"/>
      <c r="E142" s="747"/>
      <c r="F142" s="747"/>
      <c r="G142" s="747"/>
      <c r="H142" s="747"/>
      <c r="I142" s="747"/>
      <c r="J142" s="747"/>
      <c r="L142" s="748" t="s">
        <v>52</v>
      </c>
      <c r="M142" s="747"/>
      <c r="N142" s="747"/>
      <c r="O142" s="747"/>
      <c r="P142" s="747"/>
      <c r="Q142" s="747"/>
      <c r="R142" s="747"/>
      <c r="S142" s="747"/>
      <c r="T142" s="747"/>
      <c r="U142" s="747"/>
      <c r="V142" s="747"/>
      <c r="W142" s="747"/>
      <c r="X142" s="747"/>
      <c r="Y142" s="747"/>
      <c r="Z142" s="747"/>
      <c r="AA142" s="747" t="s">
        <v>54</v>
      </c>
      <c r="AB142" s="747"/>
      <c r="AC142" s="747"/>
      <c r="AD142" s="747"/>
      <c r="AE142" s="747"/>
      <c r="AF142" s="747"/>
      <c r="AG142" s="747"/>
      <c r="AH142" s="747"/>
      <c r="AI142" s="747"/>
      <c r="AJ142" s="747"/>
      <c r="AK142" s="747"/>
      <c r="AL142" s="748"/>
      <c r="AM142" s="745"/>
      <c r="AN142" s="746"/>
      <c r="AO142" s="747"/>
      <c r="AQ142" s="749"/>
    </row>
    <row r="143" spans="1:59" s="742" customFormat="1" ht="11.25" customHeight="1" x14ac:dyDescent="0.25">
      <c r="A143" s="743"/>
      <c r="B143" s="744"/>
      <c r="C143" s="745"/>
      <c r="D143" s="746"/>
      <c r="E143" s="747"/>
      <c r="F143" s="747"/>
      <c r="G143" s="747"/>
      <c r="H143" s="747"/>
      <c r="I143" s="747"/>
      <c r="J143" s="747"/>
      <c r="K143" s="747"/>
      <c r="L143" s="747"/>
      <c r="M143" s="747"/>
      <c r="N143" s="747"/>
      <c r="O143" s="747"/>
      <c r="P143" s="747"/>
      <c r="Q143" s="747"/>
      <c r="R143" s="747"/>
      <c r="S143" s="747"/>
      <c r="T143" s="747"/>
      <c r="U143" s="747"/>
      <c r="V143" s="747"/>
      <c r="W143" s="747"/>
      <c r="X143" s="747"/>
      <c r="Y143" s="747"/>
      <c r="Z143" s="747"/>
      <c r="AA143" s="747"/>
      <c r="AB143" s="747"/>
      <c r="AC143" s="747"/>
      <c r="AD143" s="747"/>
      <c r="AE143" s="747"/>
      <c r="AF143" s="747"/>
      <c r="AG143" s="747"/>
      <c r="AH143" s="747"/>
      <c r="AI143" s="747"/>
      <c r="AJ143" s="747"/>
      <c r="AK143" s="747"/>
      <c r="AL143" s="748"/>
      <c r="AM143" s="745"/>
      <c r="AN143" s="746"/>
      <c r="AO143" s="747"/>
      <c r="AP143" s="747">
        <v>530</v>
      </c>
      <c r="AQ143" s="749"/>
    </row>
    <row r="144" spans="1:59" s="742" customFormat="1" ht="11.25" customHeight="1" x14ac:dyDescent="0.25">
      <c r="A144" s="743"/>
      <c r="B144" s="744"/>
      <c r="C144" s="745"/>
      <c r="D144" s="746"/>
      <c r="E144" s="747"/>
      <c r="F144" s="747"/>
      <c r="G144" s="747"/>
      <c r="H144" s="747"/>
      <c r="I144" s="747"/>
      <c r="J144" s="747"/>
      <c r="L144" s="748" t="s">
        <v>1390</v>
      </c>
      <c r="M144" s="747"/>
      <c r="N144" s="747"/>
      <c r="O144" s="747"/>
      <c r="P144" s="747"/>
      <c r="Q144" s="747"/>
      <c r="R144" s="747"/>
      <c r="S144" s="747"/>
      <c r="T144" s="747"/>
      <c r="U144" s="747"/>
      <c r="V144" s="747"/>
      <c r="W144" s="747"/>
      <c r="X144" s="747"/>
      <c r="Y144" s="747"/>
      <c r="Z144" s="747"/>
      <c r="AA144" s="747"/>
      <c r="AB144" s="747"/>
      <c r="AC144" s="747"/>
      <c r="AD144" s="747"/>
      <c r="AE144" s="747"/>
      <c r="AF144" s="747"/>
      <c r="AG144" s="747"/>
      <c r="AH144" s="747"/>
      <c r="AI144" s="747"/>
      <c r="AJ144" s="747"/>
      <c r="AK144" s="747"/>
      <c r="AL144" s="748"/>
      <c r="AM144" s="745"/>
      <c r="AN144" s="746"/>
      <c r="AO144" s="747"/>
      <c r="AP144" s="747"/>
      <c r="AQ144" s="749"/>
    </row>
    <row r="145" spans="1:43" s="742" customFormat="1" ht="6" customHeight="1" thickBot="1" x14ac:dyDescent="0.3">
      <c r="A145" s="750"/>
      <c r="B145" s="751"/>
      <c r="C145" s="752"/>
      <c r="D145" s="753"/>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5"/>
      <c r="AM145" s="752"/>
      <c r="AN145" s="753"/>
      <c r="AO145" s="754"/>
      <c r="AP145" s="754"/>
      <c r="AQ145" s="756"/>
    </row>
    <row r="146" spans="1:43" ht="6" customHeight="1" x14ac:dyDescent="0.25">
      <c r="A146" s="29"/>
      <c r="B146" s="433"/>
      <c r="C146" s="107"/>
      <c r="D146" s="108"/>
      <c r="E146" s="29"/>
      <c r="F146" s="29"/>
      <c r="G146" s="29"/>
      <c r="H146" s="29"/>
      <c r="I146" s="29"/>
      <c r="J146" s="29"/>
      <c r="K146" s="29"/>
      <c r="L146" s="29"/>
      <c r="M146" s="29"/>
      <c r="N146" s="29"/>
      <c r="O146" s="29"/>
      <c r="P146" s="29"/>
      <c r="Q146" s="29"/>
      <c r="R146" s="29"/>
      <c r="S146" s="29"/>
      <c r="T146" s="29"/>
      <c r="U146" s="107"/>
      <c r="V146" s="108"/>
      <c r="W146" s="29"/>
      <c r="X146" s="29"/>
      <c r="Y146" s="29"/>
      <c r="Z146" s="29"/>
      <c r="AA146" s="29"/>
      <c r="AB146" s="29"/>
      <c r="AC146" s="29"/>
      <c r="AD146" s="29"/>
      <c r="AE146" s="29"/>
      <c r="AF146" s="29"/>
      <c r="AG146" s="29"/>
      <c r="AH146" s="29"/>
      <c r="AI146" s="29"/>
      <c r="AJ146" s="29"/>
      <c r="AK146" s="29"/>
      <c r="AL146" s="33"/>
      <c r="AM146" s="107"/>
      <c r="AN146" s="108"/>
      <c r="AO146" s="29"/>
      <c r="AP146" s="29"/>
      <c r="AQ146" s="29"/>
    </row>
    <row r="147" spans="1:43" ht="11.25" customHeight="1" x14ac:dyDescent="0.25">
      <c r="A147" s="407"/>
      <c r="B147" s="460">
        <v>513</v>
      </c>
      <c r="C147" s="202"/>
      <c r="D147" s="109"/>
      <c r="E147" s="1148" t="str">
        <f ca="1">VLOOKUP(INDIRECT(ADDRESS(ROW(),COLUMN()-3)),INDIRECT("translations[[Question Num]:["&amp; Language_Selected &amp;"]]"),MATCH(Language_Selected,Language_Options,0)+1,FALSE)</f>
        <v>Did (NAME IN 503) ever receive any vaccinations to prevent (NAME IN 503) from getting diseases, including vaccinations received in campaigns or immunization days or child health days?</v>
      </c>
      <c r="F147" s="1148"/>
      <c r="G147" s="1148"/>
      <c r="H147" s="1148"/>
      <c r="I147" s="1148"/>
      <c r="J147" s="1148"/>
      <c r="K147" s="1148"/>
      <c r="L147" s="1148"/>
      <c r="M147" s="1148"/>
      <c r="N147" s="1148"/>
      <c r="O147" s="1148"/>
      <c r="P147" s="1148"/>
      <c r="Q147" s="1148"/>
      <c r="R147" s="1148"/>
      <c r="S147" s="1148"/>
      <c r="T147" s="1148"/>
      <c r="U147" s="202"/>
      <c r="V147" s="109"/>
      <c r="W147" s="407" t="s">
        <v>52</v>
      </c>
      <c r="X147" s="407"/>
      <c r="Y147" s="112" t="s">
        <v>9</v>
      </c>
      <c r="Z147" s="112"/>
      <c r="AA147" s="112"/>
      <c r="AB147" s="112"/>
      <c r="AC147" s="112"/>
      <c r="AD147" s="112"/>
      <c r="AE147" s="112"/>
      <c r="AF147" s="112"/>
      <c r="AG147" s="112"/>
      <c r="AH147" s="112"/>
      <c r="AI147" s="112"/>
      <c r="AJ147" s="112"/>
      <c r="AK147" s="112"/>
      <c r="AL147" s="223" t="s">
        <v>53</v>
      </c>
      <c r="AM147" s="202"/>
      <c r="AN147" s="109"/>
      <c r="AO147" s="381"/>
      <c r="AP147" s="381"/>
      <c r="AQ147" s="407"/>
    </row>
    <row r="148" spans="1:43" x14ac:dyDescent="0.25">
      <c r="A148" s="407"/>
      <c r="B148" s="121" t="s">
        <v>297</v>
      </c>
      <c r="C148" s="202"/>
      <c r="D148" s="109"/>
      <c r="E148" s="1148"/>
      <c r="F148" s="1148"/>
      <c r="G148" s="1148"/>
      <c r="H148" s="1148"/>
      <c r="I148" s="1148"/>
      <c r="J148" s="1148"/>
      <c r="K148" s="1148"/>
      <c r="L148" s="1148"/>
      <c r="M148" s="1148"/>
      <c r="N148" s="1148"/>
      <c r="O148" s="1148"/>
      <c r="P148" s="1148"/>
      <c r="Q148" s="1148"/>
      <c r="R148" s="1148"/>
      <c r="S148" s="1148"/>
      <c r="T148" s="1148"/>
      <c r="U148" s="202"/>
      <c r="V148" s="109"/>
      <c r="W148" s="407" t="s">
        <v>54</v>
      </c>
      <c r="X148" s="407"/>
      <c r="Y148" s="112" t="s">
        <v>9</v>
      </c>
      <c r="Z148" s="112"/>
      <c r="AA148" s="112"/>
      <c r="AB148" s="112"/>
      <c r="AC148" s="112"/>
      <c r="AD148" s="112"/>
      <c r="AE148" s="112"/>
      <c r="AF148" s="112"/>
      <c r="AG148" s="112"/>
      <c r="AH148" s="112"/>
      <c r="AI148" s="112"/>
      <c r="AJ148" s="112"/>
      <c r="AK148" s="112"/>
      <c r="AL148" s="223" t="s">
        <v>55</v>
      </c>
      <c r="AM148" s="202"/>
      <c r="AN148" s="109"/>
      <c r="AO148" s="381"/>
      <c r="AP148" s="1229">
        <v>530</v>
      </c>
      <c r="AQ148" s="154"/>
    </row>
    <row r="149" spans="1:43" ht="11.25" customHeight="1" x14ac:dyDescent="0.25">
      <c r="A149" s="407"/>
      <c r="B149" s="410"/>
      <c r="C149" s="202"/>
      <c r="D149" s="109"/>
      <c r="E149" s="1148"/>
      <c r="F149" s="1148"/>
      <c r="G149" s="1148"/>
      <c r="H149" s="1148"/>
      <c r="I149" s="1148"/>
      <c r="J149" s="1148"/>
      <c r="K149" s="1148"/>
      <c r="L149" s="1148"/>
      <c r="M149" s="1148"/>
      <c r="N149" s="1148"/>
      <c r="O149" s="1148"/>
      <c r="P149" s="1148"/>
      <c r="Q149" s="1148"/>
      <c r="R149" s="1148"/>
      <c r="S149" s="1148"/>
      <c r="T149" s="1148"/>
      <c r="U149" s="242"/>
      <c r="V149" s="109"/>
      <c r="W149" s="407" t="s">
        <v>150</v>
      </c>
      <c r="X149" s="407"/>
      <c r="Y149" s="381"/>
      <c r="Z149" s="381"/>
      <c r="AA149" s="381"/>
      <c r="AB149" s="111" t="s">
        <v>9</v>
      </c>
      <c r="AC149" s="225"/>
      <c r="AD149" s="111"/>
      <c r="AE149" s="111"/>
      <c r="AF149" s="111"/>
      <c r="AG149" s="111"/>
      <c r="AH149" s="111"/>
      <c r="AI149" s="111"/>
      <c r="AJ149" s="111"/>
      <c r="AK149" s="111"/>
      <c r="AL149" s="223" t="s">
        <v>103</v>
      </c>
      <c r="AM149" s="202"/>
      <c r="AN149" s="109"/>
      <c r="AO149" s="381"/>
      <c r="AP149" s="1229"/>
      <c r="AQ149" s="154"/>
    </row>
    <row r="150" spans="1:43" ht="11.25" customHeight="1" x14ac:dyDescent="0.25">
      <c r="A150" s="407"/>
      <c r="B150" s="410"/>
      <c r="C150" s="202"/>
      <c r="D150" s="109"/>
      <c r="E150" s="1148"/>
      <c r="F150" s="1148"/>
      <c r="G150" s="1148"/>
      <c r="H150" s="1148"/>
      <c r="I150" s="1148"/>
      <c r="J150" s="1148"/>
      <c r="K150" s="1148"/>
      <c r="L150" s="1148"/>
      <c r="M150" s="1148"/>
      <c r="N150" s="1148"/>
      <c r="O150" s="1148"/>
      <c r="P150" s="1148"/>
      <c r="Q150" s="1148"/>
      <c r="R150" s="1148"/>
      <c r="S150" s="1148"/>
      <c r="T150" s="1148"/>
      <c r="U150" s="242"/>
      <c r="V150" s="109"/>
      <c r="W150" s="407"/>
      <c r="X150" s="407"/>
      <c r="Y150" s="381"/>
      <c r="Z150" s="381"/>
      <c r="AA150" s="381"/>
      <c r="AB150" s="111"/>
      <c r="AC150" s="225"/>
      <c r="AD150" s="111"/>
      <c r="AE150" s="111"/>
      <c r="AF150" s="111"/>
      <c r="AG150" s="111"/>
      <c r="AH150" s="111"/>
      <c r="AI150" s="111"/>
      <c r="AJ150" s="111"/>
      <c r="AK150" s="111"/>
      <c r="AL150" s="223"/>
      <c r="AM150" s="202"/>
      <c r="AN150" s="109"/>
      <c r="AO150" s="381"/>
      <c r="AP150" s="407"/>
      <c r="AQ150" s="407"/>
    </row>
    <row r="151" spans="1:43" ht="6" customHeight="1" x14ac:dyDescent="0.25">
      <c r="A151" s="119"/>
      <c r="B151" s="118"/>
      <c r="C151" s="114"/>
      <c r="D151" s="113"/>
      <c r="E151" s="119"/>
      <c r="F151" s="119"/>
      <c r="G151" s="119"/>
      <c r="H151" s="119"/>
      <c r="I151" s="119"/>
      <c r="J151" s="119"/>
      <c r="K151" s="119"/>
      <c r="L151" s="119"/>
      <c r="M151" s="119"/>
      <c r="N151" s="119"/>
      <c r="O151" s="119"/>
      <c r="P151" s="119"/>
      <c r="Q151" s="119"/>
      <c r="R151" s="119"/>
      <c r="S151" s="119"/>
      <c r="T151" s="119"/>
      <c r="U151" s="114"/>
      <c r="V151" s="113"/>
      <c r="W151" s="119"/>
      <c r="X151" s="119"/>
      <c r="Y151" s="119"/>
      <c r="Z151" s="119"/>
      <c r="AA151" s="119"/>
      <c r="AB151" s="119"/>
      <c r="AC151" s="119"/>
      <c r="AD151" s="119"/>
      <c r="AE151" s="119"/>
      <c r="AF151" s="119"/>
      <c r="AG151" s="119"/>
      <c r="AH151" s="119"/>
      <c r="AI151" s="119"/>
      <c r="AJ151" s="119"/>
      <c r="AK151" s="119"/>
      <c r="AL151" s="120"/>
      <c r="AM151" s="114"/>
      <c r="AN151" s="113"/>
      <c r="AO151" s="119"/>
      <c r="AP151" s="119"/>
      <c r="AQ151" s="119"/>
    </row>
    <row r="152" spans="1:43" ht="6" customHeight="1" x14ac:dyDescent="0.25">
      <c r="A152" s="29"/>
      <c r="B152" s="433"/>
      <c r="C152" s="107"/>
      <c r="D152" s="108"/>
      <c r="E152" s="29"/>
      <c r="F152" s="29"/>
      <c r="G152" s="29"/>
      <c r="H152" s="29"/>
      <c r="I152" s="29"/>
      <c r="J152" s="29"/>
      <c r="K152" s="29"/>
      <c r="L152" s="29"/>
      <c r="M152" s="29"/>
      <c r="N152" s="29"/>
      <c r="O152" s="29"/>
      <c r="P152" s="29"/>
      <c r="Q152" s="29"/>
      <c r="R152" s="29"/>
      <c r="S152" s="29"/>
      <c r="T152" s="29"/>
      <c r="U152" s="107"/>
      <c r="V152" s="108"/>
      <c r="W152" s="29"/>
      <c r="X152" s="29"/>
      <c r="Y152" s="29"/>
      <c r="Z152" s="29"/>
      <c r="AA152" s="29"/>
      <c r="AB152" s="29"/>
      <c r="AC152" s="29"/>
      <c r="AD152" s="29"/>
      <c r="AE152" s="29"/>
      <c r="AF152" s="29"/>
      <c r="AG152" s="29"/>
      <c r="AH152" s="29"/>
      <c r="AI152" s="29"/>
      <c r="AJ152" s="29"/>
      <c r="AK152" s="29"/>
      <c r="AL152" s="33"/>
      <c r="AM152" s="107"/>
      <c r="AN152" s="108"/>
      <c r="AO152" s="29"/>
      <c r="AP152" s="29"/>
      <c r="AQ152" s="29"/>
    </row>
    <row r="153" spans="1:43" ht="11.25" customHeight="1" x14ac:dyDescent="0.25">
      <c r="A153" s="407"/>
      <c r="B153" s="460">
        <v>514</v>
      </c>
      <c r="C153" s="202"/>
      <c r="D153" s="109"/>
      <c r="E153" s="1148" t="str">
        <f ca="1">VLOOKUP(INDIRECT(ADDRESS(ROW(),COLUMN()-3)),INDIRECT("translations[[Question Num]:["&amp; Language_Selected &amp;"]]"),MATCH(Language_Selected,Language_Options,0)+1,FALSE)</f>
        <v>Has (NAME IN 503) ever received a BCG vaccination against tuberculosis, that is, an injection in the arm or shoulder that usually causes a scar?</v>
      </c>
      <c r="F153" s="1148"/>
      <c r="G153" s="1148"/>
      <c r="H153" s="1148"/>
      <c r="I153" s="1148"/>
      <c r="J153" s="1148"/>
      <c r="K153" s="1148"/>
      <c r="L153" s="1148"/>
      <c r="M153" s="1148"/>
      <c r="N153" s="1148"/>
      <c r="O153" s="1148"/>
      <c r="P153" s="1148"/>
      <c r="Q153" s="1148"/>
      <c r="R153" s="1148"/>
      <c r="S153" s="1148"/>
      <c r="T153" s="1148"/>
      <c r="U153" s="202"/>
      <c r="V153" s="109"/>
      <c r="W153" s="407" t="s">
        <v>52</v>
      </c>
      <c r="X153" s="407"/>
      <c r="Y153" s="112" t="s">
        <v>9</v>
      </c>
      <c r="Z153" s="112"/>
      <c r="AA153" s="112"/>
      <c r="AB153" s="112"/>
      <c r="AC153" s="112"/>
      <c r="AD153" s="112"/>
      <c r="AE153" s="112"/>
      <c r="AF153" s="112"/>
      <c r="AG153" s="112"/>
      <c r="AH153" s="112"/>
      <c r="AI153" s="112"/>
      <c r="AJ153" s="112"/>
      <c r="AK153" s="112"/>
      <c r="AL153" s="223" t="s">
        <v>53</v>
      </c>
      <c r="AM153" s="202"/>
      <c r="AN153" s="109"/>
      <c r="AO153" s="381"/>
      <c r="AP153" s="381"/>
      <c r="AQ153" s="407"/>
    </row>
    <row r="154" spans="1:43" x14ac:dyDescent="0.25">
      <c r="A154" s="407"/>
      <c r="B154" s="410"/>
      <c r="C154" s="202"/>
      <c r="D154" s="109"/>
      <c r="E154" s="1148"/>
      <c r="F154" s="1148"/>
      <c r="G154" s="1148"/>
      <c r="H154" s="1148"/>
      <c r="I154" s="1148"/>
      <c r="J154" s="1148"/>
      <c r="K154" s="1148"/>
      <c r="L154" s="1148"/>
      <c r="M154" s="1148"/>
      <c r="N154" s="1148"/>
      <c r="O154" s="1148"/>
      <c r="P154" s="1148"/>
      <c r="Q154" s="1148"/>
      <c r="R154" s="1148"/>
      <c r="S154" s="1148"/>
      <c r="T154" s="1148"/>
      <c r="U154" s="202"/>
      <c r="V154" s="109"/>
      <c r="W154" s="407" t="s">
        <v>54</v>
      </c>
      <c r="X154" s="407"/>
      <c r="Y154" s="112" t="s">
        <v>9</v>
      </c>
      <c r="Z154" s="112"/>
      <c r="AA154" s="112"/>
      <c r="AB154" s="112"/>
      <c r="AC154" s="112"/>
      <c r="AD154" s="112"/>
      <c r="AE154" s="112"/>
      <c r="AF154" s="112"/>
      <c r="AG154" s="112"/>
      <c r="AH154" s="112"/>
      <c r="AI154" s="112"/>
      <c r="AJ154" s="112"/>
      <c r="AK154" s="112"/>
      <c r="AL154" s="223" t="s">
        <v>55</v>
      </c>
      <c r="AM154" s="202"/>
      <c r="AN154" s="109"/>
      <c r="AO154" s="381"/>
      <c r="AP154" s="381"/>
      <c r="AQ154" s="407"/>
    </row>
    <row r="155" spans="1:43" ht="11.25" customHeight="1" x14ac:dyDescent="0.25">
      <c r="A155" s="407"/>
      <c r="B155" s="410"/>
      <c r="C155" s="202"/>
      <c r="D155" s="109"/>
      <c r="E155" s="1148"/>
      <c r="F155" s="1148"/>
      <c r="G155" s="1148"/>
      <c r="H155" s="1148"/>
      <c r="I155" s="1148"/>
      <c r="J155" s="1148"/>
      <c r="K155" s="1148"/>
      <c r="L155" s="1148"/>
      <c r="M155" s="1148"/>
      <c r="N155" s="1148"/>
      <c r="O155" s="1148"/>
      <c r="P155" s="1148"/>
      <c r="Q155" s="1148"/>
      <c r="R155" s="1148"/>
      <c r="S155" s="1148"/>
      <c r="T155" s="1148"/>
      <c r="U155" s="242"/>
      <c r="V155" s="109"/>
      <c r="W155" s="407" t="s">
        <v>150</v>
      </c>
      <c r="X155" s="407"/>
      <c r="Y155" s="381"/>
      <c r="Z155" s="381"/>
      <c r="AA155" s="381"/>
      <c r="AB155" s="111" t="s">
        <v>9</v>
      </c>
      <c r="AC155" s="225"/>
      <c r="AD155" s="111"/>
      <c r="AE155" s="111"/>
      <c r="AF155" s="111"/>
      <c r="AG155" s="111"/>
      <c r="AH155" s="111"/>
      <c r="AI155" s="111"/>
      <c r="AJ155" s="111"/>
      <c r="AK155" s="111"/>
      <c r="AL155" s="223" t="s">
        <v>103</v>
      </c>
      <c r="AM155" s="202"/>
      <c r="AN155" s="109"/>
      <c r="AO155" s="381"/>
      <c r="AP155" s="381"/>
      <c r="AQ155" s="407"/>
    </row>
    <row r="156" spans="1:43" ht="6" customHeight="1" x14ac:dyDescent="0.25">
      <c r="A156" s="119"/>
      <c r="B156" s="118"/>
      <c r="C156" s="114"/>
      <c r="D156" s="113"/>
      <c r="E156" s="119"/>
      <c r="F156" s="119"/>
      <c r="G156" s="119"/>
      <c r="H156" s="119"/>
      <c r="I156" s="119"/>
      <c r="J156" s="119"/>
      <c r="K156" s="119"/>
      <c r="L156" s="119"/>
      <c r="M156" s="119"/>
      <c r="N156" s="119"/>
      <c r="O156" s="119"/>
      <c r="P156" s="119"/>
      <c r="Q156" s="119"/>
      <c r="R156" s="119"/>
      <c r="S156" s="119"/>
      <c r="T156" s="119"/>
      <c r="U156" s="114"/>
      <c r="V156" s="113"/>
      <c r="W156" s="119"/>
      <c r="X156" s="119"/>
      <c r="Y156" s="119"/>
      <c r="Z156" s="119"/>
      <c r="AA156" s="119"/>
      <c r="AB156" s="119"/>
      <c r="AC156" s="119"/>
      <c r="AD156" s="119"/>
      <c r="AE156" s="119"/>
      <c r="AF156" s="119"/>
      <c r="AG156" s="119"/>
      <c r="AH156" s="119"/>
      <c r="AI156" s="119"/>
      <c r="AJ156" s="119"/>
      <c r="AK156" s="119"/>
      <c r="AL156" s="120"/>
      <c r="AM156" s="114"/>
      <c r="AN156" s="113"/>
      <c r="AO156" s="119"/>
      <c r="AP156" s="119"/>
      <c r="AQ156" s="119"/>
    </row>
    <row r="157" spans="1:43" ht="6" customHeight="1" x14ac:dyDescent="0.25">
      <c r="A157" s="29"/>
      <c r="B157" s="433"/>
      <c r="C157" s="107"/>
      <c r="D157" s="108"/>
      <c r="E157" s="29"/>
      <c r="F157" s="29"/>
      <c r="G157" s="29"/>
      <c r="H157" s="29"/>
      <c r="I157" s="29"/>
      <c r="J157" s="29"/>
      <c r="K157" s="29"/>
      <c r="L157" s="29"/>
      <c r="M157" s="29"/>
      <c r="N157" s="29"/>
      <c r="O157" s="29"/>
      <c r="P157" s="29"/>
      <c r="Q157" s="29"/>
      <c r="R157" s="29"/>
      <c r="S157" s="29"/>
      <c r="T157" s="29"/>
      <c r="U157" s="107"/>
      <c r="V157" s="108"/>
      <c r="W157" s="29"/>
      <c r="X157" s="29"/>
      <c r="Y157" s="29"/>
      <c r="Z157" s="29"/>
      <c r="AA157" s="29"/>
      <c r="AB157" s="29"/>
      <c r="AC157" s="29"/>
      <c r="AD157" s="29"/>
      <c r="AE157" s="29"/>
      <c r="AF157" s="29"/>
      <c r="AG157" s="29"/>
      <c r="AH157" s="29"/>
      <c r="AI157" s="29"/>
      <c r="AJ157" s="29"/>
      <c r="AK157" s="29"/>
      <c r="AL157" s="33"/>
      <c r="AM157" s="107"/>
      <c r="AN157" s="108"/>
      <c r="AO157" s="29"/>
      <c r="AP157" s="29"/>
      <c r="AQ157" s="29"/>
    </row>
    <row r="158" spans="1:43" ht="11.25" customHeight="1" x14ac:dyDescent="0.25">
      <c r="A158" s="407"/>
      <c r="B158" s="460">
        <v>515</v>
      </c>
      <c r="C158" s="202"/>
      <c r="D158" s="109"/>
      <c r="E158" s="1148" t="str">
        <f ca="1">VLOOKUP(INDIRECT(ADDRESS(ROW(),COLUMN()-3)),INDIRECT("translations[[Question Num]:["&amp; Language_Selected &amp;"]]"),MATCH(Language_Selected,Language_Options,0)+1,FALSE)</f>
        <v>At or soon after birth, did (NAME IN 503) receive a Hepatitis B vaccination, that is, an injection in the thigh to prevent Hepatitis B?</v>
      </c>
      <c r="F158" s="1148"/>
      <c r="G158" s="1148"/>
      <c r="H158" s="1148"/>
      <c r="I158" s="1148"/>
      <c r="J158" s="1148"/>
      <c r="K158" s="1148"/>
      <c r="L158" s="1148"/>
      <c r="M158" s="1148"/>
      <c r="N158" s="1148"/>
      <c r="O158" s="1148"/>
      <c r="P158" s="1148"/>
      <c r="Q158" s="1148"/>
      <c r="R158" s="1148"/>
      <c r="S158" s="1148"/>
      <c r="T158" s="1148"/>
      <c r="U158" s="202"/>
      <c r="V158" s="109"/>
      <c r="W158" s="407" t="s">
        <v>52</v>
      </c>
      <c r="X158" s="407"/>
      <c r="Y158" s="112" t="s">
        <v>9</v>
      </c>
      <c r="Z158" s="112"/>
      <c r="AA158" s="112"/>
      <c r="AB158" s="112"/>
      <c r="AC158" s="112"/>
      <c r="AD158" s="112"/>
      <c r="AE158" s="112"/>
      <c r="AF158" s="112"/>
      <c r="AG158" s="112"/>
      <c r="AH158" s="112"/>
      <c r="AI158" s="112"/>
      <c r="AJ158" s="112"/>
      <c r="AK158" s="112"/>
      <c r="AL158" s="223" t="s">
        <v>53</v>
      </c>
      <c r="AM158" s="202"/>
      <c r="AN158" s="109"/>
      <c r="AO158" s="381"/>
      <c r="AP158" s="381"/>
      <c r="AQ158" s="407"/>
    </row>
    <row r="159" spans="1:43" x14ac:dyDescent="0.25">
      <c r="A159" s="407"/>
      <c r="B159" s="121"/>
      <c r="C159" s="202"/>
      <c r="D159" s="109"/>
      <c r="E159" s="1148"/>
      <c r="F159" s="1148"/>
      <c r="G159" s="1148"/>
      <c r="H159" s="1148"/>
      <c r="I159" s="1148"/>
      <c r="J159" s="1148"/>
      <c r="K159" s="1148"/>
      <c r="L159" s="1148"/>
      <c r="M159" s="1148"/>
      <c r="N159" s="1148"/>
      <c r="O159" s="1148"/>
      <c r="P159" s="1148"/>
      <c r="Q159" s="1148"/>
      <c r="R159" s="1148"/>
      <c r="S159" s="1148"/>
      <c r="T159" s="1148"/>
      <c r="U159" s="202"/>
      <c r="V159" s="109"/>
      <c r="W159" s="407" t="s">
        <v>54</v>
      </c>
      <c r="X159" s="407"/>
      <c r="Y159" s="112" t="s">
        <v>9</v>
      </c>
      <c r="Z159" s="112"/>
      <c r="AA159" s="112"/>
      <c r="AB159" s="112"/>
      <c r="AC159" s="112"/>
      <c r="AD159" s="112"/>
      <c r="AE159" s="112"/>
      <c r="AF159" s="112"/>
      <c r="AG159" s="112"/>
      <c r="AH159" s="112"/>
      <c r="AI159" s="112"/>
      <c r="AJ159" s="112"/>
      <c r="AK159" s="112"/>
      <c r="AL159" s="223" t="s">
        <v>55</v>
      </c>
      <c r="AM159" s="202"/>
      <c r="AN159" s="109"/>
      <c r="AO159" s="381"/>
      <c r="AP159" s="1272">
        <v>517</v>
      </c>
      <c r="AQ159" s="407"/>
    </row>
    <row r="160" spans="1:43" ht="11.25" customHeight="1" x14ac:dyDescent="0.25">
      <c r="A160" s="407"/>
      <c r="B160" s="410"/>
      <c r="C160" s="202"/>
      <c r="D160" s="109"/>
      <c r="E160" s="1148"/>
      <c r="F160" s="1148"/>
      <c r="G160" s="1148"/>
      <c r="H160" s="1148"/>
      <c r="I160" s="1148"/>
      <c r="J160" s="1148"/>
      <c r="K160" s="1148"/>
      <c r="L160" s="1148"/>
      <c r="M160" s="1148"/>
      <c r="N160" s="1148"/>
      <c r="O160" s="1148"/>
      <c r="P160" s="1148"/>
      <c r="Q160" s="1148"/>
      <c r="R160" s="1148"/>
      <c r="S160" s="1148"/>
      <c r="T160" s="1148"/>
      <c r="U160" s="242"/>
      <c r="V160" s="109"/>
      <c r="W160" s="407" t="s">
        <v>150</v>
      </c>
      <c r="X160" s="407"/>
      <c r="Y160" s="381"/>
      <c r="Z160" s="381"/>
      <c r="AA160" s="381"/>
      <c r="AB160" s="111" t="s">
        <v>9</v>
      </c>
      <c r="AC160" s="225"/>
      <c r="AD160" s="111"/>
      <c r="AE160" s="111"/>
      <c r="AF160" s="111"/>
      <c r="AG160" s="111"/>
      <c r="AH160" s="111"/>
      <c r="AI160" s="111"/>
      <c r="AJ160" s="111"/>
      <c r="AK160" s="111"/>
      <c r="AL160" s="223" t="s">
        <v>103</v>
      </c>
      <c r="AM160" s="202"/>
      <c r="AN160" s="109"/>
      <c r="AO160" s="381"/>
      <c r="AP160" s="1272"/>
      <c r="AQ160" s="407"/>
    </row>
    <row r="161" spans="1:43" ht="6" customHeight="1" x14ac:dyDescent="0.25">
      <c r="A161" s="119"/>
      <c r="B161" s="118"/>
      <c r="C161" s="114"/>
      <c r="D161" s="113"/>
      <c r="E161" s="119"/>
      <c r="F161" s="119"/>
      <c r="G161" s="119"/>
      <c r="H161" s="119"/>
      <c r="I161" s="119"/>
      <c r="J161" s="119"/>
      <c r="K161" s="119"/>
      <c r="L161" s="119"/>
      <c r="M161" s="119"/>
      <c r="N161" s="119"/>
      <c r="O161" s="119"/>
      <c r="P161" s="119"/>
      <c r="Q161" s="119"/>
      <c r="R161" s="119"/>
      <c r="S161" s="119"/>
      <c r="T161" s="119"/>
      <c r="U161" s="114"/>
      <c r="V161" s="113"/>
      <c r="W161" s="119"/>
      <c r="X161" s="119"/>
      <c r="Y161" s="119"/>
      <c r="Z161" s="119"/>
      <c r="AA161" s="119"/>
      <c r="AB161" s="119"/>
      <c r="AC161" s="119"/>
      <c r="AD161" s="119"/>
      <c r="AE161" s="119"/>
      <c r="AF161" s="119"/>
      <c r="AG161" s="119"/>
      <c r="AH161" s="119"/>
      <c r="AI161" s="119"/>
      <c r="AJ161" s="119"/>
      <c r="AK161" s="119"/>
      <c r="AL161" s="120"/>
      <c r="AM161" s="114"/>
      <c r="AN161" s="113"/>
      <c r="AO161" s="119"/>
      <c r="AP161" s="119"/>
      <c r="AQ161" s="119"/>
    </row>
    <row r="162" spans="1:43" ht="6" customHeight="1" x14ac:dyDescent="0.25">
      <c r="A162" s="29"/>
      <c r="B162" s="433"/>
      <c r="C162" s="107"/>
      <c r="D162" s="108"/>
      <c r="E162" s="29"/>
      <c r="F162" s="29"/>
      <c r="G162" s="29"/>
      <c r="H162" s="29"/>
      <c r="I162" s="29"/>
      <c r="J162" s="29"/>
      <c r="K162" s="29"/>
      <c r="L162" s="29"/>
      <c r="M162" s="29"/>
      <c r="N162" s="29"/>
      <c r="O162" s="29"/>
      <c r="P162" s="29"/>
      <c r="Q162" s="29"/>
      <c r="R162" s="29"/>
      <c r="S162" s="29"/>
      <c r="T162" s="29"/>
      <c r="U162" s="107"/>
      <c r="V162" s="108"/>
      <c r="W162" s="29"/>
      <c r="X162" s="29"/>
      <c r="Y162" s="29"/>
      <c r="Z162" s="29"/>
      <c r="AA162" s="29"/>
      <c r="AB162" s="29"/>
      <c r="AC162" s="29"/>
      <c r="AD162" s="29"/>
      <c r="AE162" s="29"/>
      <c r="AF162" s="29"/>
      <c r="AG162" s="29"/>
      <c r="AH162" s="29"/>
      <c r="AI162" s="29"/>
      <c r="AJ162" s="29"/>
      <c r="AK162" s="29"/>
      <c r="AL162" s="33"/>
      <c r="AM162" s="107"/>
      <c r="AN162" s="108"/>
      <c r="AO162" s="29"/>
      <c r="AP162" s="29"/>
      <c r="AQ162" s="29"/>
    </row>
    <row r="163" spans="1:43" ht="11.25" customHeight="1" x14ac:dyDescent="0.25">
      <c r="A163" s="407"/>
      <c r="B163" s="460">
        <v>516</v>
      </c>
      <c r="C163" s="202"/>
      <c r="D163" s="109"/>
      <c r="E163" s="1148" t="str">
        <f ca="1">VLOOKUP(INDIRECT(ADDRESS(ROW(),COLUMN()-3)),INDIRECT("translations[[Question Num]:["&amp; Language_Selected &amp;"]]"),MATCH(Language_Selected,Language_Options,0)+1,FALSE)</f>
        <v xml:space="preserve">Did (NAME IN 503) receive it within 24 hours of birth? </v>
      </c>
      <c r="F163" s="1148"/>
      <c r="G163" s="1148"/>
      <c r="H163" s="1148"/>
      <c r="I163" s="1148"/>
      <c r="J163" s="1148"/>
      <c r="K163" s="1148"/>
      <c r="L163" s="1148"/>
      <c r="M163" s="1148"/>
      <c r="N163" s="1148"/>
      <c r="O163" s="1148"/>
      <c r="P163" s="1148"/>
      <c r="Q163" s="1148"/>
      <c r="R163" s="1148"/>
      <c r="S163" s="1148"/>
      <c r="T163" s="1148"/>
      <c r="U163" s="202"/>
      <c r="V163" s="109"/>
      <c r="W163" s="407" t="s">
        <v>52</v>
      </c>
      <c r="X163" s="407"/>
      <c r="Y163" s="112" t="s">
        <v>9</v>
      </c>
      <c r="Z163" s="112"/>
      <c r="AA163" s="112"/>
      <c r="AB163" s="112"/>
      <c r="AC163" s="112"/>
      <c r="AD163" s="112"/>
      <c r="AE163" s="112"/>
      <c r="AF163" s="112"/>
      <c r="AG163" s="112"/>
      <c r="AH163" s="112"/>
      <c r="AI163" s="112"/>
      <c r="AJ163" s="112"/>
      <c r="AK163" s="112"/>
      <c r="AL163" s="223" t="s">
        <v>53</v>
      </c>
      <c r="AM163" s="202"/>
      <c r="AN163" s="109"/>
      <c r="AO163" s="381"/>
      <c r="AP163" s="381"/>
      <c r="AQ163" s="407"/>
    </row>
    <row r="164" spans="1:43" x14ac:dyDescent="0.25">
      <c r="A164" s="407"/>
      <c r="B164" s="410"/>
      <c r="C164" s="202"/>
      <c r="D164" s="109"/>
      <c r="E164" s="1148"/>
      <c r="F164" s="1148"/>
      <c r="G164" s="1148"/>
      <c r="H164" s="1148"/>
      <c r="I164" s="1148"/>
      <c r="J164" s="1148"/>
      <c r="K164" s="1148"/>
      <c r="L164" s="1148"/>
      <c r="M164" s="1148"/>
      <c r="N164" s="1148"/>
      <c r="O164" s="1148"/>
      <c r="P164" s="1148"/>
      <c r="Q164" s="1148"/>
      <c r="R164" s="1148"/>
      <c r="S164" s="1148"/>
      <c r="T164" s="1148"/>
      <c r="U164" s="202"/>
      <c r="V164" s="109"/>
      <c r="W164" s="407" t="s">
        <v>54</v>
      </c>
      <c r="X164" s="407"/>
      <c r="Y164" s="112" t="s">
        <v>9</v>
      </c>
      <c r="Z164" s="112"/>
      <c r="AA164" s="112"/>
      <c r="AB164" s="112"/>
      <c r="AC164" s="112"/>
      <c r="AD164" s="112"/>
      <c r="AE164" s="112"/>
      <c r="AF164" s="112"/>
      <c r="AG164" s="112"/>
      <c r="AH164" s="112"/>
      <c r="AI164" s="112"/>
      <c r="AJ164" s="112"/>
      <c r="AK164" s="112"/>
      <c r="AL164" s="223" t="s">
        <v>55</v>
      </c>
      <c r="AM164" s="202"/>
      <c r="AN164" s="109"/>
      <c r="AO164" s="381"/>
      <c r="AP164" s="245"/>
      <c r="AQ164" s="245"/>
    </row>
    <row r="165" spans="1:43" ht="11.25" customHeight="1" x14ac:dyDescent="0.25">
      <c r="A165" s="407"/>
      <c r="B165" s="410"/>
      <c r="C165" s="202"/>
      <c r="D165" s="109"/>
      <c r="E165" s="1148"/>
      <c r="F165" s="1148"/>
      <c r="G165" s="1148"/>
      <c r="H165" s="1148"/>
      <c r="I165" s="1148"/>
      <c r="J165" s="1148"/>
      <c r="K165" s="1148"/>
      <c r="L165" s="1148"/>
      <c r="M165" s="1148"/>
      <c r="N165" s="1148"/>
      <c r="O165" s="1148"/>
      <c r="P165" s="1148"/>
      <c r="Q165" s="1148"/>
      <c r="R165" s="1148"/>
      <c r="S165" s="1148"/>
      <c r="T165" s="1148"/>
      <c r="U165" s="242"/>
      <c r="V165" s="109"/>
      <c r="W165" s="407" t="s">
        <v>150</v>
      </c>
      <c r="X165" s="407"/>
      <c r="Y165" s="381"/>
      <c r="Z165" s="381"/>
      <c r="AA165" s="381"/>
      <c r="AB165" s="111" t="s">
        <v>9</v>
      </c>
      <c r="AC165" s="225"/>
      <c r="AD165" s="111"/>
      <c r="AE165" s="111"/>
      <c r="AF165" s="111"/>
      <c r="AG165" s="111"/>
      <c r="AH165" s="111"/>
      <c r="AI165" s="111"/>
      <c r="AJ165" s="111"/>
      <c r="AK165" s="111"/>
      <c r="AL165" s="223" t="s">
        <v>103</v>
      </c>
      <c r="AM165" s="202"/>
      <c r="AN165" s="109"/>
      <c r="AO165" s="381"/>
      <c r="AP165" s="245"/>
      <c r="AQ165" s="245"/>
    </row>
    <row r="166" spans="1:43" ht="6" customHeight="1" x14ac:dyDescent="0.25">
      <c r="A166" s="119"/>
      <c r="B166" s="118"/>
      <c r="C166" s="114"/>
      <c r="D166" s="113"/>
      <c r="E166" s="119"/>
      <c r="F166" s="119"/>
      <c r="G166" s="119"/>
      <c r="H166" s="119"/>
      <c r="I166" s="119"/>
      <c r="J166" s="119"/>
      <c r="K166" s="119"/>
      <c r="L166" s="119"/>
      <c r="M166" s="119"/>
      <c r="N166" s="119"/>
      <c r="O166" s="119"/>
      <c r="P166" s="119"/>
      <c r="Q166" s="119"/>
      <c r="R166" s="119"/>
      <c r="S166" s="119"/>
      <c r="T166" s="119"/>
      <c r="U166" s="114"/>
      <c r="V166" s="113"/>
      <c r="W166" s="119"/>
      <c r="X166" s="119"/>
      <c r="Y166" s="119"/>
      <c r="Z166" s="119"/>
      <c r="AA166" s="119"/>
      <c r="AB166" s="119"/>
      <c r="AC166" s="119"/>
      <c r="AD166" s="119"/>
      <c r="AE166" s="119"/>
      <c r="AF166" s="119"/>
      <c r="AG166" s="119"/>
      <c r="AH166" s="119"/>
      <c r="AI166" s="119"/>
      <c r="AJ166" s="119"/>
      <c r="AK166" s="119"/>
      <c r="AL166" s="120"/>
      <c r="AM166" s="114"/>
      <c r="AN166" s="113"/>
      <c r="AO166" s="119"/>
      <c r="AP166" s="119"/>
      <c r="AQ166" s="119"/>
    </row>
    <row r="167" spans="1:43" ht="6" customHeight="1" x14ac:dyDescent="0.25">
      <c r="A167" s="29"/>
      <c r="B167" s="433"/>
      <c r="C167" s="107"/>
      <c r="D167" s="108"/>
      <c r="E167" s="29"/>
      <c r="F167" s="29"/>
      <c r="G167" s="29"/>
      <c r="H167" s="29"/>
      <c r="I167" s="29"/>
      <c r="J167" s="29"/>
      <c r="K167" s="29"/>
      <c r="L167" s="29"/>
      <c r="M167" s="29"/>
      <c r="N167" s="29"/>
      <c r="O167" s="29"/>
      <c r="P167" s="29"/>
      <c r="Q167" s="29"/>
      <c r="R167" s="29"/>
      <c r="S167" s="29"/>
      <c r="T167" s="29"/>
      <c r="U167" s="107"/>
      <c r="V167" s="108"/>
      <c r="W167" s="29"/>
      <c r="X167" s="29"/>
      <c r="Y167" s="29"/>
      <c r="Z167" s="29"/>
      <c r="AA167" s="29"/>
      <c r="AB167" s="29"/>
      <c r="AC167" s="29"/>
      <c r="AD167" s="29"/>
      <c r="AE167" s="29"/>
      <c r="AF167" s="29"/>
      <c r="AG167" s="29"/>
      <c r="AH167" s="29"/>
      <c r="AI167" s="29"/>
      <c r="AJ167" s="29"/>
      <c r="AK167" s="29"/>
      <c r="AL167" s="33"/>
      <c r="AM167" s="107"/>
      <c r="AN167" s="108"/>
      <c r="AO167" s="29"/>
      <c r="AP167" s="29"/>
      <c r="AQ167" s="29"/>
    </row>
    <row r="168" spans="1:43" ht="11.25" customHeight="1" x14ac:dyDescent="0.25">
      <c r="A168" s="407"/>
      <c r="B168" s="460">
        <v>517</v>
      </c>
      <c r="C168" s="202"/>
      <c r="D168" s="109"/>
      <c r="E168" s="1148" t="str">
        <f ca="1">VLOOKUP(INDIRECT(ADDRESS(ROW(),COLUMN()-3)),INDIRECT("translations[[Question Num]:["&amp; Language_Selected &amp;"]]"),MATCH(Language_Selected,Language_Options,0)+1,FALSE)</f>
        <v>Has (NAME IN 503) ever received oral polio vaccine, that is, about two drops in the mouth to prevent polio?</v>
      </c>
      <c r="F168" s="1148"/>
      <c r="G168" s="1148"/>
      <c r="H168" s="1148"/>
      <c r="I168" s="1148"/>
      <c r="J168" s="1148"/>
      <c r="K168" s="1148"/>
      <c r="L168" s="1148"/>
      <c r="M168" s="1148"/>
      <c r="N168" s="1148"/>
      <c r="O168" s="1148"/>
      <c r="P168" s="1148"/>
      <c r="Q168" s="1148"/>
      <c r="R168" s="1148"/>
      <c r="S168" s="1148"/>
      <c r="T168" s="1148"/>
      <c r="U168" s="202"/>
      <c r="V168" s="109"/>
      <c r="W168" s="407" t="s">
        <v>52</v>
      </c>
      <c r="X168" s="407"/>
      <c r="Y168" s="112" t="s">
        <v>9</v>
      </c>
      <c r="Z168" s="112"/>
      <c r="AA168" s="112"/>
      <c r="AB168" s="112"/>
      <c r="AC168" s="112"/>
      <c r="AD168" s="112"/>
      <c r="AE168" s="112"/>
      <c r="AF168" s="112"/>
      <c r="AG168" s="112"/>
      <c r="AH168" s="112"/>
      <c r="AI168" s="112"/>
      <c r="AJ168" s="112"/>
      <c r="AK168" s="112"/>
      <c r="AL168" s="223" t="s">
        <v>53</v>
      </c>
      <c r="AM168" s="202"/>
      <c r="AN168" s="109"/>
      <c r="AO168" s="381"/>
      <c r="AP168" s="381"/>
      <c r="AQ168" s="407"/>
    </row>
    <row r="169" spans="1:43" x14ac:dyDescent="0.25">
      <c r="A169" s="407"/>
      <c r="B169" s="410"/>
      <c r="C169" s="202"/>
      <c r="D169" s="109"/>
      <c r="E169" s="1148"/>
      <c r="F169" s="1148"/>
      <c r="G169" s="1148"/>
      <c r="H169" s="1148"/>
      <c r="I169" s="1148"/>
      <c r="J169" s="1148"/>
      <c r="K169" s="1148"/>
      <c r="L169" s="1148"/>
      <c r="M169" s="1148"/>
      <c r="N169" s="1148"/>
      <c r="O169" s="1148"/>
      <c r="P169" s="1148"/>
      <c r="Q169" s="1148"/>
      <c r="R169" s="1148"/>
      <c r="S169" s="1148"/>
      <c r="T169" s="1148"/>
      <c r="U169" s="202"/>
      <c r="V169" s="109"/>
      <c r="W169" s="407" t="s">
        <v>54</v>
      </c>
      <c r="X169" s="407"/>
      <c r="Y169" s="112" t="s">
        <v>9</v>
      </c>
      <c r="Z169" s="112"/>
      <c r="AA169" s="112"/>
      <c r="AB169" s="112"/>
      <c r="AC169" s="112"/>
      <c r="AD169" s="112"/>
      <c r="AE169" s="112"/>
      <c r="AF169" s="112"/>
      <c r="AG169" s="112"/>
      <c r="AH169" s="112"/>
      <c r="AI169" s="112"/>
      <c r="AJ169" s="112"/>
      <c r="AK169" s="112"/>
      <c r="AL169" s="223" t="s">
        <v>55</v>
      </c>
      <c r="AM169" s="202"/>
      <c r="AN169" s="109"/>
      <c r="AO169" s="381"/>
      <c r="AP169" s="1271">
        <v>521</v>
      </c>
      <c r="AQ169" s="245"/>
    </row>
    <row r="170" spans="1:43" ht="11.25" customHeight="1" x14ac:dyDescent="0.25">
      <c r="A170" s="407"/>
      <c r="B170" s="410"/>
      <c r="C170" s="202"/>
      <c r="D170" s="109"/>
      <c r="E170" s="1148"/>
      <c r="F170" s="1148"/>
      <c r="G170" s="1148"/>
      <c r="H170" s="1148"/>
      <c r="I170" s="1148"/>
      <c r="J170" s="1148"/>
      <c r="K170" s="1148"/>
      <c r="L170" s="1148"/>
      <c r="M170" s="1148"/>
      <c r="N170" s="1148"/>
      <c r="O170" s="1148"/>
      <c r="P170" s="1148"/>
      <c r="Q170" s="1148"/>
      <c r="R170" s="1148"/>
      <c r="S170" s="1148"/>
      <c r="T170" s="1148"/>
      <c r="U170" s="242"/>
      <c r="V170" s="109"/>
      <c r="W170" s="407" t="s">
        <v>150</v>
      </c>
      <c r="X170" s="407"/>
      <c r="Y170" s="381"/>
      <c r="Z170" s="381"/>
      <c r="AA170" s="381"/>
      <c r="AB170" s="111" t="s">
        <v>9</v>
      </c>
      <c r="AC170" s="225"/>
      <c r="AD170" s="111"/>
      <c r="AE170" s="111"/>
      <c r="AF170" s="111"/>
      <c r="AG170" s="111"/>
      <c r="AH170" s="111"/>
      <c r="AI170" s="111"/>
      <c r="AJ170" s="111"/>
      <c r="AK170" s="111"/>
      <c r="AL170" s="223" t="s">
        <v>103</v>
      </c>
      <c r="AM170" s="202"/>
      <c r="AN170" s="109"/>
      <c r="AO170" s="381"/>
      <c r="AP170" s="1271"/>
      <c r="AQ170" s="245"/>
    </row>
    <row r="171" spans="1:43" ht="6" customHeight="1" x14ac:dyDescent="0.25">
      <c r="A171" s="119"/>
      <c r="B171" s="118"/>
      <c r="C171" s="114"/>
      <c r="D171" s="113"/>
      <c r="E171" s="119"/>
      <c r="F171" s="119"/>
      <c r="G171" s="119"/>
      <c r="H171" s="119"/>
      <c r="I171" s="119"/>
      <c r="J171" s="119"/>
      <c r="K171" s="119"/>
      <c r="L171" s="119"/>
      <c r="M171" s="119"/>
      <c r="N171" s="119"/>
      <c r="O171" s="119"/>
      <c r="P171" s="119"/>
      <c r="Q171" s="119"/>
      <c r="R171" s="119"/>
      <c r="S171" s="119"/>
      <c r="T171" s="119"/>
      <c r="U171" s="114"/>
      <c r="V171" s="113"/>
      <c r="W171" s="119"/>
      <c r="X171" s="119"/>
      <c r="Y171" s="119"/>
      <c r="Z171" s="119"/>
      <c r="AA171" s="119"/>
      <c r="AB171" s="119"/>
      <c r="AC171" s="119"/>
      <c r="AD171" s="119"/>
      <c r="AE171" s="119"/>
      <c r="AF171" s="119"/>
      <c r="AG171" s="119"/>
      <c r="AH171" s="119"/>
      <c r="AI171" s="119"/>
      <c r="AJ171" s="119"/>
      <c r="AK171" s="119"/>
      <c r="AL171" s="120"/>
      <c r="AM171" s="114"/>
      <c r="AN171" s="113"/>
      <c r="AO171" s="119"/>
      <c r="AP171" s="119"/>
      <c r="AQ171" s="119"/>
    </row>
    <row r="172" spans="1:43" ht="6" customHeight="1" x14ac:dyDescent="0.25">
      <c r="A172" s="29"/>
      <c r="B172" s="433"/>
      <c r="C172" s="107"/>
      <c r="D172" s="108"/>
      <c r="E172" s="29"/>
      <c r="F172" s="29"/>
      <c r="G172" s="29"/>
      <c r="H172" s="29"/>
      <c r="I172" s="29"/>
      <c r="J172" s="29"/>
      <c r="K172" s="29"/>
      <c r="L172" s="29"/>
      <c r="M172" s="29"/>
      <c r="N172" s="29"/>
      <c r="O172" s="29"/>
      <c r="P172" s="29"/>
      <c r="Q172" s="29"/>
      <c r="R172" s="29"/>
      <c r="S172" s="29"/>
      <c r="T172" s="29"/>
      <c r="U172" s="107"/>
      <c r="V172" s="108"/>
      <c r="W172" s="29"/>
      <c r="X172" s="29"/>
      <c r="Y172" s="29"/>
      <c r="Z172" s="29"/>
      <c r="AA172" s="29"/>
      <c r="AB172" s="29"/>
      <c r="AC172" s="29"/>
      <c r="AD172" s="29"/>
      <c r="AE172" s="29"/>
      <c r="AF172" s="29"/>
      <c r="AG172" s="29"/>
      <c r="AH172" s="29"/>
      <c r="AI172" s="29"/>
      <c r="AJ172" s="29"/>
      <c r="AK172" s="29"/>
      <c r="AL172" s="33"/>
      <c r="AM172" s="107"/>
      <c r="AN172" s="108"/>
      <c r="AO172" s="29"/>
      <c r="AP172" s="29"/>
      <c r="AQ172" s="29"/>
    </row>
    <row r="173" spans="1:43" ht="11.25" customHeight="1" x14ac:dyDescent="0.25">
      <c r="A173" s="407"/>
      <c r="B173" s="460">
        <v>518</v>
      </c>
      <c r="C173" s="202"/>
      <c r="D173" s="109"/>
      <c r="E173" s="1148" t="str">
        <f ca="1">VLOOKUP(INDIRECT(ADDRESS(ROW(),COLUMN()-3)),INDIRECT("translations[[Question Num]:["&amp; Language_Selected &amp;"]]"),MATCH(Language_Selected,Language_Options,0)+1,FALSE)</f>
        <v>Did (NAME IN 503) receive the first oral polio vaccine in the first 2 weeks after birth or later?</v>
      </c>
      <c r="F173" s="1148"/>
      <c r="G173" s="1148"/>
      <c r="H173" s="1148"/>
      <c r="I173" s="1148"/>
      <c r="J173" s="1148"/>
      <c r="K173" s="1148"/>
      <c r="L173" s="1148"/>
      <c r="M173" s="1148"/>
      <c r="N173" s="1148"/>
      <c r="O173" s="1148"/>
      <c r="P173" s="1148"/>
      <c r="Q173" s="1148"/>
      <c r="R173" s="1148"/>
      <c r="S173" s="1148"/>
      <c r="T173" s="1148"/>
      <c r="U173" s="202"/>
      <c r="V173" s="109"/>
      <c r="W173" s="407" t="s">
        <v>465</v>
      </c>
      <c r="X173" s="407"/>
      <c r="Y173" s="381"/>
      <c r="Z173" s="381"/>
      <c r="AA173" s="381"/>
      <c r="AB173" s="381"/>
      <c r="AD173" s="112" t="s">
        <v>9</v>
      </c>
      <c r="AE173" s="111"/>
      <c r="AF173" s="112"/>
      <c r="AG173" s="112"/>
      <c r="AH173" s="112"/>
      <c r="AI173" s="112"/>
      <c r="AJ173" s="112"/>
      <c r="AK173" s="112"/>
      <c r="AL173" s="223" t="s">
        <v>53</v>
      </c>
      <c r="AM173" s="202"/>
      <c r="AN173" s="109"/>
      <c r="AO173" s="381"/>
      <c r="AP173" s="381"/>
      <c r="AQ173" s="407"/>
    </row>
    <row r="174" spans="1:43" x14ac:dyDescent="0.25">
      <c r="A174" s="407"/>
      <c r="B174" s="121" t="s">
        <v>166</v>
      </c>
      <c r="C174" s="202"/>
      <c r="D174" s="109"/>
      <c r="E174" s="1148"/>
      <c r="F174" s="1148"/>
      <c r="G174" s="1148"/>
      <c r="H174" s="1148"/>
      <c r="I174" s="1148"/>
      <c r="J174" s="1148"/>
      <c r="K174" s="1148"/>
      <c r="L174" s="1148"/>
      <c r="M174" s="1148"/>
      <c r="N174" s="1148"/>
      <c r="O174" s="1148"/>
      <c r="P174" s="1148"/>
      <c r="Q174" s="1148"/>
      <c r="R174" s="1148"/>
      <c r="S174" s="1148"/>
      <c r="T174" s="1148"/>
      <c r="U174" s="202"/>
      <c r="V174" s="109"/>
      <c r="W174" s="407" t="s">
        <v>109</v>
      </c>
      <c r="X174" s="407"/>
      <c r="Y174" s="381"/>
      <c r="Z174" s="112" t="s">
        <v>9</v>
      </c>
      <c r="AA174" s="225"/>
      <c r="AB174" s="112"/>
      <c r="AC174" s="112"/>
      <c r="AD174" s="112"/>
      <c r="AE174" s="112"/>
      <c r="AF174" s="112"/>
      <c r="AG174" s="112"/>
      <c r="AH174" s="112"/>
      <c r="AI174" s="112"/>
      <c r="AJ174" s="112"/>
      <c r="AK174" s="112"/>
      <c r="AL174" s="223" t="s">
        <v>55</v>
      </c>
      <c r="AM174" s="202"/>
      <c r="AN174" s="109"/>
      <c r="AO174" s="381"/>
      <c r="AP174" s="381"/>
      <c r="AQ174" s="407"/>
    </row>
    <row r="175" spans="1:43" ht="6" customHeight="1" x14ac:dyDescent="0.25">
      <c r="A175" s="119"/>
      <c r="B175" s="118"/>
      <c r="C175" s="114"/>
      <c r="D175" s="113"/>
      <c r="E175" s="119"/>
      <c r="F175" s="119"/>
      <c r="G175" s="119"/>
      <c r="H175" s="119"/>
      <c r="I175" s="119"/>
      <c r="J175" s="119"/>
      <c r="K175" s="119"/>
      <c r="L175" s="119"/>
      <c r="M175" s="119"/>
      <c r="N175" s="119"/>
      <c r="O175" s="119"/>
      <c r="P175" s="119"/>
      <c r="Q175" s="119"/>
      <c r="R175" s="119"/>
      <c r="S175" s="119"/>
      <c r="T175" s="119"/>
      <c r="U175" s="114"/>
      <c r="V175" s="113"/>
      <c r="W175" s="119"/>
      <c r="X175" s="119"/>
      <c r="Y175" s="119"/>
      <c r="Z175" s="119"/>
      <c r="AA175" s="119"/>
      <c r="AB175" s="119"/>
      <c r="AC175" s="119"/>
      <c r="AD175" s="119"/>
      <c r="AE175" s="119"/>
      <c r="AF175" s="119"/>
      <c r="AG175" s="119"/>
      <c r="AH175" s="119"/>
      <c r="AI175" s="119"/>
      <c r="AJ175" s="119"/>
      <c r="AK175" s="119"/>
      <c r="AL175" s="120"/>
      <c r="AM175" s="114"/>
      <c r="AN175" s="113"/>
      <c r="AO175" s="119"/>
      <c r="AP175" s="119"/>
      <c r="AQ175" s="119"/>
    </row>
    <row r="176" spans="1:43" ht="6" customHeight="1" x14ac:dyDescent="0.25">
      <c r="A176" s="29"/>
      <c r="B176" s="433"/>
      <c r="C176" s="107"/>
      <c r="D176" s="108"/>
      <c r="E176" s="29"/>
      <c r="F176" s="29"/>
      <c r="G176" s="29"/>
      <c r="H176" s="29"/>
      <c r="I176" s="29"/>
      <c r="J176" s="29"/>
      <c r="K176" s="29"/>
      <c r="L176" s="29"/>
      <c r="M176" s="29"/>
      <c r="N176" s="29"/>
      <c r="O176" s="29"/>
      <c r="P176" s="29"/>
      <c r="Q176" s="29"/>
      <c r="R176" s="29"/>
      <c r="S176" s="29"/>
      <c r="T176" s="29"/>
      <c r="U176" s="107"/>
      <c r="V176" s="108"/>
      <c r="W176" s="29"/>
      <c r="X176" s="29"/>
      <c r="Y176" s="29"/>
      <c r="Z176" s="29"/>
      <c r="AA176" s="29"/>
      <c r="AB176" s="29"/>
      <c r="AC176" s="29"/>
      <c r="AD176" s="29"/>
      <c r="AE176" s="29"/>
      <c r="AF176" s="29"/>
      <c r="AG176" s="29"/>
      <c r="AH176" s="29"/>
      <c r="AI176" s="29"/>
      <c r="AJ176" s="29"/>
      <c r="AK176" s="29"/>
      <c r="AL176" s="33"/>
      <c r="AM176" s="107"/>
      <c r="AN176" s="108"/>
      <c r="AO176" s="29"/>
      <c r="AP176" s="29"/>
      <c r="AQ176" s="29"/>
    </row>
    <row r="177" spans="1:43" ht="11.25" customHeight="1" x14ac:dyDescent="0.25">
      <c r="A177" s="407"/>
      <c r="B177" s="460">
        <v>519</v>
      </c>
      <c r="C177" s="202"/>
      <c r="D177" s="109"/>
      <c r="E177" s="1148" t="str">
        <f ca="1">VLOOKUP(INDIRECT(ADDRESS(ROW(),COLUMN()-3)),INDIRECT("translations[[Question Num]:["&amp; Language_Selected &amp;"]]"),MATCH(Language_Selected,Language_Options,0)+1,FALSE)</f>
        <v>How many times did (NAME IN 503) receive the oral polio vaccine?</v>
      </c>
      <c r="F177" s="1148"/>
      <c r="G177" s="1148"/>
      <c r="H177" s="1148"/>
      <c r="I177" s="1148"/>
      <c r="J177" s="1148"/>
      <c r="K177" s="1148"/>
      <c r="L177" s="1148"/>
      <c r="M177" s="1148"/>
      <c r="N177" s="1148"/>
      <c r="O177" s="1148"/>
      <c r="P177" s="1148"/>
      <c r="Q177" s="1148"/>
      <c r="R177" s="1148"/>
      <c r="S177" s="1148"/>
      <c r="T177" s="1148"/>
      <c r="U177" s="202"/>
      <c r="V177" s="109"/>
      <c r="W177" s="381"/>
      <c r="X177" s="381"/>
      <c r="Y177" s="381"/>
      <c r="Z177" s="381"/>
      <c r="AA177" s="381"/>
      <c r="AB177" s="381"/>
      <c r="AC177" s="381"/>
      <c r="AD177" s="381"/>
      <c r="AE177" s="381"/>
      <c r="AF177" s="381"/>
      <c r="AG177" s="381"/>
      <c r="AH177" s="381"/>
      <c r="AI177" s="381"/>
      <c r="AJ177" s="381"/>
      <c r="AK177" s="108"/>
      <c r="AL177" s="110"/>
      <c r="AM177" s="202"/>
      <c r="AN177" s="109"/>
      <c r="AO177" s="381"/>
      <c r="AP177" s="381"/>
      <c r="AQ177" s="407"/>
    </row>
    <row r="178" spans="1:43" x14ac:dyDescent="0.25">
      <c r="A178" s="407"/>
      <c r="B178" s="410"/>
      <c r="C178" s="202"/>
      <c r="D178" s="109"/>
      <c r="E178" s="1148"/>
      <c r="F178" s="1148"/>
      <c r="G178" s="1148"/>
      <c r="H178" s="1148"/>
      <c r="I178" s="1148"/>
      <c r="J178" s="1148"/>
      <c r="K178" s="1148"/>
      <c r="L178" s="1148"/>
      <c r="M178" s="1148"/>
      <c r="N178" s="1148"/>
      <c r="O178" s="1148"/>
      <c r="P178" s="1148"/>
      <c r="Q178" s="1148"/>
      <c r="R178" s="1148"/>
      <c r="S178" s="1148"/>
      <c r="T178" s="1148"/>
      <c r="U178" s="202"/>
      <c r="V178" s="109"/>
      <c r="W178" s="407" t="s">
        <v>345</v>
      </c>
      <c r="X178" s="407"/>
      <c r="Y178" s="381"/>
      <c r="Z178" s="381"/>
      <c r="AA178" s="381"/>
      <c r="AB178" s="381"/>
      <c r="AD178" s="112" t="s">
        <v>9</v>
      </c>
      <c r="AE178" s="225"/>
      <c r="AF178" s="112"/>
      <c r="AG178" s="112"/>
      <c r="AH178" s="112"/>
      <c r="AI178" s="112"/>
      <c r="AJ178" s="112"/>
      <c r="AK178" s="113"/>
      <c r="AL178" s="115"/>
      <c r="AM178" s="202"/>
      <c r="AN178" s="109"/>
      <c r="AO178" s="381"/>
      <c r="AP178" s="381"/>
      <c r="AQ178" s="407"/>
    </row>
    <row r="179" spans="1:43" ht="6" customHeight="1" x14ac:dyDescent="0.25">
      <c r="A179" s="119"/>
      <c r="B179" s="118"/>
      <c r="C179" s="114"/>
      <c r="D179" s="113"/>
      <c r="E179" s="119"/>
      <c r="F179" s="119"/>
      <c r="G179" s="119"/>
      <c r="H179" s="119"/>
      <c r="I179" s="119"/>
      <c r="J179" s="119"/>
      <c r="K179" s="119"/>
      <c r="L179" s="119"/>
      <c r="M179" s="119"/>
      <c r="N179" s="119"/>
      <c r="O179" s="119"/>
      <c r="P179" s="119"/>
      <c r="Q179" s="119"/>
      <c r="R179" s="119"/>
      <c r="S179" s="119"/>
      <c r="T179" s="119"/>
      <c r="U179" s="114"/>
      <c r="V179" s="113"/>
      <c r="W179" s="119"/>
      <c r="X179" s="119"/>
      <c r="Y179" s="119"/>
      <c r="Z179" s="119"/>
      <c r="AA179" s="119"/>
      <c r="AB179" s="119"/>
      <c r="AC179" s="119"/>
      <c r="AD179" s="119"/>
      <c r="AE179" s="119"/>
      <c r="AF179" s="119"/>
      <c r="AG179" s="119"/>
      <c r="AH179" s="119"/>
      <c r="AI179" s="119"/>
      <c r="AJ179" s="119"/>
      <c r="AK179" s="119"/>
      <c r="AL179" s="120"/>
      <c r="AM179" s="114"/>
      <c r="AN179" s="113"/>
      <c r="AO179" s="119"/>
      <c r="AP179" s="119"/>
      <c r="AQ179" s="119"/>
    </row>
    <row r="180" spans="1:43" ht="6" customHeight="1" x14ac:dyDescent="0.25">
      <c r="A180" s="29"/>
      <c r="B180" s="433"/>
      <c r="C180" s="107"/>
      <c r="D180" s="108"/>
      <c r="E180" s="29"/>
      <c r="F180" s="29"/>
      <c r="G180" s="29"/>
      <c r="H180" s="29"/>
      <c r="I180" s="29"/>
      <c r="J180" s="29"/>
      <c r="K180" s="29"/>
      <c r="L180" s="29"/>
      <c r="M180" s="29"/>
      <c r="N180" s="29"/>
      <c r="O180" s="29"/>
      <c r="P180" s="29"/>
      <c r="Q180" s="29"/>
      <c r="R180" s="29"/>
      <c r="S180" s="29"/>
      <c r="T180" s="29"/>
      <c r="U180" s="107"/>
      <c r="V180" s="108"/>
      <c r="W180" s="29"/>
      <c r="X180" s="29"/>
      <c r="Y180" s="29"/>
      <c r="Z180" s="29"/>
      <c r="AA180" s="29"/>
      <c r="AB180" s="29"/>
      <c r="AC180" s="29"/>
      <c r="AD180" s="29"/>
      <c r="AE180" s="29"/>
      <c r="AF180" s="29"/>
      <c r="AG180" s="29"/>
      <c r="AH180" s="29"/>
      <c r="AI180" s="29"/>
      <c r="AJ180" s="29"/>
      <c r="AK180" s="29"/>
      <c r="AL180" s="33"/>
      <c r="AM180" s="107"/>
      <c r="AN180" s="108"/>
      <c r="AO180" s="29"/>
      <c r="AP180" s="29"/>
      <c r="AQ180" s="29"/>
    </row>
    <row r="181" spans="1:43" ht="11.25" customHeight="1" x14ac:dyDescent="0.25">
      <c r="A181" s="407"/>
      <c r="B181" s="460">
        <v>520</v>
      </c>
      <c r="C181" s="202"/>
      <c r="D181" s="109"/>
      <c r="E181" s="1148" t="str">
        <f ca="1">VLOOKUP(INDIRECT(ADDRESS(ROW(),COLUMN()-3)),INDIRECT("translations[[Question Num]:["&amp; Language_Selected &amp;"]]"),MATCH(Language_Selected,Language_Options,0)+1,FALSE)</f>
        <v>The last time (NAME IN 503) received the polio drops, did (NAME IN 503) also get an IPV injection in the arm to protect against polio?</v>
      </c>
      <c r="F181" s="1148"/>
      <c r="G181" s="1148"/>
      <c r="H181" s="1148"/>
      <c r="I181" s="1148"/>
      <c r="J181" s="1148"/>
      <c r="K181" s="1148"/>
      <c r="L181" s="1148"/>
      <c r="M181" s="1148"/>
      <c r="N181" s="1148"/>
      <c r="O181" s="1148"/>
      <c r="P181" s="1148"/>
      <c r="Q181" s="1148"/>
      <c r="R181" s="1148"/>
      <c r="S181" s="1148"/>
      <c r="T181" s="1148"/>
      <c r="U181" s="202"/>
      <c r="V181" s="109"/>
      <c r="W181" s="407" t="s">
        <v>52</v>
      </c>
      <c r="X181" s="407"/>
      <c r="Y181" s="112" t="s">
        <v>9</v>
      </c>
      <c r="Z181" s="112"/>
      <c r="AA181" s="112"/>
      <c r="AB181" s="112"/>
      <c r="AC181" s="112"/>
      <c r="AD181" s="112"/>
      <c r="AE181" s="112"/>
      <c r="AF181" s="112"/>
      <c r="AG181" s="112"/>
      <c r="AH181" s="112"/>
      <c r="AI181" s="112"/>
      <c r="AJ181" s="112"/>
      <c r="AK181" s="112"/>
      <c r="AL181" s="223" t="s">
        <v>53</v>
      </c>
      <c r="AM181" s="202"/>
      <c r="AN181" s="109"/>
      <c r="AO181" s="381"/>
      <c r="AP181" s="381"/>
      <c r="AQ181" s="407"/>
    </row>
    <row r="182" spans="1:43" x14ac:dyDescent="0.25">
      <c r="A182" s="407"/>
      <c r="B182" s="121" t="s">
        <v>177</v>
      </c>
      <c r="C182" s="202"/>
      <c r="D182" s="109"/>
      <c r="E182" s="1148"/>
      <c r="F182" s="1148"/>
      <c r="G182" s="1148"/>
      <c r="H182" s="1148"/>
      <c r="I182" s="1148"/>
      <c r="J182" s="1148"/>
      <c r="K182" s="1148"/>
      <c r="L182" s="1148"/>
      <c r="M182" s="1148"/>
      <c r="N182" s="1148"/>
      <c r="O182" s="1148"/>
      <c r="P182" s="1148"/>
      <c r="Q182" s="1148"/>
      <c r="R182" s="1148"/>
      <c r="S182" s="1148"/>
      <c r="T182" s="1148"/>
      <c r="U182" s="202"/>
      <c r="V182" s="109"/>
      <c r="W182" s="407" t="s">
        <v>54</v>
      </c>
      <c r="X182" s="407"/>
      <c r="Y182" s="112" t="s">
        <v>9</v>
      </c>
      <c r="Z182" s="112"/>
      <c r="AA182" s="112"/>
      <c r="AB182" s="112"/>
      <c r="AC182" s="112"/>
      <c r="AD182" s="112"/>
      <c r="AE182" s="112"/>
      <c r="AF182" s="112"/>
      <c r="AG182" s="112"/>
      <c r="AH182" s="112"/>
      <c r="AI182" s="112"/>
      <c r="AJ182" s="112"/>
      <c r="AK182" s="112"/>
      <c r="AL182" s="223" t="s">
        <v>55</v>
      </c>
      <c r="AM182" s="202"/>
      <c r="AN182" s="109"/>
      <c r="AO182" s="381"/>
      <c r="AP182" s="381"/>
      <c r="AQ182" s="407"/>
    </row>
    <row r="183" spans="1:43" ht="11.25" customHeight="1" x14ac:dyDescent="0.25">
      <c r="A183" s="407"/>
      <c r="B183" s="410"/>
      <c r="C183" s="202"/>
      <c r="D183" s="109"/>
      <c r="E183" s="1148"/>
      <c r="F183" s="1148"/>
      <c r="G183" s="1148"/>
      <c r="H183" s="1148"/>
      <c r="I183" s="1148"/>
      <c r="J183" s="1148"/>
      <c r="K183" s="1148"/>
      <c r="L183" s="1148"/>
      <c r="M183" s="1148"/>
      <c r="N183" s="1148"/>
      <c r="O183" s="1148"/>
      <c r="P183" s="1148"/>
      <c r="Q183" s="1148"/>
      <c r="R183" s="1148"/>
      <c r="S183" s="1148"/>
      <c r="T183" s="1148"/>
      <c r="U183" s="242"/>
      <c r="V183" s="109"/>
      <c r="W183" s="407" t="s">
        <v>150</v>
      </c>
      <c r="X183" s="407"/>
      <c r="Y183" s="381"/>
      <c r="Z183" s="381"/>
      <c r="AA183" s="381"/>
      <c r="AB183" s="111" t="s">
        <v>9</v>
      </c>
      <c r="AC183" s="225"/>
      <c r="AD183" s="111"/>
      <c r="AE183" s="111"/>
      <c r="AF183" s="111"/>
      <c r="AG183" s="111"/>
      <c r="AH183" s="111"/>
      <c r="AI183" s="111"/>
      <c r="AJ183" s="111"/>
      <c r="AK183" s="111"/>
      <c r="AL183" s="223" t="s">
        <v>103</v>
      </c>
      <c r="AM183" s="202"/>
      <c r="AN183" s="109"/>
      <c r="AO183" s="381"/>
      <c r="AP183" s="381"/>
      <c r="AQ183" s="407"/>
    </row>
    <row r="184" spans="1:43" ht="6" customHeight="1" x14ac:dyDescent="0.25">
      <c r="A184" s="119"/>
      <c r="B184" s="118"/>
      <c r="C184" s="114"/>
      <c r="D184" s="113"/>
      <c r="E184" s="119"/>
      <c r="F184" s="119"/>
      <c r="G184" s="119"/>
      <c r="H184" s="119"/>
      <c r="I184" s="119"/>
      <c r="J184" s="119"/>
      <c r="K184" s="119"/>
      <c r="L184" s="119"/>
      <c r="M184" s="119"/>
      <c r="N184" s="119"/>
      <c r="O184" s="119"/>
      <c r="P184" s="119"/>
      <c r="Q184" s="119"/>
      <c r="R184" s="119"/>
      <c r="S184" s="119"/>
      <c r="T184" s="119"/>
      <c r="U184" s="114"/>
      <c r="V184" s="113"/>
      <c r="W184" s="119"/>
      <c r="X184" s="119"/>
      <c r="Y184" s="119"/>
      <c r="Z184" s="119"/>
      <c r="AA184" s="119"/>
      <c r="AB184" s="119"/>
      <c r="AC184" s="119"/>
      <c r="AD184" s="119"/>
      <c r="AE184" s="119"/>
      <c r="AF184" s="119"/>
      <c r="AG184" s="119"/>
      <c r="AH184" s="119"/>
      <c r="AI184" s="119"/>
      <c r="AJ184" s="119"/>
      <c r="AK184" s="119"/>
      <c r="AL184" s="120"/>
      <c r="AM184" s="114"/>
      <c r="AN184" s="113"/>
      <c r="AO184" s="119"/>
      <c r="AP184" s="119"/>
      <c r="AQ184" s="119"/>
    </row>
    <row r="185" spans="1:43" ht="6" customHeight="1" x14ac:dyDescent="0.25">
      <c r="A185" s="29"/>
      <c r="B185" s="433"/>
      <c r="C185" s="107"/>
      <c r="D185" s="108"/>
      <c r="E185" s="29"/>
      <c r="F185" s="29"/>
      <c r="G185" s="29"/>
      <c r="H185" s="29"/>
      <c r="I185" s="29"/>
      <c r="J185" s="29"/>
      <c r="K185" s="29"/>
      <c r="L185" s="29"/>
      <c r="M185" s="29"/>
      <c r="N185" s="29"/>
      <c r="O185" s="29"/>
      <c r="P185" s="29"/>
      <c r="Q185" s="29"/>
      <c r="R185" s="29"/>
      <c r="S185" s="29"/>
      <c r="T185" s="29"/>
      <c r="U185" s="107"/>
      <c r="V185" s="108"/>
      <c r="W185" s="29"/>
      <c r="X185" s="29"/>
      <c r="Y185" s="29"/>
      <c r="Z185" s="29"/>
      <c r="AA185" s="29"/>
      <c r="AB185" s="29"/>
      <c r="AC185" s="29"/>
      <c r="AD185" s="29"/>
      <c r="AE185" s="29"/>
      <c r="AF185" s="29"/>
      <c r="AG185" s="29"/>
      <c r="AH185" s="29"/>
      <c r="AI185" s="29"/>
      <c r="AJ185" s="29"/>
      <c r="AK185" s="29"/>
      <c r="AL185" s="33"/>
      <c r="AM185" s="107"/>
      <c r="AN185" s="108"/>
      <c r="AO185" s="29"/>
      <c r="AP185" s="29"/>
      <c r="AQ185" s="29"/>
    </row>
    <row r="186" spans="1:43" ht="11.25" customHeight="1" x14ac:dyDescent="0.25">
      <c r="A186" s="407"/>
      <c r="B186" s="460">
        <v>521</v>
      </c>
      <c r="C186" s="202"/>
      <c r="D186" s="109"/>
      <c r="E186" s="1148" t="str">
        <f ca="1">VLOOKUP(INDIRECT(ADDRESS(ROW(),COLUMN()-3)),INDIRECT("translations[[Question Num]:["&amp; Language_Selected &amp;"]]"),MATCH(Language_Selected,Language_Options,0)+1,FALSE)</f>
        <v>Has (NAME IN 503) ever received a pentavalent vaccination, that is, an injection given in the thigh sometimes at the same time as polio drops?</v>
      </c>
      <c r="F186" s="1148"/>
      <c r="G186" s="1148"/>
      <c r="H186" s="1148"/>
      <c r="I186" s="1148"/>
      <c r="J186" s="1148"/>
      <c r="K186" s="1148"/>
      <c r="L186" s="1148"/>
      <c r="M186" s="1148"/>
      <c r="N186" s="1148"/>
      <c r="O186" s="1148"/>
      <c r="P186" s="1148"/>
      <c r="Q186" s="1148"/>
      <c r="R186" s="1148"/>
      <c r="S186" s="1148"/>
      <c r="T186" s="1148"/>
      <c r="U186" s="202"/>
      <c r="V186" s="109"/>
      <c r="W186" s="407" t="s">
        <v>52</v>
      </c>
      <c r="X186" s="407"/>
      <c r="Y186" s="112" t="s">
        <v>9</v>
      </c>
      <c r="Z186" s="112"/>
      <c r="AA186" s="112"/>
      <c r="AB186" s="112"/>
      <c r="AC186" s="112"/>
      <c r="AD186" s="112"/>
      <c r="AE186" s="112"/>
      <c r="AF186" s="112"/>
      <c r="AG186" s="112"/>
      <c r="AH186" s="112"/>
      <c r="AI186" s="112"/>
      <c r="AJ186" s="112"/>
      <c r="AK186" s="112"/>
      <c r="AL186" s="223" t="s">
        <v>53</v>
      </c>
      <c r="AM186" s="202"/>
      <c r="AN186" s="109"/>
      <c r="AO186" s="381"/>
      <c r="AP186" s="381"/>
      <c r="AQ186" s="407"/>
    </row>
    <row r="187" spans="1:43" x14ac:dyDescent="0.25">
      <c r="A187" s="407"/>
      <c r="B187" s="121" t="s">
        <v>191</v>
      </c>
      <c r="C187" s="202"/>
      <c r="D187" s="109"/>
      <c r="E187" s="1148"/>
      <c r="F187" s="1148"/>
      <c r="G187" s="1148"/>
      <c r="H187" s="1148"/>
      <c r="I187" s="1148"/>
      <c r="J187" s="1148"/>
      <c r="K187" s="1148"/>
      <c r="L187" s="1148"/>
      <c r="M187" s="1148"/>
      <c r="N187" s="1148"/>
      <c r="O187" s="1148"/>
      <c r="P187" s="1148"/>
      <c r="Q187" s="1148"/>
      <c r="R187" s="1148"/>
      <c r="S187" s="1148"/>
      <c r="T187" s="1148"/>
      <c r="U187" s="202"/>
      <c r="V187" s="109"/>
      <c r="W187" s="407" t="s">
        <v>54</v>
      </c>
      <c r="X187" s="407"/>
      <c r="Y187" s="112" t="s">
        <v>9</v>
      </c>
      <c r="Z187" s="112"/>
      <c r="AA187" s="112"/>
      <c r="AB187" s="112"/>
      <c r="AC187" s="112"/>
      <c r="AD187" s="112"/>
      <c r="AE187" s="112"/>
      <c r="AF187" s="112"/>
      <c r="AG187" s="112"/>
      <c r="AH187" s="112"/>
      <c r="AI187" s="112"/>
      <c r="AJ187" s="112"/>
      <c r="AK187" s="112"/>
      <c r="AL187" s="223" t="s">
        <v>55</v>
      </c>
      <c r="AM187" s="202"/>
      <c r="AN187" s="109"/>
      <c r="AO187" s="381"/>
      <c r="AP187" s="1271">
        <v>523</v>
      </c>
      <c r="AQ187" s="245"/>
    </row>
    <row r="188" spans="1:43" ht="11.25" customHeight="1" x14ac:dyDescent="0.25">
      <c r="A188" s="407"/>
      <c r="B188" s="121" t="s">
        <v>466</v>
      </c>
      <c r="C188" s="202"/>
      <c r="D188" s="109"/>
      <c r="E188" s="1148"/>
      <c r="F188" s="1148"/>
      <c r="G188" s="1148"/>
      <c r="H188" s="1148"/>
      <c r="I188" s="1148"/>
      <c r="J188" s="1148"/>
      <c r="K188" s="1148"/>
      <c r="L188" s="1148"/>
      <c r="M188" s="1148"/>
      <c r="N188" s="1148"/>
      <c r="O188" s="1148"/>
      <c r="P188" s="1148"/>
      <c r="Q188" s="1148"/>
      <c r="R188" s="1148"/>
      <c r="S188" s="1148"/>
      <c r="T188" s="1148"/>
      <c r="U188" s="242"/>
      <c r="V188" s="109"/>
      <c r="W188" s="407" t="s">
        <v>150</v>
      </c>
      <c r="X188" s="407"/>
      <c r="Y188" s="381"/>
      <c r="Z188" s="381"/>
      <c r="AA188" s="381"/>
      <c r="AB188" s="111" t="s">
        <v>9</v>
      </c>
      <c r="AC188" s="225"/>
      <c r="AD188" s="111"/>
      <c r="AE188" s="111"/>
      <c r="AF188" s="111"/>
      <c r="AG188" s="111"/>
      <c r="AH188" s="111"/>
      <c r="AI188" s="111"/>
      <c r="AJ188" s="111"/>
      <c r="AK188" s="111"/>
      <c r="AL188" s="223" t="s">
        <v>103</v>
      </c>
      <c r="AM188" s="202"/>
      <c r="AN188" s="109"/>
      <c r="AO188" s="381"/>
      <c r="AP188" s="1271"/>
      <c r="AQ188" s="245"/>
    </row>
    <row r="189" spans="1:43" ht="6" customHeight="1" x14ac:dyDescent="0.25">
      <c r="A189" s="119"/>
      <c r="B189" s="118"/>
      <c r="C189" s="114"/>
      <c r="D189" s="113"/>
      <c r="E189" s="119"/>
      <c r="F189" s="119"/>
      <c r="G189" s="119"/>
      <c r="H189" s="119"/>
      <c r="I189" s="119"/>
      <c r="J189" s="119"/>
      <c r="K189" s="119"/>
      <c r="L189" s="119"/>
      <c r="M189" s="119"/>
      <c r="N189" s="119"/>
      <c r="O189" s="119"/>
      <c r="P189" s="119"/>
      <c r="Q189" s="119"/>
      <c r="R189" s="119"/>
      <c r="S189" s="119"/>
      <c r="T189" s="119"/>
      <c r="U189" s="114"/>
      <c r="V189" s="113"/>
      <c r="W189" s="119"/>
      <c r="X189" s="119"/>
      <c r="Y189" s="119"/>
      <c r="Z189" s="119"/>
      <c r="AA189" s="119"/>
      <c r="AB189" s="119"/>
      <c r="AC189" s="119"/>
      <c r="AD189" s="119"/>
      <c r="AE189" s="119"/>
      <c r="AF189" s="119"/>
      <c r="AG189" s="119"/>
      <c r="AH189" s="119"/>
      <c r="AI189" s="119"/>
      <c r="AJ189" s="119"/>
      <c r="AK189" s="119"/>
      <c r="AL189" s="120"/>
      <c r="AM189" s="114"/>
      <c r="AN189" s="113"/>
      <c r="AO189" s="119"/>
      <c r="AP189" s="119"/>
      <c r="AQ189" s="119"/>
    </row>
    <row r="190" spans="1:43" ht="6" customHeight="1" x14ac:dyDescent="0.25">
      <c r="A190" s="29"/>
      <c r="B190" s="433"/>
      <c r="C190" s="107"/>
      <c r="D190" s="108"/>
      <c r="E190" s="29"/>
      <c r="F190" s="29"/>
      <c r="G190" s="29"/>
      <c r="H190" s="29"/>
      <c r="I190" s="29"/>
      <c r="J190" s="29"/>
      <c r="K190" s="29"/>
      <c r="L190" s="29"/>
      <c r="M190" s="29"/>
      <c r="N190" s="29"/>
      <c r="O190" s="29"/>
      <c r="P190" s="29"/>
      <c r="Q190" s="29"/>
      <c r="R190" s="29"/>
      <c r="S190" s="29"/>
      <c r="T190" s="29"/>
      <c r="U190" s="107"/>
      <c r="V190" s="108"/>
      <c r="W190" s="29"/>
      <c r="X190" s="29"/>
      <c r="Y190" s="29"/>
      <c r="Z190" s="29"/>
      <c r="AA190" s="29"/>
      <c r="AB190" s="29"/>
      <c r="AC190" s="29"/>
      <c r="AD190" s="29"/>
      <c r="AE190" s="29"/>
      <c r="AF190" s="29"/>
      <c r="AG190" s="29"/>
      <c r="AH190" s="29"/>
      <c r="AI190" s="29"/>
      <c r="AJ190" s="29"/>
      <c r="AK190" s="29"/>
      <c r="AL190" s="33"/>
      <c r="AM190" s="107"/>
      <c r="AN190" s="108"/>
      <c r="AO190" s="29"/>
      <c r="AP190" s="29"/>
      <c r="AQ190" s="29"/>
    </row>
    <row r="191" spans="1:43" ht="11.25" customHeight="1" x14ac:dyDescent="0.25">
      <c r="A191" s="407"/>
      <c r="B191" s="460">
        <v>522</v>
      </c>
      <c r="C191" s="202"/>
      <c r="D191" s="109"/>
      <c r="E191" s="1148" t="str">
        <f ca="1">VLOOKUP(INDIRECT(ADDRESS(ROW(),COLUMN()-3)),INDIRECT("translations[[Question Num]:["&amp; Language_Selected &amp;"]]"),MATCH(Language_Selected,Language_Options,0)+1,FALSE)</f>
        <v>How many times did (NAME IN 503) receive the pentavalent vaccine?</v>
      </c>
      <c r="F191" s="1148"/>
      <c r="G191" s="1148"/>
      <c r="H191" s="1148"/>
      <c r="I191" s="1148"/>
      <c r="J191" s="1148"/>
      <c r="K191" s="1148"/>
      <c r="L191" s="1148"/>
      <c r="M191" s="1148"/>
      <c r="N191" s="1148"/>
      <c r="O191" s="1148"/>
      <c r="P191" s="1148"/>
      <c r="Q191" s="1148"/>
      <c r="R191" s="1148"/>
      <c r="S191" s="1148"/>
      <c r="T191" s="1148"/>
      <c r="U191" s="202"/>
      <c r="V191" s="109"/>
      <c r="W191" s="381"/>
      <c r="X191" s="381"/>
      <c r="Y191" s="381"/>
      <c r="Z191" s="381"/>
      <c r="AA191" s="381"/>
      <c r="AB191" s="381"/>
      <c r="AC191" s="381"/>
      <c r="AD191" s="381"/>
      <c r="AE191" s="381"/>
      <c r="AF191" s="381"/>
      <c r="AG191" s="381"/>
      <c r="AH191" s="381"/>
      <c r="AI191" s="381"/>
      <c r="AJ191" s="381"/>
      <c r="AK191" s="108"/>
      <c r="AL191" s="110"/>
      <c r="AM191" s="202"/>
      <c r="AN191" s="109"/>
      <c r="AO191" s="381"/>
      <c r="AP191" s="381"/>
      <c r="AQ191" s="407"/>
    </row>
    <row r="192" spans="1:43" x14ac:dyDescent="0.25">
      <c r="A192" s="407"/>
      <c r="B192" s="121" t="s">
        <v>191</v>
      </c>
      <c r="C192" s="202"/>
      <c r="D192" s="109"/>
      <c r="E192" s="1148"/>
      <c r="F192" s="1148"/>
      <c r="G192" s="1148"/>
      <c r="H192" s="1148"/>
      <c r="I192" s="1148"/>
      <c r="J192" s="1148"/>
      <c r="K192" s="1148"/>
      <c r="L192" s="1148"/>
      <c r="M192" s="1148"/>
      <c r="N192" s="1148"/>
      <c r="O192" s="1148"/>
      <c r="P192" s="1148"/>
      <c r="Q192" s="1148"/>
      <c r="R192" s="1148"/>
      <c r="S192" s="1148"/>
      <c r="T192" s="1148"/>
      <c r="U192" s="202"/>
      <c r="V192" s="109"/>
      <c r="W192" s="407" t="s">
        <v>345</v>
      </c>
      <c r="X192" s="407"/>
      <c r="Y192" s="381"/>
      <c r="Z192" s="381"/>
      <c r="AA192" s="381"/>
      <c r="AB192" s="381"/>
      <c r="AD192" s="112" t="s">
        <v>9</v>
      </c>
      <c r="AE192" s="225"/>
      <c r="AF192" s="112"/>
      <c r="AG192" s="112"/>
      <c r="AH192" s="112"/>
      <c r="AI192" s="112"/>
      <c r="AJ192" s="112"/>
      <c r="AK192" s="113"/>
      <c r="AL192" s="115"/>
      <c r="AM192" s="202"/>
      <c r="AN192" s="109"/>
      <c r="AO192" s="381"/>
      <c r="AP192" s="381"/>
      <c r="AQ192" s="407"/>
    </row>
    <row r="193" spans="1:43" ht="6" customHeight="1" x14ac:dyDescent="0.25">
      <c r="A193" s="119"/>
      <c r="B193" s="118"/>
      <c r="C193" s="114"/>
      <c r="D193" s="113"/>
      <c r="E193" s="119"/>
      <c r="F193" s="119"/>
      <c r="G193" s="119"/>
      <c r="H193" s="119"/>
      <c r="I193" s="119"/>
      <c r="J193" s="119"/>
      <c r="K193" s="119"/>
      <c r="L193" s="119"/>
      <c r="M193" s="119"/>
      <c r="N193" s="119"/>
      <c r="O193" s="119"/>
      <c r="P193" s="119"/>
      <c r="Q193" s="119"/>
      <c r="R193" s="119"/>
      <c r="S193" s="119"/>
      <c r="T193" s="119"/>
      <c r="U193" s="114"/>
      <c r="V193" s="113"/>
      <c r="W193" s="119"/>
      <c r="X193" s="119"/>
      <c r="Y193" s="119"/>
      <c r="Z193" s="119"/>
      <c r="AA193" s="119"/>
      <c r="AB193" s="119"/>
      <c r="AC193" s="119"/>
      <c r="AD193" s="119"/>
      <c r="AE193" s="119"/>
      <c r="AF193" s="119"/>
      <c r="AG193" s="119"/>
      <c r="AH193" s="119"/>
      <c r="AI193" s="119"/>
      <c r="AJ193" s="119"/>
      <c r="AK193" s="119"/>
      <c r="AL193" s="120"/>
      <c r="AM193" s="114"/>
      <c r="AN193" s="113"/>
      <c r="AO193" s="119"/>
      <c r="AP193" s="119"/>
      <c r="AQ193" s="119"/>
    </row>
    <row r="194" spans="1:43" ht="6" customHeight="1" x14ac:dyDescent="0.25">
      <c r="A194" s="29"/>
      <c r="B194" s="433"/>
      <c r="C194" s="107"/>
      <c r="D194" s="108"/>
      <c r="E194" s="29"/>
      <c r="F194" s="29"/>
      <c r="G194" s="29"/>
      <c r="H194" s="29"/>
      <c r="I194" s="29"/>
      <c r="J194" s="29"/>
      <c r="K194" s="29"/>
      <c r="L194" s="29"/>
      <c r="M194" s="29"/>
      <c r="N194" s="29"/>
      <c r="O194" s="29"/>
      <c r="P194" s="29"/>
      <c r="Q194" s="29"/>
      <c r="R194" s="29"/>
      <c r="S194" s="29"/>
      <c r="T194" s="29"/>
      <c r="U194" s="107"/>
      <c r="V194" s="108"/>
      <c r="W194" s="29"/>
      <c r="X194" s="29"/>
      <c r="Y194" s="29"/>
      <c r="Z194" s="29"/>
      <c r="AA194" s="29"/>
      <c r="AB194" s="29"/>
      <c r="AC194" s="29"/>
      <c r="AD194" s="29"/>
      <c r="AE194" s="29"/>
      <c r="AF194" s="29"/>
      <c r="AG194" s="29"/>
      <c r="AH194" s="29"/>
      <c r="AI194" s="29"/>
      <c r="AJ194" s="29"/>
      <c r="AK194" s="29"/>
      <c r="AL194" s="33"/>
      <c r="AM194" s="107"/>
      <c r="AN194" s="108"/>
      <c r="AO194" s="29"/>
      <c r="AP194" s="29"/>
      <c r="AQ194" s="29"/>
    </row>
    <row r="195" spans="1:43" ht="11.25" customHeight="1" x14ac:dyDescent="0.25">
      <c r="A195" s="407"/>
      <c r="B195" s="460">
        <v>523</v>
      </c>
      <c r="C195" s="202"/>
      <c r="D195" s="109"/>
      <c r="E195" s="1148" t="str">
        <f ca="1">VLOOKUP(INDIRECT(ADDRESS(ROW(),COLUMN()-3)),INDIRECT("translations[[Question Num]:["&amp; Language_Selected &amp;"]]"),MATCH(Language_Selected,Language_Options,0)+1,FALSE)</f>
        <v>Has (NAME IN 503) ever received a pneumococcal vaccination, that is, an injection in the thigh to prevent pneumonia?</v>
      </c>
      <c r="F195" s="1148"/>
      <c r="G195" s="1148"/>
      <c r="H195" s="1148"/>
      <c r="I195" s="1148"/>
      <c r="J195" s="1148"/>
      <c r="K195" s="1148"/>
      <c r="L195" s="1148"/>
      <c r="M195" s="1148"/>
      <c r="N195" s="1148"/>
      <c r="O195" s="1148"/>
      <c r="P195" s="1148"/>
      <c r="Q195" s="1148"/>
      <c r="R195" s="1148"/>
      <c r="S195" s="1148"/>
      <c r="T195" s="1148"/>
      <c r="U195" s="202"/>
      <c r="V195" s="109"/>
      <c r="W195" s="407" t="s">
        <v>52</v>
      </c>
      <c r="X195" s="407"/>
      <c r="Y195" s="112" t="s">
        <v>9</v>
      </c>
      <c r="Z195" s="112"/>
      <c r="AA195" s="112"/>
      <c r="AB195" s="112"/>
      <c r="AC195" s="112"/>
      <c r="AD195" s="112"/>
      <c r="AE195" s="112"/>
      <c r="AF195" s="112"/>
      <c r="AG195" s="112"/>
      <c r="AH195" s="112"/>
      <c r="AI195" s="112"/>
      <c r="AJ195" s="112"/>
      <c r="AK195" s="112"/>
      <c r="AL195" s="223" t="s">
        <v>53</v>
      </c>
      <c r="AM195" s="202"/>
      <c r="AN195" s="109"/>
      <c r="AO195" s="381"/>
      <c r="AP195" s="381"/>
      <c r="AQ195" s="407"/>
    </row>
    <row r="196" spans="1:43" x14ac:dyDescent="0.25">
      <c r="A196" s="407"/>
      <c r="B196" s="121" t="s">
        <v>466</v>
      </c>
      <c r="C196" s="202"/>
      <c r="D196" s="109"/>
      <c r="E196" s="1148"/>
      <c r="F196" s="1148"/>
      <c r="G196" s="1148"/>
      <c r="H196" s="1148"/>
      <c r="I196" s="1148"/>
      <c r="J196" s="1148"/>
      <c r="K196" s="1148"/>
      <c r="L196" s="1148"/>
      <c r="M196" s="1148"/>
      <c r="N196" s="1148"/>
      <c r="O196" s="1148"/>
      <c r="P196" s="1148"/>
      <c r="Q196" s="1148"/>
      <c r="R196" s="1148"/>
      <c r="S196" s="1148"/>
      <c r="T196" s="1148"/>
      <c r="U196" s="202"/>
      <c r="V196" s="109"/>
      <c r="W196" s="407" t="s">
        <v>54</v>
      </c>
      <c r="X196" s="407"/>
      <c r="Y196" s="112" t="s">
        <v>9</v>
      </c>
      <c r="Z196" s="112"/>
      <c r="AA196" s="112"/>
      <c r="AB196" s="112"/>
      <c r="AC196" s="112"/>
      <c r="AD196" s="112"/>
      <c r="AE196" s="112"/>
      <c r="AF196" s="112"/>
      <c r="AG196" s="112"/>
      <c r="AH196" s="112"/>
      <c r="AI196" s="112"/>
      <c r="AJ196" s="112"/>
      <c r="AK196" s="112"/>
      <c r="AL196" s="223" t="s">
        <v>55</v>
      </c>
      <c r="AM196" s="202"/>
      <c r="AN196" s="109"/>
      <c r="AO196" s="381"/>
      <c r="AP196" s="1271">
        <v>525</v>
      </c>
      <c r="AQ196" s="245"/>
    </row>
    <row r="197" spans="1:43" ht="11.25" customHeight="1" x14ac:dyDescent="0.25">
      <c r="A197" s="407"/>
      <c r="B197" s="410"/>
      <c r="C197" s="202"/>
      <c r="D197" s="109"/>
      <c r="E197" s="1148"/>
      <c r="F197" s="1148"/>
      <c r="G197" s="1148"/>
      <c r="H197" s="1148"/>
      <c r="I197" s="1148"/>
      <c r="J197" s="1148"/>
      <c r="K197" s="1148"/>
      <c r="L197" s="1148"/>
      <c r="M197" s="1148"/>
      <c r="N197" s="1148"/>
      <c r="O197" s="1148"/>
      <c r="P197" s="1148"/>
      <c r="Q197" s="1148"/>
      <c r="R197" s="1148"/>
      <c r="S197" s="1148"/>
      <c r="T197" s="1148"/>
      <c r="U197" s="242"/>
      <c r="V197" s="109"/>
      <c r="W197" s="407" t="s">
        <v>150</v>
      </c>
      <c r="X197" s="407"/>
      <c r="Y197" s="381"/>
      <c r="Z197" s="381"/>
      <c r="AA197" s="381"/>
      <c r="AB197" s="111" t="s">
        <v>9</v>
      </c>
      <c r="AC197" s="225"/>
      <c r="AD197" s="111"/>
      <c r="AE197" s="111"/>
      <c r="AF197" s="111"/>
      <c r="AG197" s="111"/>
      <c r="AH197" s="111"/>
      <c r="AI197" s="111"/>
      <c r="AJ197" s="111"/>
      <c r="AK197" s="111"/>
      <c r="AL197" s="223" t="s">
        <v>103</v>
      </c>
      <c r="AM197" s="202"/>
      <c r="AN197" s="109"/>
      <c r="AO197" s="381"/>
      <c r="AP197" s="1271"/>
      <c r="AQ197" s="245"/>
    </row>
    <row r="198" spans="1:43" ht="6" customHeight="1" x14ac:dyDescent="0.25">
      <c r="A198" s="119"/>
      <c r="B198" s="118"/>
      <c r="C198" s="114"/>
      <c r="D198" s="113"/>
      <c r="E198" s="119"/>
      <c r="F198" s="119"/>
      <c r="G198" s="119"/>
      <c r="H198" s="119"/>
      <c r="I198" s="119"/>
      <c r="J198" s="119"/>
      <c r="K198" s="119"/>
      <c r="L198" s="119"/>
      <c r="M198" s="119"/>
      <c r="N198" s="119"/>
      <c r="O198" s="119"/>
      <c r="P198" s="119"/>
      <c r="Q198" s="119"/>
      <c r="R198" s="119"/>
      <c r="S198" s="119"/>
      <c r="T198" s="119"/>
      <c r="U198" s="114"/>
      <c r="V198" s="113"/>
      <c r="W198" s="119"/>
      <c r="X198" s="119"/>
      <c r="Y198" s="119"/>
      <c r="Z198" s="119"/>
      <c r="AA198" s="119"/>
      <c r="AB198" s="119"/>
      <c r="AC198" s="119"/>
      <c r="AD198" s="119"/>
      <c r="AE198" s="119"/>
      <c r="AF198" s="119"/>
      <c r="AG198" s="119"/>
      <c r="AH198" s="119"/>
      <c r="AI198" s="119"/>
      <c r="AJ198" s="119"/>
      <c r="AK198" s="119"/>
      <c r="AL198" s="120"/>
      <c r="AM198" s="114"/>
      <c r="AN198" s="113"/>
      <c r="AO198" s="119"/>
      <c r="AP198" s="119"/>
      <c r="AQ198" s="119"/>
    </row>
    <row r="199" spans="1:43" ht="6" customHeight="1" x14ac:dyDescent="0.25">
      <c r="A199" s="29"/>
      <c r="B199" s="433"/>
      <c r="C199" s="107"/>
      <c r="D199" s="108"/>
      <c r="E199" s="29"/>
      <c r="F199" s="29"/>
      <c r="G199" s="29"/>
      <c r="H199" s="29"/>
      <c r="I199" s="29"/>
      <c r="J199" s="29"/>
      <c r="K199" s="29"/>
      <c r="L199" s="29"/>
      <c r="M199" s="29"/>
      <c r="N199" s="29"/>
      <c r="O199" s="29"/>
      <c r="P199" s="29"/>
      <c r="Q199" s="29"/>
      <c r="R199" s="29"/>
      <c r="S199" s="29"/>
      <c r="T199" s="29"/>
      <c r="U199" s="107"/>
      <c r="V199" s="108"/>
      <c r="W199" s="29"/>
      <c r="X199" s="29"/>
      <c r="Y199" s="29"/>
      <c r="Z199" s="29"/>
      <c r="AA199" s="29"/>
      <c r="AB199" s="29"/>
      <c r="AC199" s="29"/>
      <c r="AD199" s="29"/>
      <c r="AE199" s="29"/>
      <c r="AF199" s="29"/>
      <c r="AG199" s="29"/>
      <c r="AH199" s="29"/>
      <c r="AI199" s="29"/>
      <c r="AJ199" s="29"/>
      <c r="AK199" s="29"/>
      <c r="AL199" s="33"/>
      <c r="AM199" s="107"/>
      <c r="AN199" s="108"/>
      <c r="AO199" s="29"/>
      <c r="AP199" s="29"/>
      <c r="AQ199" s="29"/>
    </row>
    <row r="200" spans="1:43" ht="11.25" customHeight="1" x14ac:dyDescent="0.25">
      <c r="A200" s="407"/>
      <c r="B200" s="460">
        <v>524</v>
      </c>
      <c r="C200" s="202"/>
      <c r="D200" s="109"/>
      <c r="E200" s="1148" t="str">
        <f ca="1">VLOOKUP(INDIRECT(ADDRESS(ROW(),COLUMN()-3)),INDIRECT("translations[[Question Num]:["&amp; Language_Selected &amp;"]]"),MATCH(Language_Selected,Language_Options,0)+1,FALSE)</f>
        <v>How many times did (NAME IN 503) receive the pneumococcal vaccine?</v>
      </c>
      <c r="F200" s="1148"/>
      <c r="G200" s="1148"/>
      <c r="H200" s="1148"/>
      <c r="I200" s="1148"/>
      <c r="J200" s="1148"/>
      <c r="K200" s="1148"/>
      <c r="L200" s="1148"/>
      <c r="M200" s="1148"/>
      <c r="N200" s="1148"/>
      <c r="O200" s="1148"/>
      <c r="P200" s="1148"/>
      <c r="Q200" s="1148"/>
      <c r="R200" s="1148"/>
      <c r="S200" s="1148"/>
      <c r="T200" s="1148"/>
      <c r="U200" s="202"/>
      <c r="V200" s="109"/>
      <c r="W200" s="381"/>
      <c r="X200" s="381"/>
      <c r="Y200" s="381"/>
      <c r="Z200" s="381"/>
      <c r="AA200" s="381"/>
      <c r="AB200" s="381"/>
      <c r="AC200" s="381"/>
      <c r="AD200" s="381"/>
      <c r="AE200" s="381"/>
      <c r="AF200" s="381"/>
      <c r="AG200" s="381"/>
      <c r="AH200" s="381"/>
      <c r="AI200" s="381"/>
      <c r="AJ200" s="381"/>
      <c r="AK200" s="108"/>
      <c r="AL200" s="110"/>
      <c r="AM200" s="202"/>
      <c r="AN200" s="109"/>
      <c r="AO200" s="381"/>
      <c r="AP200" s="381"/>
      <c r="AQ200" s="407"/>
    </row>
    <row r="201" spans="1:43" x14ac:dyDescent="0.25">
      <c r="A201" s="407"/>
      <c r="B201" s="410"/>
      <c r="C201" s="202"/>
      <c r="D201" s="109"/>
      <c r="E201" s="1148"/>
      <c r="F201" s="1148"/>
      <c r="G201" s="1148"/>
      <c r="H201" s="1148"/>
      <c r="I201" s="1148"/>
      <c r="J201" s="1148"/>
      <c r="K201" s="1148"/>
      <c r="L201" s="1148"/>
      <c r="M201" s="1148"/>
      <c r="N201" s="1148"/>
      <c r="O201" s="1148"/>
      <c r="P201" s="1148"/>
      <c r="Q201" s="1148"/>
      <c r="R201" s="1148"/>
      <c r="S201" s="1148"/>
      <c r="T201" s="1148"/>
      <c r="U201" s="202"/>
      <c r="V201" s="109"/>
      <c r="W201" s="407" t="s">
        <v>345</v>
      </c>
      <c r="X201" s="407"/>
      <c r="Y201" s="381"/>
      <c r="Z201" s="381"/>
      <c r="AA201" s="381"/>
      <c r="AB201" s="381"/>
      <c r="AD201" s="112" t="s">
        <v>9</v>
      </c>
      <c r="AE201" s="225"/>
      <c r="AF201" s="112"/>
      <c r="AG201" s="112"/>
      <c r="AH201" s="112"/>
      <c r="AI201" s="112"/>
      <c r="AJ201" s="112"/>
      <c r="AK201" s="113"/>
      <c r="AL201" s="115"/>
      <c r="AM201" s="202"/>
      <c r="AN201" s="109"/>
      <c r="AO201" s="381"/>
      <c r="AP201" s="381"/>
      <c r="AQ201" s="407"/>
    </row>
    <row r="202" spans="1:43" ht="6" customHeight="1" x14ac:dyDescent="0.25">
      <c r="A202" s="119"/>
      <c r="B202" s="118"/>
      <c r="C202" s="114"/>
      <c r="D202" s="113"/>
      <c r="E202" s="119"/>
      <c r="F202" s="119"/>
      <c r="G202" s="119"/>
      <c r="H202" s="119"/>
      <c r="I202" s="119"/>
      <c r="J202" s="119"/>
      <c r="K202" s="119"/>
      <c r="L202" s="119"/>
      <c r="M202" s="119"/>
      <c r="N202" s="119"/>
      <c r="O202" s="119"/>
      <c r="P202" s="119"/>
      <c r="Q202" s="119"/>
      <c r="R202" s="119"/>
      <c r="S202" s="119"/>
      <c r="T202" s="119"/>
      <c r="U202" s="114"/>
      <c r="V202" s="113"/>
      <c r="W202" s="119"/>
      <c r="X202" s="119"/>
      <c r="Y202" s="119"/>
      <c r="Z202" s="119"/>
      <c r="AA202" s="119"/>
      <c r="AB202" s="119"/>
      <c r="AC202" s="119"/>
      <c r="AD202" s="119"/>
      <c r="AE202" s="119"/>
      <c r="AF202" s="119"/>
      <c r="AG202" s="119"/>
      <c r="AH202" s="119"/>
      <c r="AI202" s="119"/>
      <c r="AJ202" s="119"/>
      <c r="AK202" s="119"/>
      <c r="AL202" s="120"/>
      <c r="AM202" s="114"/>
      <c r="AN202" s="113"/>
      <c r="AO202" s="119"/>
      <c r="AP202" s="119"/>
      <c r="AQ202" s="119"/>
    </row>
    <row r="203" spans="1:43" ht="6" customHeight="1" x14ac:dyDescent="0.25">
      <c r="A203" s="29"/>
      <c r="B203" s="433"/>
      <c r="C203" s="107"/>
      <c r="D203" s="108"/>
      <c r="E203" s="29"/>
      <c r="F203" s="29"/>
      <c r="G203" s="29"/>
      <c r="H203" s="29"/>
      <c r="I203" s="29"/>
      <c r="J203" s="29"/>
      <c r="K203" s="29"/>
      <c r="L203" s="29"/>
      <c r="M203" s="29"/>
      <c r="N203" s="29"/>
      <c r="O203" s="29"/>
      <c r="P203" s="29"/>
      <c r="Q203" s="29"/>
      <c r="R203" s="29"/>
      <c r="S203" s="29"/>
      <c r="T203" s="29"/>
      <c r="U203" s="107"/>
      <c r="V203" s="108"/>
      <c r="W203" s="29"/>
      <c r="X203" s="29"/>
      <c r="Y203" s="29"/>
      <c r="Z203" s="29"/>
      <c r="AA203" s="29"/>
      <c r="AB203" s="29"/>
      <c r="AC203" s="29"/>
      <c r="AD203" s="29"/>
      <c r="AE203" s="29"/>
      <c r="AF203" s="29"/>
      <c r="AG203" s="29"/>
      <c r="AH203" s="29"/>
      <c r="AI203" s="29"/>
      <c r="AJ203" s="29"/>
      <c r="AK203" s="29"/>
      <c r="AL203" s="33"/>
      <c r="AM203" s="107"/>
      <c r="AN203" s="108"/>
      <c r="AO203" s="29"/>
      <c r="AP203" s="29"/>
      <c r="AQ203" s="29"/>
    </row>
    <row r="204" spans="1:43" ht="11.25" customHeight="1" x14ac:dyDescent="0.25">
      <c r="A204" s="407"/>
      <c r="B204" s="460">
        <v>525</v>
      </c>
      <c r="C204" s="202"/>
      <c r="D204" s="109"/>
      <c r="E204" s="1148" t="str">
        <f ca="1">VLOOKUP(INDIRECT(ADDRESS(ROW(),COLUMN()-3)),INDIRECT("translations[[Question Num]:["&amp; Language_Selected &amp;"]]"),MATCH(Language_Selected,Language_Options,0)+1,FALSE)</f>
        <v>Has (NAME IN 503) ever received a rotavirus vaccination, that is, liquid in the mouth to prevent diarrhea?</v>
      </c>
      <c r="F204" s="1148"/>
      <c r="G204" s="1148"/>
      <c r="H204" s="1148"/>
      <c r="I204" s="1148"/>
      <c r="J204" s="1148"/>
      <c r="K204" s="1148"/>
      <c r="L204" s="1148"/>
      <c r="M204" s="1148"/>
      <c r="N204" s="1148"/>
      <c r="O204" s="1148"/>
      <c r="P204" s="1148"/>
      <c r="Q204" s="1148"/>
      <c r="R204" s="1148"/>
      <c r="S204" s="1148"/>
      <c r="T204" s="1148"/>
      <c r="U204" s="202"/>
      <c r="V204" s="109"/>
      <c r="W204" s="407" t="s">
        <v>52</v>
      </c>
      <c r="X204" s="407"/>
      <c r="Y204" s="112" t="s">
        <v>9</v>
      </c>
      <c r="Z204" s="112"/>
      <c r="AA204" s="112"/>
      <c r="AB204" s="112"/>
      <c r="AC204" s="112"/>
      <c r="AD204" s="112"/>
      <c r="AE204" s="112"/>
      <c r="AF204" s="112"/>
      <c r="AG204" s="112"/>
      <c r="AH204" s="112"/>
      <c r="AI204" s="112"/>
      <c r="AJ204" s="112"/>
      <c r="AK204" s="112"/>
      <c r="AL204" s="223" t="s">
        <v>53</v>
      </c>
      <c r="AM204" s="202"/>
      <c r="AN204" s="109"/>
      <c r="AO204" s="381"/>
      <c r="AP204" s="381"/>
      <c r="AQ204" s="407"/>
    </row>
    <row r="205" spans="1:43" x14ac:dyDescent="0.25">
      <c r="A205" s="407"/>
      <c r="B205" s="410"/>
      <c r="C205" s="202"/>
      <c r="D205" s="109"/>
      <c r="E205" s="1148"/>
      <c r="F205" s="1148"/>
      <c r="G205" s="1148"/>
      <c r="H205" s="1148"/>
      <c r="I205" s="1148"/>
      <c r="J205" s="1148"/>
      <c r="K205" s="1148"/>
      <c r="L205" s="1148"/>
      <c r="M205" s="1148"/>
      <c r="N205" s="1148"/>
      <c r="O205" s="1148"/>
      <c r="P205" s="1148"/>
      <c r="Q205" s="1148"/>
      <c r="R205" s="1148"/>
      <c r="S205" s="1148"/>
      <c r="T205" s="1148"/>
      <c r="U205" s="202"/>
      <c r="V205" s="109"/>
      <c r="W205" s="407" t="s">
        <v>54</v>
      </c>
      <c r="X205" s="407"/>
      <c r="Y205" s="112" t="s">
        <v>9</v>
      </c>
      <c r="Z205" s="112"/>
      <c r="AA205" s="112"/>
      <c r="AB205" s="112"/>
      <c r="AC205" s="112"/>
      <c r="AD205" s="112"/>
      <c r="AE205" s="112"/>
      <c r="AF205" s="112"/>
      <c r="AG205" s="112"/>
      <c r="AH205" s="112"/>
      <c r="AI205" s="112"/>
      <c r="AJ205" s="112"/>
      <c r="AK205" s="112"/>
      <c r="AL205" s="223" t="s">
        <v>55</v>
      </c>
      <c r="AM205" s="202"/>
      <c r="AN205" s="109"/>
      <c r="AO205" s="381"/>
      <c r="AP205" s="1271">
        <v>527</v>
      </c>
      <c r="AQ205" s="245"/>
    </row>
    <row r="206" spans="1:43" ht="11.25" customHeight="1" x14ac:dyDescent="0.25">
      <c r="A206" s="407"/>
      <c r="B206" s="410"/>
      <c r="C206" s="202"/>
      <c r="D206" s="109"/>
      <c r="E206" s="1148"/>
      <c r="F206" s="1148"/>
      <c r="G206" s="1148"/>
      <c r="H206" s="1148"/>
      <c r="I206" s="1148"/>
      <c r="J206" s="1148"/>
      <c r="K206" s="1148"/>
      <c r="L206" s="1148"/>
      <c r="M206" s="1148"/>
      <c r="N206" s="1148"/>
      <c r="O206" s="1148"/>
      <c r="P206" s="1148"/>
      <c r="Q206" s="1148"/>
      <c r="R206" s="1148"/>
      <c r="S206" s="1148"/>
      <c r="T206" s="1148"/>
      <c r="U206" s="242"/>
      <c r="V206" s="109"/>
      <c r="W206" s="407" t="s">
        <v>150</v>
      </c>
      <c r="X206" s="407"/>
      <c r="Y206" s="381"/>
      <c r="Z206" s="381"/>
      <c r="AA206" s="381"/>
      <c r="AB206" s="111" t="s">
        <v>9</v>
      </c>
      <c r="AC206" s="225"/>
      <c r="AD206" s="111"/>
      <c r="AE206" s="111"/>
      <c r="AF206" s="111"/>
      <c r="AG206" s="111"/>
      <c r="AH206" s="111"/>
      <c r="AI206" s="111"/>
      <c r="AJ206" s="111"/>
      <c r="AK206" s="111"/>
      <c r="AL206" s="223" t="s">
        <v>103</v>
      </c>
      <c r="AM206" s="202"/>
      <c r="AN206" s="109"/>
      <c r="AO206" s="381"/>
      <c r="AP206" s="1271"/>
      <c r="AQ206" s="245"/>
    </row>
    <row r="207" spans="1:43" ht="6" customHeight="1" x14ac:dyDescent="0.25">
      <c r="A207" s="119"/>
      <c r="B207" s="118"/>
      <c r="C207" s="114"/>
      <c r="D207" s="113"/>
      <c r="E207" s="119"/>
      <c r="F207" s="119"/>
      <c r="G207" s="119"/>
      <c r="H207" s="119"/>
      <c r="I207" s="119"/>
      <c r="J207" s="119"/>
      <c r="K207" s="119"/>
      <c r="L207" s="119"/>
      <c r="M207" s="119"/>
      <c r="N207" s="119"/>
      <c r="O207" s="119"/>
      <c r="P207" s="119"/>
      <c r="Q207" s="119"/>
      <c r="R207" s="119"/>
      <c r="S207" s="119"/>
      <c r="T207" s="119"/>
      <c r="U207" s="114"/>
      <c r="V207" s="113"/>
      <c r="W207" s="119"/>
      <c r="X207" s="119"/>
      <c r="Y207" s="119"/>
      <c r="Z207" s="119"/>
      <c r="AA207" s="119"/>
      <c r="AB207" s="119"/>
      <c r="AC207" s="119"/>
      <c r="AD207" s="119"/>
      <c r="AE207" s="119"/>
      <c r="AF207" s="119"/>
      <c r="AG207" s="119"/>
      <c r="AH207" s="119"/>
      <c r="AI207" s="119"/>
      <c r="AJ207" s="119"/>
      <c r="AK207" s="119"/>
      <c r="AL207" s="120"/>
      <c r="AM207" s="114"/>
      <c r="AN207" s="113"/>
      <c r="AO207" s="119"/>
      <c r="AP207" s="119"/>
      <c r="AQ207" s="119"/>
    </row>
    <row r="208" spans="1:43" ht="6" customHeight="1" x14ac:dyDescent="0.25">
      <c r="A208" s="29"/>
      <c r="B208" s="433"/>
      <c r="C208" s="107"/>
      <c r="D208" s="108"/>
      <c r="E208" s="29"/>
      <c r="F208" s="29"/>
      <c r="G208" s="29"/>
      <c r="H208" s="29"/>
      <c r="I208" s="29"/>
      <c r="J208" s="29"/>
      <c r="K208" s="29"/>
      <c r="L208" s="29"/>
      <c r="M208" s="29"/>
      <c r="N208" s="29"/>
      <c r="O208" s="29"/>
      <c r="P208" s="29"/>
      <c r="Q208" s="29"/>
      <c r="R208" s="29"/>
      <c r="S208" s="29"/>
      <c r="T208" s="29"/>
      <c r="U208" s="107"/>
      <c r="V208" s="108"/>
      <c r="W208" s="29"/>
      <c r="X208" s="29"/>
      <c r="Y208" s="29"/>
      <c r="Z208" s="29"/>
      <c r="AA208" s="29"/>
      <c r="AB208" s="29"/>
      <c r="AC208" s="29"/>
      <c r="AD208" s="29"/>
      <c r="AE208" s="29"/>
      <c r="AF208" s="29"/>
      <c r="AG208" s="29"/>
      <c r="AH208" s="29"/>
      <c r="AI208" s="29"/>
      <c r="AJ208" s="29"/>
      <c r="AK208" s="29"/>
      <c r="AL208" s="33"/>
      <c r="AM208" s="107"/>
      <c r="AN208" s="108"/>
      <c r="AO208" s="29"/>
      <c r="AP208" s="29"/>
      <c r="AQ208" s="29"/>
    </row>
    <row r="209" spans="1:43" ht="11.25" customHeight="1" x14ac:dyDescent="0.25">
      <c r="A209" s="407"/>
      <c r="B209" s="460">
        <v>526</v>
      </c>
      <c r="C209" s="202"/>
      <c r="D209" s="109"/>
      <c r="E209" s="1148" t="str">
        <f ca="1">VLOOKUP(INDIRECT(ADDRESS(ROW(),COLUMN()-3)),INDIRECT("translations[[Question Num]:["&amp; Language_Selected &amp;"]]"),MATCH(Language_Selected,Language_Options,0)+1,FALSE)</f>
        <v>How many times did (NAME IN 503) receive the rotavirus vaccine?</v>
      </c>
      <c r="F209" s="1148"/>
      <c r="G209" s="1148"/>
      <c r="H209" s="1148"/>
      <c r="I209" s="1148"/>
      <c r="J209" s="1148"/>
      <c r="K209" s="1148"/>
      <c r="L209" s="1148"/>
      <c r="M209" s="1148"/>
      <c r="N209" s="1148"/>
      <c r="O209" s="1148"/>
      <c r="P209" s="1148"/>
      <c r="Q209" s="1148"/>
      <c r="R209" s="1148"/>
      <c r="S209" s="1148"/>
      <c r="T209" s="1148"/>
      <c r="U209" s="202"/>
      <c r="V209" s="109"/>
      <c r="W209" s="381"/>
      <c r="X209" s="381"/>
      <c r="Y209" s="381"/>
      <c r="Z209" s="381"/>
      <c r="AA209" s="381"/>
      <c r="AB209" s="381"/>
      <c r="AC209" s="381"/>
      <c r="AD209" s="381"/>
      <c r="AE209" s="381"/>
      <c r="AF209" s="381"/>
      <c r="AG209" s="381"/>
      <c r="AH209" s="381"/>
      <c r="AI209" s="381"/>
      <c r="AJ209" s="381"/>
      <c r="AK209" s="108"/>
      <c r="AL209" s="110"/>
      <c r="AM209" s="202"/>
      <c r="AN209" s="109"/>
      <c r="AO209" s="381"/>
      <c r="AP209" s="381"/>
      <c r="AQ209" s="407"/>
    </row>
    <row r="210" spans="1:43" x14ac:dyDescent="0.25">
      <c r="A210" s="407"/>
      <c r="B210" s="410"/>
      <c r="C210" s="202"/>
      <c r="D210" s="109"/>
      <c r="E210" s="1148"/>
      <c r="F210" s="1148"/>
      <c r="G210" s="1148"/>
      <c r="H210" s="1148"/>
      <c r="I210" s="1148"/>
      <c r="J210" s="1148"/>
      <c r="K210" s="1148"/>
      <c r="L210" s="1148"/>
      <c r="M210" s="1148"/>
      <c r="N210" s="1148"/>
      <c r="O210" s="1148"/>
      <c r="P210" s="1148"/>
      <c r="Q210" s="1148"/>
      <c r="R210" s="1148"/>
      <c r="S210" s="1148"/>
      <c r="T210" s="1148"/>
      <c r="U210" s="202"/>
      <c r="V210" s="109"/>
      <c r="W210" s="407" t="s">
        <v>345</v>
      </c>
      <c r="X210" s="407"/>
      <c r="Y210" s="381"/>
      <c r="Z210" s="381"/>
      <c r="AA210" s="381"/>
      <c r="AB210" s="381"/>
      <c r="AD210" s="112" t="s">
        <v>9</v>
      </c>
      <c r="AE210" s="225"/>
      <c r="AF210" s="112"/>
      <c r="AG210" s="112"/>
      <c r="AH210" s="112"/>
      <c r="AI210" s="112"/>
      <c r="AJ210" s="112"/>
      <c r="AK210" s="113"/>
      <c r="AL210" s="115"/>
      <c r="AM210" s="202"/>
      <c r="AN210" s="109"/>
      <c r="AO210" s="381"/>
      <c r="AP210" s="381"/>
      <c r="AQ210" s="407"/>
    </row>
    <row r="211" spans="1:43" ht="6" customHeight="1" x14ac:dyDescent="0.25">
      <c r="A211" s="119"/>
      <c r="B211" s="118"/>
      <c r="C211" s="114"/>
      <c r="D211" s="113"/>
      <c r="E211" s="119"/>
      <c r="F211" s="119"/>
      <c r="G211" s="119"/>
      <c r="H211" s="119"/>
      <c r="I211" s="119"/>
      <c r="J211" s="119"/>
      <c r="K211" s="119"/>
      <c r="L211" s="119"/>
      <c r="M211" s="119"/>
      <c r="N211" s="119"/>
      <c r="O211" s="119"/>
      <c r="P211" s="119"/>
      <c r="Q211" s="119"/>
      <c r="R211" s="119"/>
      <c r="S211" s="119"/>
      <c r="T211" s="119"/>
      <c r="U211" s="114"/>
      <c r="V211" s="113"/>
      <c r="W211" s="119"/>
      <c r="X211" s="119"/>
      <c r="Y211" s="119"/>
      <c r="Z211" s="119"/>
      <c r="AA211" s="119"/>
      <c r="AB211" s="119"/>
      <c r="AC211" s="119"/>
      <c r="AD211" s="119"/>
      <c r="AE211" s="119"/>
      <c r="AF211" s="119"/>
      <c r="AG211" s="119"/>
      <c r="AH211" s="119"/>
      <c r="AI211" s="119"/>
      <c r="AJ211" s="119"/>
      <c r="AK211" s="119"/>
      <c r="AL211" s="120"/>
      <c r="AM211" s="114"/>
      <c r="AN211" s="113"/>
      <c r="AO211" s="119"/>
      <c r="AP211" s="119"/>
      <c r="AQ211" s="119"/>
    </row>
    <row r="212" spans="1:43" ht="6" customHeight="1" x14ac:dyDescent="0.25">
      <c r="A212" s="29"/>
      <c r="B212" s="433"/>
      <c r="C212" s="107"/>
      <c r="D212" s="108"/>
      <c r="E212" s="29"/>
      <c r="F212" s="29"/>
      <c r="G212" s="29"/>
      <c r="H212" s="29"/>
      <c r="I212" s="29"/>
      <c r="J212" s="29"/>
      <c r="K212" s="29"/>
      <c r="L212" s="29"/>
      <c r="M212" s="29"/>
      <c r="N212" s="29"/>
      <c r="O212" s="29"/>
      <c r="P212" s="29"/>
      <c r="Q212" s="29"/>
      <c r="R212" s="29"/>
      <c r="S212" s="29"/>
      <c r="T212" s="29"/>
      <c r="U212" s="107"/>
      <c r="V212" s="108"/>
      <c r="W212" s="29"/>
      <c r="X212" s="29"/>
      <c r="Y212" s="29"/>
      <c r="Z212" s="29"/>
      <c r="AA212" s="29"/>
      <c r="AB212" s="29"/>
      <c r="AC212" s="29"/>
      <c r="AD212" s="29"/>
      <c r="AE212" s="29"/>
      <c r="AF212" s="29"/>
      <c r="AG212" s="29"/>
      <c r="AH212" s="29"/>
      <c r="AI212" s="29"/>
      <c r="AJ212" s="29"/>
      <c r="AK212" s="29"/>
      <c r="AL212" s="33"/>
      <c r="AM212" s="107"/>
      <c r="AN212" s="108"/>
      <c r="AO212" s="29"/>
      <c r="AP212" s="29"/>
      <c r="AQ212" s="29"/>
    </row>
    <row r="213" spans="1:43" ht="11.25" customHeight="1" x14ac:dyDescent="0.25">
      <c r="A213" s="407"/>
      <c r="B213" s="460">
        <v>527</v>
      </c>
      <c r="C213" s="202"/>
      <c r="D213" s="109"/>
      <c r="E213" s="1148" t="str">
        <f ca="1">VLOOKUP(INDIRECT(ADDRESS(ROW(),COLUMN()-3)),INDIRECT("translations[[Question Num]:["&amp; Language_Selected &amp;"]]"),MATCH(Language_Selected,Language_Options,0)+1,FALSE)</f>
        <v>Has (NAME IN 503) ever received a measles vaccination, that is, an injection in the arm to prevent measles?</v>
      </c>
      <c r="F213" s="1148"/>
      <c r="G213" s="1148"/>
      <c r="H213" s="1148"/>
      <c r="I213" s="1148"/>
      <c r="J213" s="1148"/>
      <c r="K213" s="1148"/>
      <c r="L213" s="1148"/>
      <c r="M213" s="1148"/>
      <c r="N213" s="1148"/>
      <c r="O213" s="1148"/>
      <c r="P213" s="1148"/>
      <c r="Q213" s="1148"/>
      <c r="R213" s="1148"/>
      <c r="S213" s="1148"/>
      <c r="T213" s="1148"/>
      <c r="U213" s="202"/>
      <c r="V213" s="109"/>
      <c r="W213" s="407" t="s">
        <v>52</v>
      </c>
      <c r="X213" s="407"/>
      <c r="Y213" s="112" t="s">
        <v>9</v>
      </c>
      <c r="Z213" s="112"/>
      <c r="AA213" s="112"/>
      <c r="AB213" s="112"/>
      <c r="AC213" s="112"/>
      <c r="AD213" s="112"/>
      <c r="AE213" s="112"/>
      <c r="AF213" s="112"/>
      <c r="AG213" s="112"/>
      <c r="AH213" s="112"/>
      <c r="AI213" s="112"/>
      <c r="AJ213" s="112"/>
      <c r="AK213" s="112"/>
      <c r="AL213" s="223" t="s">
        <v>53</v>
      </c>
      <c r="AM213" s="202"/>
      <c r="AN213" s="109"/>
      <c r="AO213" s="381"/>
      <c r="AP213" s="381"/>
      <c r="AQ213" s="407"/>
    </row>
    <row r="214" spans="1:43" x14ac:dyDescent="0.25">
      <c r="A214" s="407"/>
      <c r="B214" s="121" t="s">
        <v>221</v>
      </c>
      <c r="C214" s="202"/>
      <c r="D214" s="109"/>
      <c r="E214" s="1148"/>
      <c r="F214" s="1148"/>
      <c r="G214" s="1148"/>
      <c r="H214" s="1148"/>
      <c r="I214" s="1148"/>
      <c r="J214" s="1148"/>
      <c r="K214" s="1148"/>
      <c r="L214" s="1148"/>
      <c r="M214" s="1148"/>
      <c r="N214" s="1148"/>
      <c r="O214" s="1148"/>
      <c r="P214" s="1148"/>
      <c r="Q214" s="1148"/>
      <c r="R214" s="1148"/>
      <c r="S214" s="1148"/>
      <c r="T214" s="1148"/>
      <c r="U214" s="202"/>
      <c r="V214" s="109"/>
      <c r="W214" s="407" t="s">
        <v>54</v>
      </c>
      <c r="X214" s="407"/>
      <c r="Y214" s="112" t="s">
        <v>9</v>
      </c>
      <c r="Z214" s="112"/>
      <c r="AA214" s="112"/>
      <c r="AB214" s="112"/>
      <c r="AC214" s="112"/>
      <c r="AD214" s="112"/>
      <c r="AE214" s="112"/>
      <c r="AF214" s="112"/>
      <c r="AG214" s="112"/>
      <c r="AH214" s="112"/>
      <c r="AI214" s="112"/>
      <c r="AJ214" s="112"/>
      <c r="AK214" s="112"/>
      <c r="AL214" s="223" t="s">
        <v>55</v>
      </c>
      <c r="AM214" s="202"/>
      <c r="AN214" s="109"/>
      <c r="AO214" s="381"/>
      <c r="AP214" s="1229">
        <v>529</v>
      </c>
      <c r="AQ214" s="154"/>
    </row>
    <row r="215" spans="1:43" ht="11.25" customHeight="1" x14ac:dyDescent="0.25">
      <c r="A215" s="407"/>
      <c r="B215" s="410"/>
      <c r="C215" s="202"/>
      <c r="D215" s="109"/>
      <c r="E215" s="1148"/>
      <c r="F215" s="1148"/>
      <c r="G215" s="1148"/>
      <c r="H215" s="1148"/>
      <c r="I215" s="1148"/>
      <c r="J215" s="1148"/>
      <c r="K215" s="1148"/>
      <c r="L215" s="1148"/>
      <c r="M215" s="1148"/>
      <c r="N215" s="1148"/>
      <c r="O215" s="1148"/>
      <c r="P215" s="1148"/>
      <c r="Q215" s="1148"/>
      <c r="R215" s="1148"/>
      <c r="S215" s="1148"/>
      <c r="T215" s="1148"/>
      <c r="U215" s="242"/>
      <c r="V215" s="109"/>
      <c r="W215" s="407" t="s">
        <v>150</v>
      </c>
      <c r="X215" s="407"/>
      <c r="Y215" s="381"/>
      <c r="Z215" s="381"/>
      <c r="AA215" s="381"/>
      <c r="AB215" s="111" t="s">
        <v>9</v>
      </c>
      <c r="AC215" s="225"/>
      <c r="AD215" s="111"/>
      <c r="AE215" s="111"/>
      <c r="AF215" s="111"/>
      <c r="AG215" s="111"/>
      <c r="AH215" s="111"/>
      <c r="AI215" s="111"/>
      <c r="AJ215" s="111"/>
      <c r="AK215" s="111"/>
      <c r="AL215" s="223" t="s">
        <v>103</v>
      </c>
      <c r="AM215" s="202"/>
      <c r="AN215" s="109"/>
      <c r="AO215" s="381"/>
      <c r="AP215" s="1229"/>
      <c r="AQ215" s="154"/>
    </row>
    <row r="216" spans="1:43" ht="6" customHeight="1" x14ac:dyDescent="0.25">
      <c r="A216" s="119"/>
      <c r="B216" s="118"/>
      <c r="C216" s="114"/>
      <c r="D216" s="113"/>
      <c r="E216" s="119"/>
      <c r="F216" s="119"/>
      <c r="G216" s="119"/>
      <c r="H216" s="119"/>
      <c r="I216" s="119"/>
      <c r="J216" s="119"/>
      <c r="K216" s="119"/>
      <c r="L216" s="119"/>
      <c r="M216" s="119"/>
      <c r="N216" s="119"/>
      <c r="O216" s="119"/>
      <c r="P216" s="119"/>
      <c r="Q216" s="119"/>
      <c r="R216" s="119"/>
      <c r="S216" s="119"/>
      <c r="T216" s="119"/>
      <c r="U216" s="114"/>
      <c r="V216" s="113"/>
      <c r="W216" s="119"/>
      <c r="X216" s="119"/>
      <c r="Y216" s="119"/>
      <c r="Z216" s="119"/>
      <c r="AA216" s="119"/>
      <c r="AB216" s="119"/>
      <c r="AC216" s="119"/>
      <c r="AD216" s="119"/>
      <c r="AE216" s="119"/>
      <c r="AF216" s="119"/>
      <c r="AG216" s="119"/>
      <c r="AH216" s="119"/>
      <c r="AI216" s="119"/>
      <c r="AJ216" s="119"/>
      <c r="AK216" s="119"/>
      <c r="AL216" s="120"/>
      <c r="AM216" s="114"/>
      <c r="AN216" s="113"/>
      <c r="AO216" s="119"/>
      <c r="AP216" s="119"/>
      <c r="AQ216" s="119"/>
    </row>
    <row r="217" spans="1:43" ht="6" customHeight="1" x14ac:dyDescent="0.25">
      <c r="A217" s="197"/>
      <c r="B217" s="321"/>
      <c r="C217" s="198"/>
      <c r="D217" s="108"/>
      <c r="E217" s="29"/>
      <c r="F217" s="29"/>
      <c r="G217" s="29"/>
      <c r="H217" s="29"/>
      <c r="I217" s="29"/>
      <c r="J217" s="29"/>
      <c r="K217" s="29"/>
      <c r="L217" s="29"/>
      <c r="M217" s="29"/>
      <c r="N217" s="29"/>
      <c r="O217" s="29"/>
      <c r="P217" s="29"/>
      <c r="Q217" s="29"/>
      <c r="R217" s="29"/>
      <c r="S217" s="29"/>
      <c r="T217" s="29"/>
      <c r="U217" s="107"/>
      <c r="V217" s="108"/>
      <c r="W217" s="29"/>
      <c r="X217" s="29"/>
      <c r="Y217" s="29"/>
      <c r="Z217" s="29"/>
      <c r="AA217" s="29"/>
      <c r="AB217" s="29"/>
      <c r="AC217" s="29"/>
      <c r="AD217" s="29"/>
      <c r="AE217" s="29"/>
      <c r="AF217" s="29"/>
      <c r="AG217" s="29"/>
      <c r="AH217" s="29"/>
      <c r="AI217" s="29"/>
      <c r="AJ217" s="29"/>
      <c r="AK217" s="29"/>
      <c r="AL217" s="33"/>
      <c r="AM217" s="107"/>
      <c r="AN217" s="108"/>
      <c r="AO217" s="29"/>
      <c r="AP217" s="29"/>
      <c r="AQ217" s="29"/>
    </row>
    <row r="218" spans="1:43" ht="11.25" customHeight="1" x14ac:dyDescent="0.25">
      <c r="A218" s="320"/>
      <c r="B218" s="473">
        <v>528</v>
      </c>
      <c r="C218" s="193"/>
      <c r="D218" s="109"/>
      <c r="E218" s="1148" t="str">
        <f ca="1">VLOOKUP(INDIRECT(ADDRESS(ROW(),COLUMN()-3)),INDIRECT("translations[[Question Num]:["&amp; Language_Selected &amp;"]]"),MATCH(Language_Selected,Language_Options,0)+1,FALSE)</f>
        <v>How many times did (NAME IN 503) receive the measles vaccine?</v>
      </c>
      <c r="F218" s="1148"/>
      <c r="G218" s="1148"/>
      <c r="H218" s="1148"/>
      <c r="I218" s="1148"/>
      <c r="J218" s="1148"/>
      <c r="K218" s="1148"/>
      <c r="L218" s="1148"/>
      <c r="M218" s="1148"/>
      <c r="N218" s="1148"/>
      <c r="O218" s="1148"/>
      <c r="P218" s="1148"/>
      <c r="Q218" s="1148"/>
      <c r="R218" s="1148"/>
      <c r="S218" s="1148"/>
      <c r="T218" s="1148"/>
      <c r="U218" s="202"/>
      <c r="V218" s="109"/>
      <c r="W218" s="381"/>
      <c r="X218" s="381"/>
      <c r="Y218" s="381"/>
      <c r="Z218" s="381"/>
      <c r="AA218" s="381"/>
      <c r="AB218" s="381"/>
      <c r="AC218" s="381"/>
      <c r="AD218" s="381"/>
      <c r="AE218" s="381"/>
      <c r="AF218" s="381"/>
      <c r="AG218" s="381"/>
      <c r="AH218" s="381"/>
      <c r="AI218" s="381"/>
      <c r="AJ218" s="381"/>
      <c r="AK218" s="108"/>
      <c r="AL218" s="110"/>
      <c r="AM218" s="202"/>
      <c r="AN218" s="109"/>
      <c r="AO218" s="381"/>
      <c r="AP218" s="381"/>
      <c r="AQ218" s="407"/>
    </row>
    <row r="219" spans="1:43" x14ac:dyDescent="0.25">
      <c r="A219" s="320"/>
      <c r="B219" s="255" t="s">
        <v>467</v>
      </c>
      <c r="C219" s="193"/>
      <c r="D219" s="109"/>
      <c r="E219" s="1148"/>
      <c r="F219" s="1148"/>
      <c r="G219" s="1148"/>
      <c r="H219" s="1148"/>
      <c r="I219" s="1148"/>
      <c r="J219" s="1148"/>
      <c r="K219" s="1148"/>
      <c r="L219" s="1148"/>
      <c r="M219" s="1148"/>
      <c r="N219" s="1148"/>
      <c r="O219" s="1148"/>
      <c r="P219" s="1148"/>
      <c r="Q219" s="1148"/>
      <c r="R219" s="1148"/>
      <c r="S219" s="1148"/>
      <c r="T219" s="1148"/>
      <c r="U219" s="202"/>
      <c r="V219" s="109"/>
      <c r="W219" s="407" t="s">
        <v>345</v>
      </c>
      <c r="X219" s="407"/>
      <c r="Y219" s="381"/>
      <c r="Z219" s="381"/>
      <c r="AA219" s="381"/>
      <c r="AB219" s="381"/>
      <c r="AD219" s="112" t="s">
        <v>9</v>
      </c>
      <c r="AE219" s="225"/>
      <c r="AF219" s="112"/>
      <c r="AG219" s="112"/>
      <c r="AH219" s="112"/>
      <c r="AI219" s="112"/>
      <c r="AJ219" s="112"/>
      <c r="AK219" s="113"/>
      <c r="AL219" s="115"/>
      <c r="AM219" s="202"/>
      <c r="AN219" s="109"/>
      <c r="AO219" s="381"/>
      <c r="AP219" s="381"/>
      <c r="AQ219" s="407"/>
    </row>
    <row r="220" spans="1:43" ht="6" customHeight="1" x14ac:dyDescent="0.25">
      <c r="A220" s="194"/>
      <c r="B220" s="195"/>
      <c r="C220" s="196"/>
      <c r="D220" s="113"/>
      <c r="E220" s="119"/>
      <c r="F220" s="119"/>
      <c r="G220" s="119"/>
      <c r="H220" s="119"/>
      <c r="I220" s="119"/>
      <c r="J220" s="119"/>
      <c r="K220" s="119"/>
      <c r="L220" s="119"/>
      <c r="M220" s="119"/>
      <c r="N220" s="119"/>
      <c r="O220" s="119"/>
      <c r="P220" s="119"/>
      <c r="Q220" s="119"/>
      <c r="R220" s="119"/>
      <c r="S220" s="119"/>
      <c r="T220" s="119"/>
      <c r="U220" s="114"/>
      <c r="V220" s="113"/>
      <c r="W220" s="119"/>
      <c r="X220" s="119"/>
      <c r="Y220" s="119"/>
      <c r="Z220" s="119"/>
      <c r="AA220" s="119"/>
      <c r="AB220" s="119"/>
      <c r="AC220" s="119"/>
      <c r="AD220" s="119"/>
      <c r="AE220" s="119"/>
      <c r="AF220" s="119"/>
      <c r="AG220" s="119"/>
      <c r="AH220" s="119"/>
      <c r="AI220" s="119"/>
      <c r="AJ220" s="119"/>
      <c r="AK220" s="119"/>
      <c r="AL220" s="120"/>
      <c r="AM220" s="114"/>
      <c r="AN220" s="113"/>
      <c r="AO220" s="119"/>
      <c r="AP220" s="119"/>
      <c r="AQ220" s="119"/>
    </row>
    <row r="221" spans="1:43" ht="6" customHeight="1" x14ac:dyDescent="0.25">
      <c r="A221" s="197"/>
      <c r="B221" s="321"/>
      <c r="C221" s="198"/>
      <c r="D221" s="108"/>
      <c r="E221" s="29"/>
      <c r="F221" s="29"/>
      <c r="G221" s="29"/>
      <c r="H221" s="29"/>
      <c r="I221" s="29"/>
      <c r="J221" s="29"/>
      <c r="K221" s="29"/>
      <c r="L221" s="29"/>
      <c r="M221" s="29"/>
      <c r="N221" s="29"/>
      <c r="O221" s="29"/>
      <c r="P221" s="29"/>
      <c r="Q221" s="29"/>
      <c r="R221" s="29"/>
      <c r="S221" s="29"/>
      <c r="T221" s="29"/>
      <c r="U221" s="107"/>
      <c r="V221" s="108"/>
      <c r="W221" s="29"/>
      <c r="X221" s="29"/>
      <c r="Y221" s="29"/>
      <c r="Z221" s="29"/>
      <c r="AA221" s="29"/>
      <c r="AB221" s="29"/>
      <c r="AC221" s="29"/>
      <c r="AD221" s="29"/>
      <c r="AE221" s="29"/>
      <c r="AF221" s="29"/>
      <c r="AG221" s="29"/>
      <c r="AH221" s="29"/>
      <c r="AI221" s="29"/>
      <c r="AJ221" s="29"/>
      <c r="AK221" s="29"/>
      <c r="AL221" s="33"/>
      <c r="AM221" s="107"/>
      <c r="AN221" s="108"/>
      <c r="AO221" s="29"/>
      <c r="AP221" s="29"/>
      <c r="AQ221" s="29"/>
    </row>
    <row r="222" spans="1:43" ht="11.25" customHeight="1" x14ac:dyDescent="0.25">
      <c r="A222" s="320"/>
      <c r="B222" s="490" t="s">
        <v>2233</v>
      </c>
      <c r="C222" s="193"/>
      <c r="D222" s="109"/>
      <c r="E222" s="1148" t="str">
        <f ca="1">VLOOKUP(INDIRECT(ADDRESS(ROW(),COLUMN()-3)),INDIRECT("translations[[Question Num]:["&amp; Language_Selected &amp;"]]"),MATCH(Language_Selected,Language_Options,0)+1,FALSE)</f>
        <v>IF VACCINES HAVE BEEN ADDED IN 509, ADD COUNTRY-SPECIFIC QUESTIONS FOR EACH ADDITIONAL VACCINE HERE.</v>
      </c>
      <c r="F222" s="1148"/>
      <c r="G222" s="1148"/>
      <c r="H222" s="1148"/>
      <c r="I222" s="1148"/>
      <c r="J222" s="1148"/>
      <c r="K222" s="1148"/>
      <c r="L222" s="1148"/>
      <c r="M222" s="1148"/>
      <c r="N222" s="1148"/>
      <c r="O222" s="1148"/>
      <c r="P222" s="1148"/>
      <c r="Q222" s="1148"/>
      <c r="R222" s="1148"/>
      <c r="S222" s="1148"/>
      <c r="T222" s="1148"/>
      <c r="U222" s="202"/>
      <c r="V222" s="109"/>
      <c r="W222" s="407"/>
      <c r="X222" s="407"/>
      <c r="Y222" s="112"/>
      <c r="Z222" s="112"/>
      <c r="AA222" s="112"/>
      <c r="AB222" s="112"/>
      <c r="AC222" s="112"/>
      <c r="AD222" s="112"/>
      <c r="AE222" s="112"/>
      <c r="AF222" s="112"/>
      <c r="AG222" s="112"/>
      <c r="AH222" s="112"/>
      <c r="AI222" s="112"/>
      <c r="AJ222" s="112"/>
      <c r="AK222" s="112"/>
      <c r="AL222" s="223"/>
      <c r="AM222" s="202"/>
      <c r="AN222" s="109"/>
      <c r="AO222" s="381"/>
      <c r="AP222" s="381"/>
      <c r="AQ222" s="407"/>
    </row>
    <row r="223" spans="1:43" x14ac:dyDescent="0.25">
      <c r="A223" s="320"/>
      <c r="B223" s="255"/>
      <c r="C223" s="193"/>
      <c r="D223" s="109"/>
      <c r="E223" s="1148"/>
      <c r="F223" s="1148"/>
      <c r="G223" s="1148"/>
      <c r="H223" s="1148"/>
      <c r="I223" s="1148"/>
      <c r="J223" s="1148"/>
      <c r="K223" s="1148"/>
      <c r="L223" s="1148"/>
      <c r="M223" s="1148"/>
      <c r="N223" s="1148"/>
      <c r="O223" s="1148"/>
      <c r="P223" s="1148"/>
      <c r="Q223" s="1148"/>
      <c r="R223" s="1148"/>
      <c r="S223" s="1148"/>
      <c r="T223" s="1148"/>
      <c r="U223" s="202"/>
      <c r="V223" s="109"/>
      <c r="W223" s="407"/>
      <c r="X223" s="407"/>
      <c r="Y223" s="112"/>
      <c r="Z223" s="112"/>
      <c r="AA223" s="112"/>
      <c r="AB223" s="112"/>
      <c r="AC223" s="112"/>
      <c r="AD223" s="112"/>
      <c r="AE223" s="112"/>
      <c r="AF223" s="112"/>
      <c r="AG223" s="112"/>
      <c r="AH223" s="112"/>
      <c r="AI223" s="112"/>
      <c r="AJ223" s="112"/>
      <c r="AK223" s="112"/>
      <c r="AL223" s="223"/>
      <c r="AM223" s="202"/>
      <c r="AN223" s="109"/>
      <c r="AO223" s="381"/>
      <c r="AP223" s="154"/>
      <c r="AQ223" s="154"/>
    </row>
    <row r="224" spans="1:43" ht="11.25" customHeight="1" x14ac:dyDescent="0.25">
      <c r="A224" s="320"/>
      <c r="B224" s="192"/>
      <c r="C224" s="193"/>
      <c r="D224" s="109"/>
      <c r="E224" s="1148"/>
      <c r="F224" s="1148"/>
      <c r="G224" s="1148"/>
      <c r="H224" s="1148"/>
      <c r="I224" s="1148"/>
      <c r="J224" s="1148"/>
      <c r="K224" s="1148"/>
      <c r="L224" s="1148"/>
      <c r="M224" s="1148"/>
      <c r="N224" s="1148"/>
      <c r="O224" s="1148"/>
      <c r="P224" s="1148"/>
      <c r="Q224" s="1148"/>
      <c r="R224" s="1148"/>
      <c r="S224" s="1148"/>
      <c r="T224" s="1148"/>
      <c r="U224" s="242"/>
      <c r="V224" s="109"/>
      <c r="W224" s="407"/>
      <c r="X224" s="407"/>
      <c r="Y224" s="381"/>
      <c r="Z224" s="381"/>
      <c r="AA224" s="381"/>
      <c r="AB224" s="111"/>
      <c r="AC224" s="225"/>
      <c r="AD224" s="111"/>
      <c r="AE224" s="111"/>
      <c r="AF224" s="111"/>
      <c r="AG224" s="111"/>
      <c r="AH224" s="111"/>
      <c r="AI224" s="111"/>
      <c r="AJ224" s="111"/>
      <c r="AK224" s="111"/>
      <c r="AL224" s="223"/>
      <c r="AM224" s="202"/>
      <c r="AN224" s="109"/>
      <c r="AO224" s="381"/>
      <c r="AP224" s="154"/>
      <c r="AQ224" s="154"/>
    </row>
    <row r="225" spans="1:59" ht="6" customHeight="1" x14ac:dyDescent="0.25">
      <c r="A225" s="194"/>
      <c r="B225" s="195"/>
      <c r="C225" s="196"/>
      <c r="D225" s="113"/>
      <c r="E225" s="119"/>
      <c r="F225" s="119"/>
      <c r="G225" s="119"/>
      <c r="H225" s="119"/>
      <c r="I225" s="119"/>
      <c r="J225" s="119"/>
      <c r="K225" s="119"/>
      <c r="L225" s="119"/>
      <c r="M225" s="119"/>
      <c r="N225" s="119"/>
      <c r="O225" s="119"/>
      <c r="P225" s="119"/>
      <c r="Q225" s="119"/>
      <c r="R225" s="119"/>
      <c r="S225" s="119"/>
      <c r="T225" s="119"/>
      <c r="U225" s="114"/>
      <c r="V225" s="113"/>
      <c r="W225" s="119"/>
      <c r="X225" s="119"/>
      <c r="Y225" s="119"/>
      <c r="Z225" s="119"/>
      <c r="AA225" s="119"/>
      <c r="AB225" s="119"/>
      <c r="AC225" s="119"/>
      <c r="AD225" s="119"/>
      <c r="AE225" s="119"/>
      <c r="AF225" s="119"/>
      <c r="AG225" s="119"/>
      <c r="AH225" s="119"/>
      <c r="AI225" s="119"/>
      <c r="AJ225" s="119"/>
      <c r="AK225" s="119"/>
      <c r="AL225" s="120"/>
      <c r="AM225" s="114"/>
      <c r="AN225" s="113"/>
      <c r="AO225" s="119"/>
      <c r="AP225" s="119"/>
      <c r="AQ225" s="119"/>
    </row>
    <row r="226" spans="1:59" ht="6" customHeight="1" x14ac:dyDescent="0.25">
      <c r="A226" s="29"/>
      <c r="B226" s="433"/>
      <c r="C226" s="107"/>
      <c r="D226" s="108"/>
      <c r="E226" s="29"/>
      <c r="F226" s="29"/>
      <c r="G226" s="29"/>
      <c r="H226" s="29"/>
      <c r="I226" s="29"/>
      <c r="J226" s="29"/>
      <c r="K226" s="29"/>
      <c r="L226" s="29"/>
      <c r="M226" s="29"/>
      <c r="N226" s="29"/>
      <c r="O226" s="29"/>
      <c r="P226" s="29"/>
      <c r="Q226" s="29"/>
      <c r="R226" s="29"/>
      <c r="S226" s="29"/>
      <c r="T226" s="29"/>
      <c r="U226" s="107"/>
      <c r="V226" s="516"/>
      <c r="W226" s="517"/>
      <c r="X226" s="517"/>
      <c r="Y226" s="517"/>
      <c r="Z226" s="517"/>
      <c r="AA226" s="517"/>
      <c r="AB226" s="517"/>
      <c r="AC226" s="517"/>
      <c r="AD226" s="517"/>
      <c r="AE226" s="517"/>
      <c r="AF226" s="517"/>
      <c r="AG226" s="517"/>
      <c r="AH226" s="517"/>
      <c r="AI226" s="517"/>
      <c r="AJ226" s="517"/>
      <c r="AK226" s="517"/>
      <c r="AL226" s="517"/>
      <c r="AM226" s="518"/>
      <c r="AN226" s="108"/>
      <c r="AO226" s="29"/>
      <c r="AP226" s="29"/>
      <c r="AQ226" s="29"/>
    </row>
    <row r="227" spans="1:59" ht="11.25" customHeight="1" x14ac:dyDescent="0.25">
      <c r="A227" s="407"/>
      <c r="B227" s="460">
        <v>529</v>
      </c>
      <c r="C227" s="202"/>
      <c r="D227" s="109"/>
      <c r="E227" s="1148" t="str">
        <f ca="1">VLOOKUP(INDIRECT(ADDRESS(ROW(),COLUMN()-3)),INDIRECT("translations[[Question Num]:["&amp; Language_Selected &amp;"]]"),MATCH(Language_Selected,Language_Options,0)+1,FALSE)</f>
        <v>Where did (NAME IN 503) receive most of his/her vaccinations?
PROBE TO IDENTIFY THE TYPE OF SOURCE.
IF UNABLE TO DETERMINE IF PUBLIC, PRIVATE, OR NGO SECTOR, RECORD '96' AND WRITE THE NAME OF THE PLACE.</v>
      </c>
      <c r="F227" s="1148"/>
      <c r="G227" s="1148"/>
      <c r="H227" s="1148"/>
      <c r="I227" s="1148"/>
      <c r="J227" s="1148"/>
      <c r="K227" s="1148"/>
      <c r="L227" s="1148"/>
      <c r="M227" s="1148"/>
      <c r="N227" s="1148"/>
      <c r="O227" s="1148"/>
      <c r="P227" s="1148"/>
      <c r="Q227" s="1148"/>
      <c r="R227" s="1148"/>
      <c r="S227" s="1148"/>
      <c r="T227" s="1148"/>
      <c r="U227" s="202"/>
      <c r="V227" s="519"/>
      <c r="W227" s="148" t="s">
        <v>220</v>
      </c>
      <c r="X227" s="381"/>
      <c r="Y227" s="381"/>
      <c r="Z227" s="381"/>
      <c r="AA227" s="381"/>
      <c r="AB227" s="381"/>
      <c r="AC227" s="381"/>
      <c r="AD227" s="381"/>
      <c r="AE227" s="381"/>
      <c r="AF227" s="381"/>
      <c r="AG227" s="381"/>
      <c r="AH227" s="381"/>
      <c r="AI227" s="381"/>
      <c r="AJ227" s="381"/>
      <c r="AK227" s="381"/>
      <c r="AL227" s="116"/>
      <c r="AM227" s="146"/>
      <c r="AN227" s="109"/>
      <c r="AO227" s="381"/>
      <c r="AP227" s="381"/>
      <c r="AQ227" s="407"/>
      <c r="AS227" s="407"/>
      <c r="AT227" s="407"/>
      <c r="AU227" s="407"/>
      <c r="AV227" s="407"/>
      <c r="AW227" s="407"/>
      <c r="AX227" s="407"/>
      <c r="AY227" s="407"/>
      <c r="AZ227" s="407"/>
      <c r="BA227" s="407"/>
      <c r="BB227" s="407"/>
      <c r="BC227" s="407"/>
      <c r="BD227" s="407"/>
      <c r="BE227" s="407"/>
      <c r="BF227" s="407"/>
      <c r="BG227" s="203"/>
    </row>
    <row r="228" spans="1:59" ht="11.25" customHeight="1" x14ac:dyDescent="0.25">
      <c r="A228" s="407"/>
      <c r="B228" s="121" t="s">
        <v>468</v>
      </c>
      <c r="C228" s="202"/>
      <c r="D228" s="109"/>
      <c r="E228" s="1148"/>
      <c r="F228" s="1148"/>
      <c r="G228" s="1148"/>
      <c r="H228" s="1148"/>
      <c r="I228" s="1148"/>
      <c r="J228" s="1148"/>
      <c r="K228" s="1148"/>
      <c r="L228" s="1148"/>
      <c r="M228" s="1148"/>
      <c r="N228" s="1148"/>
      <c r="O228" s="1148"/>
      <c r="P228" s="1148"/>
      <c r="Q228" s="1148"/>
      <c r="R228" s="1148"/>
      <c r="S228" s="1148"/>
      <c r="T228" s="1148"/>
      <c r="U228" s="202"/>
      <c r="V228" s="519"/>
      <c r="W228" s="381"/>
      <c r="X228" s="381" t="s">
        <v>222</v>
      </c>
      <c r="Y228" s="381"/>
      <c r="Z228" s="381"/>
      <c r="AA228" s="381"/>
      <c r="AB228" s="381"/>
      <c r="AC228" s="381"/>
      <c r="AD228" s="366"/>
      <c r="AE228" s="111"/>
      <c r="AF228" s="111" t="s">
        <v>9</v>
      </c>
      <c r="AG228" s="111"/>
      <c r="AH228" s="111"/>
      <c r="AI228" s="111"/>
      <c r="AJ228" s="111"/>
      <c r="AK228" s="111"/>
      <c r="AL228" s="116" t="s">
        <v>165</v>
      </c>
      <c r="AM228" s="146"/>
      <c r="AN228" s="109"/>
      <c r="AO228" s="381"/>
      <c r="AP228" s="381"/>
      <c r="AQ228" s="407"/>
      <c r="AS228" s="407"/>
      <c r="AT228" s="407"/>
      <c r="AU228" s="407"/>
      <c r="AV228" s="407"/>
      <c r="AW228" s="407"/>
      <c r="AX228" s="407"/>
      <c r="AY228" s="361"/>
      <c r="AZ228" s="112"/>
      <c r="BA228" s="112"/>
      <c r="BB228" s="112"/>
      <c r="BC228" s="112"/>
      <c r="BD228" s="112"/>
      <c r="BE228" s="112"/>
      <c r="BF228" s="112"/>
      <c r="BG228" s="203"/>
    </row>
    <row r="229" spans="1:59" ht="11.25" customHeight="1" x14ac:dyDescent="0.25">
      <c r="A229" s="407"/>
      <c r="B229" s="410"/>
      <c r="C229" s="202"/>
      <c r="D229" s="109"/>
      <c r="E229" s="1148"/>
      <c r="F229" s="1148"/>
      <c r="G229" s="1148"/>
      <c r="H229" s="1148"/>
      <c r="I229" s="1148"/>
      <c r="J229" s="1148"/>
      <c r="K229" s="1148"/>
      <c r="L229" s="1148"/>
      <c r="M229" s="1148"/>
      <c r="N229" s="1148"/>
      <c r="O229" s="1148"/>
      <c r="P229" s="1148"/>
      <c r="Q229" s="1148"/>
      <c r="R229" s="1148"/>
      <c r="S229" s="1148"/>
      <c r="T229" s="1148"/>
      <c r="U229" s="202"/>
      <c r="V229" s="519"/>
      <c r="W229" s="381"/>
      <c r="X229" s="381" t="s">
        <v>223</v>
      </c>
      <c r="Y229" s="381"/>
      <c r="Z229" s="381"/>
      <c r="AA229" s="381"/>
      <c r="AB229" s="381"/>
      <c r="AC229" s="381"/>
      <c r="AD229" s="381"/>
      <c r="AE229" s="381"/>
      <c r="AF229" s="366"/>
      <c r="AG229" s="111"/>
      <c r="AI229" s="111" t="s">
        <v>9</v>
      </c>
      <c r="AJ229" s="111"/>
      <c r="AK229" s="111"/>
      <c r="AL229" s="116" t="s">
        <v>167</v>
      </c>
      <c r="AM229" s="146"/>
      <c r="AN229" s="109"/>
      <c r="AO229" s="381"/>
      <c r="AP229" s="381"/>
      <c r="AQ229" s="407"/>
      <c r="AS229" s="407"/>
      <c r="AT229" s="407"/>
      <c r="AU229" s="407"/>
      <c r="AV229" s="407"/>
      <c r="AW229" s="407"/>
      <c r="AX229" s="407"/>
      <c r="AY229" s="407"/>
      <c r="AZ229" s="407"/>
      <c r="BA229" s="361"/>
      <c r="BB229" s="112"/>
      <c r="BC229" s="112"/>
      <c r="BD229" s="112"/>
      <c r="BE229" s="112"/>
      <c r="BF229" s="112"/>
      <c r="BG229" s="203"/>
    </row>
    <row r="230" spans="1:59" ht="11.25" customHeight="1" x14ac:dyDescent="0.25">
      <c r="A230" s="407"/>
      <c r="B230" s="410"/>
      <c r="C230" s="202"/>
      <c r="D230" s="109"/>
      <c r="E230" s="1148"/>
      <c r="F230" s="1148"/>
      <c r="G230" s="1148"/>
      <c r="H230" s="1148"/>
      <c r="I230" s="1148"/>
      <c r="J230" s="1148"/>
      <c r="K230" s="1148"/>
      <c r="L230" s="1148"/>
      <c r="M230" s="1148"/>
      <c r="N230" s="1148"/>
      <c r="O230" s="1148"/>
      <c r="P230" s="1148"/>
      <c r="Q230" s="1148"/>
      <c r="R230" s="1148"/>
      <c r="S230" s="1148"/>
      <c r="T230" s="1148"/>
      <c r="U230" s="202"/>
      <c r="V230" s="519"/>
      <c r="W230" s="381"/>
      <c r="X230" s="381" t="s">
        <v>343</v>
      </c>
      <c r="Y230" s="381"/>
      <c r="Z230" s="381"/>
      <c r="AA230" s="381"/>
      <c r="AB230" s="381"/>
      <c r="AC230" s="381"/>
      <c r="AD230" s="381"/>
      <c r="AE230" s="381"/>
      <c r="AF230" s="366"/>
      <c r="AH230" s="111" t="s">
        <v>9</v>
      </c>
      <c r="AI230" s="365"/>
      <c r="AJ230" s="111"/>
      <c r="AK230" s="111"/>
      <c r="AL230" s="116" t="s">
        <v>168</v>
      </c>
      <c r="AM230" s="146"/>
      <c r="AN230" s="109"/>
      <c r="AO230" s="381"/>
      <c r="AP230" s="381"/>
      <c r="AQ230" s="407"/>
      <c r="AS230" s="407"/>
      <c r="AT230" s="407"/>
      <c r="AU230" s="407"/>
      <c r="AV230" s="407"/>
      <c r="AW230" s="407"/>
      <c r="AX230" s="407"/>
      <c r="AY230" s="407"/>
      <c r="AZ230" s="407"/>
      <c r="BA230" s="361"/>
      <c r="BB230" s="112"/>
      <c r="BC230" s="112"/>
      <c r="BD230" s="360"/>
      <c r="BE230" s="112"/>
      <c r="BF230" s="112"/>
      <c r="BG230" s="203"/>
    </row>
    <row r="231" spans="1:59" ht="11.25" customHeight="1" x14ac:dyDescent="0.25">
      <c r="A231" s="407"/>
      <c r="B231" s="410"/>
      <c r="C231" s="202"/>
      <c r="D231" s="109"/>
      <c r="E231" s="1148"/>
      <c r="F231" s="1148"/>
      <c r="G231" s="1148"/>
      <c r="H231" s="1148"/>
      <c r="I231" s="1148"/>
      <c r="J231" s="1148"/>
      <c r="K231" s="1148"/>
      <c r="L231" s="1148"/>
      <c r="M231" s="1148"/>
      <c r="N231" s="1148"/>
      <c r="O231" s="1148"/>
      <c r="P231" s="1148"/>
      <c r="Q231" s="1148"/>
      <c r="R231" s="1148"/>
      <c r="S231" s="1148"/>
      <c r="T231" s="1148"/>
      <c r="U231" s="202"/>
      <c r="V231" s="519"/>
      <c r="W231" s="381"/>
      <c r="X231" s="381" t="s">
        <v>225</v>
      </c>
      <c r="Y231" s="381"/>
      <c r="Z231" s="381"/>
      <c r="AA231" s="381"/>
      <c r="AB231" s="381"/>
      <c r="AC231" s="111" t="s">
        <v>9</v>
      </c>
      <c r="AD231" s="111"/>
      <c r="AE231" s="365"/>
      <c r="AF231" s="111"/>
      <c r="AG231" s="111"/>
      <c r="AH231" s="111"/>
      <c r="AI231" s="111"/>
      <c r="AJ231" s="111"/>
      <c r="AK231" s="111"/>
      <c r="AL231" s="116" t="s">
        <v>169</v>
      </c>
      <c r="AM231" s="146"/>
      <c r="AN231" s="109"/>
      <c r="AO231" s="381"/>
      <c r="AP231" s="381"/>
      <c r="AQ231" s="407"/>
      <c r="AS231" s="407"/>
      <c r="AT231" s="407"/>
      <c r="AU231" s="407"/>
      <c r="AV231" s="407"/>
      <c r="AW231" s="407"/>
      <c r="AX231" s="112"/>
      <c r="AY231" s="112"/>
      <c r="AZ231" s="360"/>
      <c r="BA231" s="112"/>
      <c r="BB231" s="112"/>
      <c r="BC231" s="112"/>
      <c r="BD231" s="112"/>
      <c r="BE231" s="112"/>
      <c r="BF231" s="112"/>
      <c r="BG231" s="203"/>
    </row>
    <row r="232" spans="1:59" ht="11.25" customHeight="1" x14ac:dyDescent="0.25">
      <c r="A232" s="407"/>
      <c r="B232" s="410"/>
      <c r="C232" s="202"/>
      <c r="D232" s="109"/>
      <c r="E232" s="1148"/>
      <c r="F232" s="1148"/>
      <c r="G232" s="1148"/>
      <c r="H232" s="1148"/>
      <c r="I232" s="1148"/>
      <c r="J232" s="1148"/>
      <c r="K232" s="1148"/>
      <c r="L232" s="1148"/>
      <c r="M232" s="1148"/>
      <c r="N232" s="1148"/>
      <c r="O232" s="1148"/>
      <c r="P232" s="1148"/>
      <c r="Q232" s="1148"/>
      <c r="R232" s="1148"/>
      <c r="S232" s="1148"/>
      <c r="T232" s="1148"/>
      <c r="U232" s="202"/>
      <c r="V232" s="519"/>
      <c r="W232" s="381"/>
      <c r="X232" s="381" t="s">
        <v>1591</v>
      </c>
      <c r="Y232" s="381"/>
      <c r="Z232" s="381"/>
      <c r="AA232" s="381"/>
      <c r="AB232" s="381"/>
      <c r="AC232" s="111"/>
      <c r="AD232" s="111"/>
      <c r="AE232" s="365"/>
      <c r="AF232" s="111"/>
      <c r="AG232" s="111"/>
      <c r="AH232" s="111"/>
      <c r="AI232" s="111"/>
      <c r="AJ232" s="111"/>
      <c r="AK232" s="111"/>
      <c r="AL232" s="116" t="s">
        <v>284</v>
      </c>
      <c r="AM232" s="146"/>
      <c r="AN232" s="109"/>
      <c r="AO232" s="381"/>
      <c r="AP232" s="381"/>
      <c r="AQ232" s="407"/>
      <c r="AS232" s="407"/>
      <c r="AT232" s="407"/>
      <c r="AU232" s="407"/>
      <c r="AV232" s="407"/>
      <c r="AW232" s="407"/>
      <c r="AX232" s="112"/>
      <c r="AY232" s="112"/>
      <c r="AZ232" s="360"/>
      <c r="BA232" s="112"/>
      <c r="BB232" s="112"/>
      <c r="BC232" s="112"/>
      <c r="BD232" s="112"/>
      <c r="BE232" s="112"/>
      <c r="BF232" s="112"/>
      <c r="BG232" s="203"/>
    </row>
    <row r="233" spans="1:59" ht="11.25" customHeight="1" x14ac:dyDescent="0.25">
      <c r="A233" s="407"/>
      <c r="B233" s="410"/>
      <c r="C233" s="202"/>
      <c r="D233" s="109"/>
      <c r="E233" s="1148"/>
      <c r="F233" s="1148"/>
      <c r="G233" s="1148"/>
      <c r="H233" s="1148"/>
      <c r="I233" s="1148"/>
      <c r="J233" s="1148"/>
      <c r="K233" s="1148"/>
      <c r="L233" s="1148"/>
      <c r="M233" s="1148"/>
      <c r="N233" s="1148"/>
      <c r="O233" s="1148"/>
      <c r="P233" s="1148"/>
      <c r="Q233" s="1148"/>
      <c r="R233" s="1148"/>
      <c r="S233" s="1148"/>
      <c r="T233" s="1148"/>
      <c r="U233" s="202"/>
      <c r="V233" s="519"/>
      <c r="W233" s="381"/>
      <c r="X233" s="407" t="s">
        <v>226</v>
      </c>
      <c r="Y233" s="407"/>
      <c r="Z233" s="407"/>
      <c r="AA233" s="407"/>
      <c r="AB233" s="407"/>
      <c r="AC233" s="407"/>
      <c r="AD233" s="407"/>
      <c r="AE233" s="407"/>
      <c r="AF233" s="119"/>
      <c r="AG233" s="119"/>
      <c r="AH233" s="119"/>
      <c r="AI233" s="119"/>
      <c r="AJ233" s="119"/>
      <c r="AK233" s="119"/>
      <c r="AL233" s="247" t="s">
        <v>227</v>
      </c>
      <c r="AM233" s="146"/>
      <c r="AN233" s="109"/>
      <c r="AO233" s="381"/>
      <c r="AP233" s="381"/>
      <c r="AQ233" s="407"/>
      <c r="AS233" s="407"/>
      <c r="AT233" s="407"/>
      <c r="AU233" s="407"/>
      <c r="AV233" s="407"/>
      <c r="AW233" s="407"/>
      <c r="AX233" s="407"/>
      <c r="AY233" s="407"/>
      <c r="AZ233" s="371"/>
      <c r="BA233" s="371"/>
      <c r="BB233" s="374"/>
      <c r="BC233" s="374"/>
      <c r="BD233" s="374"/>
      <c r="BE233" s="374"/>
      <c r="BF233" s="374"/>
      <c r="BG233" s="200"/>
    </row>
    <row r="234" spans="1:59" ht="11.25" customHeight="1" x14ac:dyDescent="0.25">
      <c r="A234" s="407"/>
      <c r="B234" s="410"/>
      <c r="C234" s="202"/>
      <c r="D234" s="109"/>
      <c r="E234" s="1148"/>
      <c r="F234" s="1148"/>
      <c r="G234" s="1148"/>
      <c r="H234" s="1148"/>
      <c r="I234" s="1148"/>
      <c r="J234" s="1148"/>
      <c r="K234" s="1148"/>
      <c r="L234" s="1148"/>
      <c r="M234" s="1148"/>
      <c r="N234" s="1148"/>
      <c r="O234" s="1148"/>
      <c r="P234" s="1148"/>
      <c r="Q234" s="1148"/>
      <c r="R234" s="1148"/>
      <c r="S234" s="1148"/>
      <c r="T234" s="1148"/>
      <c r="U234" s="202"/>
      <c r="V234" s="519"/>
      <c r="W234" s="381"/>
      <c r="X234" s="407"/>
      <c r="Y234" s="407"/>
      <c r="Z234" s="407"/>
      <c r="AA234" s="407"/>
      <c r="AB234" s="407"/>
      <c r="AC234" s="407"/>
      <c r="AD234" s="407"/>
      <c r="AE234" s="371"/>
      <c r="AF234" s="369" t="s">
        <v>469</v>
      </c>
      <c r="AG234" s="369"/>
      <c r="AH234" s="369"/>
      <c r="AI234" s="369"/>
      <c r="AJ234" s="369"/>
      <c r="AK234" s="369"/>
      <c r="AL234" s="371"/>
      <c r="AM234" s="146"/>
      <c r="AN234" s="109"/>
      <c r="AO234" s="381"/>
      <c r="AP234" s="381"/>
      <c r="AQ234" s="407"/>
      <c r="AS234" s="407"/>
      <c r="AT234" s="407"/>
      <c r="AU234" s="407"/>
      <c r="AV234" s="407"/>
      <c r="AW234" s="407"/>
      <c r="AX234" s="407"/>
      <c r="AY234" s="407"/>
      <c r="AZ234" s="407"/>
      <c r="BA234" s="407"/>
      <c r="BB234" s="407"/>
      <c r="BC234" s="407"/>
      <c r="BD234" s="407"/>
      <c r="BE234" s="407"/>
      <c r="BF234" s="407"/>
      <c r="BG234" s="203"/>
    </row>
    <row r="235" spans="1:59" ht="11.25" customHeight="1" x14ac:dyDescent="0.25">
      <c r="A235" s="407"/>
      <c r="B235" s="410"/>
      <c r="C235" s="202"/>
      <c r="D235" s="109"/>
      <c r="E235" s="1148"/>
      <c r="F235" s="1148"/>
      <c r="G235" s="1148"/>
      <c r="H235" s="1148"/>
      <c r="I235" s="1148"/>
      <c r="J235" s="1148"/>
      <c r="K235" s="1148"/>
      <c r="L235" s="1148"/>
      <c r="M235" s="1148"/>
      <c r="N235" s="1148"/>
      <c r="O235" s="1148"/>
      <c r="P235" s="1148"/>
      <c r="Q235" s="1148"/>
      <c r="R235" s="1148"/>
      <c r="S235" s="1148"/>
      <c r="T235" s="1148"/>
      <c r="U235" s="202"/>
      <c r="V235" s="519"/>
      <c r="AM235" s="146"/>
      <c r="AN235" s="109"/>
      <c r="AO235" s="381"/>
      <c r="AP235" s="381"/>
      <c r="AQ235" s="407"/>
      <c r="AS235" s="407"/>
      <c r="AT235" s="407"/>
      <c r="AU235" s="407"/>
      <c r="AV235" s="407"/>
      <c r="AW235" s="407"/>
      <c r="AX235" s="407"/>
      <c r="AY235" s="112"/>
      <c r="AZ235" s="112"/>
      <c r="BA235" s="112"/>
      <c r="BB235" s="112"/>
      <c r="BC235" s="112"/>
      <c r="BD235" s="112"/>
      <c r="BE235" s="112"/>
      <c r="BF235" s="112"/>
      <c r="BG235" s="268"/>
    </row>
    <row r="236" spans="1:59" ht="11.25" customHeight="1" x14ac:dyDescent="0.25">
      <c r="A236" s="407"/>
      <c r="B236" s="410"/>
      <c r="C236" s="202"/>
      <c r="D236" s="109"/>
      <c r="E236" s="1148"/>
      <c r="F236" s="1148"/>
      <c r="G236" s="1148"/>
      <c r="H236" s="1148"/>
      <c r="I236" s="1148"/>
      <c r="J236" s="1148"/>
      <c r="K236" s="1148"/>
      <c r="L236" s="1148"/>
      <c r="M236" s="1148"/>
      <c r="N236" s="1148"/>
      <c r="O236" s="1148"/>
      <c r="P236" s="1148"/>
      <c r="Q236" s="1148"/>
      <c r="R236" s="1148"/>
      <c r="S236" s="1148"/>
      <c r="T236" s="1148"/>
      <c r="U236" s="202"/>
      <c r="V236" s="519"/>
      <c r="W236" s="148" t="s">
        <v>228</v>
      </c>
      <c r="X236" s="381"/>
      <c r="Y236" s="381"/>
      <c r="Z236" s="381"/>
      <c r="AA236" s="381"/>
      <c r="AB236" s="381"/>
      <c r="AC236" s="381"/>
      <c r="AD236" s="381"/>
      <c r="AE236" s="381"/>
      <c r="AF236" s="381"/>
      <c r="AG236" s="381"/>
      <c r="AH236" s="381"/>
      <c r="AI236" s="381"/>
      <c r="AJ236" s="381"/>
      <c r="AK236" s="381"/>
      <c r="AL236" s="116"/>
      <c r="AM236" s="146"/>
      <c r="AN236" s="109"/>
      <c r="AO236" s="381"/>
      <c r="AP236" s="381"/>
      <c r="AQ236" s="407"/>
      <c r="AS236" s="362"/>
      <c r="AT236" s="362"/>
      <c r="AU236" s="362"/>
      <c r="AV236" s="362"/>
      <c r="AW236" s="362"/>
      <c r="AX236" s="112"/>
      <c r="AY236" s="112"/>
      <c r="AZ236" s="112"/>
      <c r="BA236" s="112"/>
      <c r="BB236" s="112"/>
      <c r="BC236" s="112"/>
      <c r="BD236" s="112"/>
      <c r="BE236" s="112"/>
      <c r="BF236" s="112"/>
      <c r="BG236" s="370"/>
    </row>
    <row r="237" spans="1:59" ht="11.25" customHeight="1" x14ac:dyDescent="0.25">
      <c r="A237" s="407"/>
      <c r="B237" s="410"/>
      <c r="C237" s="202"/>
      <c r="D237" s="109"/>
      <c r="E237" s="1148"/>
      <c r="F237" s="1148"/>
      <c r="G237" s="1148"/>
      <c r="H237" s="1148"/>
      <c r="I237" s="1148"/>
      <c r="J237" s="1148"/>
      <c r="K237" s="1148"/>
      <c r="L237" s="1148"/>
      <c r="M237" s="1148"/>
      <c r="N237" s="1148"/>
      <c r="O237" s="1148"/>
      <c r="P237" s="1148"/>
      <c r="Q237" s="1148"/>
      <c r="R237" s="1148"/>
      <c r="S237" s="1148"/>
      <c r="T237" s="1148"/>
      <c r="U237" s="202"/>
      <c r="V237" s="519"/>
      <c r="W237" s="381"/>
      <c r="X237" s="407" t="s">
        <v>229</v>
      </c>
      <c r="Y237" s="407"/>
      <c r="Z237" s="407"/>
      <c r="AA237" s="407"/>
      <c r="AB237" s="407"/>
      <c r="AC237" s="407"/>
      <c r="AE237" s="112" t="s">
        <v>9</v>
      </c>
      <c r="AF237" s="112"/>
      <c r="AG237" s="112"/>
      <c r="AH237" s="112"/>
      <c r="AI237" s="112"/>
      <c r="AJ237" s="112"/>
      <c r="AK237" s="112"/>
      <c r="AL237" s="268" t="s">
        <v>230</v>
      </c>
      <c r="AM237" s="146"/>
      <c r="AN237" s="109"/>
      <c r="AO237" s="381"/>
      <c r="AP237" s="381"/>
      <c r="AQ237" s="407"/>
      <c r="AS237" s="407"/>
      <c r="AT237" s="407"/>
      <c r="AU237" s="407"/>
      <c r="AV237" s="407"/>
      <c r="AW237" s="407"/>
      <c r="AX237" s="112"/>
      <c r="AY237" s="112"/>
      <c r="AZ237" s="112"/>
      <c r="BA237" s="112"/>
      <c r="BB237" s="112"/>
      <c r="BC237" s="112"/>
      <c r="BD237" s="112"/>
      <c r="BE237" s="112"/>
      <c r="BF237" s="112"/>
      <c r="BG237" s="268"/>
    </row>
    <row r="238" spans="1:59" ht="11.25" customHeight="1" x14ac:dyDescent="0.25">
      <c r="A238" s="407"/>
      <c r="B238" s="410"/>
      <c r="C238" s="202"/>
      <c r="D238" s="109"/>
      <c r="E238" s="1148"/>
      <c r="F238" s="1148"/>
      <c r="G238" s="1148"/>
      <c r="H238" s="1148"/>
      <c r="I238" s="1148"/>
      <c r="J238" s="1148"/>
      <c r="K238" s="1148"/>
      <c r="L238" s="1148"/>
      <c r="M238" s="1148"/>
      <c r="N238" s="1148"/>
      <c r="O238" s="1148"/>
      <c r="P238" s="1148"/>
      <c r="Q238" s="1148"/>
      <c r="R238" s="1148"/>
      <c r="S238" s="1148"/>
      <c r="T238" s="1148"/>
      <c r="U238" s="202"/>
      <c r="V238" s="519"/>
      <c r="W238" s="381"/>
      <c r="X238" s="362" t="s">
        <v>231</v>
      </c>
      <c r="Y238" s="362"/>
      <c r="Z238" s="362"/>
      <c r="AA238" s="362"/>
      <c r="AB238" s="362"/>
      <c r="AD238" s="112" t="s">
        <v>9</v>
      </c>
      <c r="AE238" s="112"/>
      <c r="AF238" s="112"/>
      <c r="AG238" s="112"/>
      <c r="AH238" s="112"/>
      <c r="AI238" s="112"/>
      <c r="AJ238" s="112"/>
      <c r="AK238" s="112"/>
      <c r="AL238" s="520" t="s">
        <v>232</v>
      </c>
      <c r="AM238" s="146"/>
      <c r="AN238" s="109"/>
      <c r="AO238" s="381"/>
      <c r="AP238" s="381"/>
      <c r="AQ238" s="407"/>
      <c r="AS238" s="407"/>
      <c r="AT238" s="407"/>
      <c r="AU238" s="407"/>
      <c r="AV238" s="407"/>
      <c r="AW238" s="407"/>
      <c r="AX238" s="407"/>
      <c r="AY238" s="112"/>
      <c r="AZ238" s="360"/>
      <c r="BA238" s="360"/>
      <c r="BB238" s="112"/>
      <c r="BC238" s="112"/>
      <c r="BD238" s="112"/>
      <c r="BE238" s="112"/>
      <c r="BF238" s="112"/>
      <c r="BG238" s="268"/>
    </row>
    <row r="239" spans="1:59" ht="11.25" customHeight="1" x14ac:dyDescent="0.25">
      <c r="A239" s="407"/>
      <c r="B239" s="410"/>
      <c r="C239" s="202"/>
      <c r="D239" s="109"/>
      <c r="E239" s="1148"/>
      <c r="F239" s="1148"/>
      <c r="G239" s="1148"/>
      <c r="H239" s="1148"/>
      <c r="I239" s="1148"/>
      <c r="J239" s="1148"/>
      <c r="K239" s="1148"/>
      <c r="L239" s="1148"/>
      <c r="M239" s="1148"/>
      <c r="N239" s="1148"/>
      <c r="O239" s="1148"/>
      <c r="P239" s="1148"/>
      <c r="Q239" s="1148"/>
      <c r="R239" s="1148"/>
      <c r="S239" s="1148"/>
      <c r="T239" s="1148"/>
      <c r="U239" s="202"/>
      <c r="V239" s="519"/>
      <c r="W239" s="381"/>
      <c r="X239" s="381" t="s">
        <v>285</v>
      </c>
      <c r="Y239" s="381"/>
      <c r="Z239" s="381"/>
      <c r="AA239" s="381"/>
      <c r="AB239" s="111" t="s">
        <v>9</v>
      </c>
      <c r="AC239" s="111"/>
      <c r="AD239" s="111"/>
      <c r="AE239" s="111"/>
      <c r="AF239" s="111"/>
      <c r="AG239" s="111"/>
      <c r="AH239" s="111"/>
      <c r="AI239" s="111"/>
      <c r="AJ239" s="111"/>
      <c r="AK239" s="111"/>
      <c r="AL239" s="268" t="s">
        <v>234</v>
      </c>
      <c r="AM239" s="146"/>
      <c r="AN239" s="109"/>
      <c r="AO239" s="381"/>
      <c r="AP239" s="381"/>
      <c r="AQ239" s="407"/>
      <c r="AS239" s="407"/>
      <c r="AT239" s="407"/>
      <c r="AU239" s="407"/>
      <c r="AV239" s="407"/>
      <c r="AW239" s="407"/>
      <c r="AX239" s="112"/>
      <c r="AY239" s="112"/>
      <c r="AZ239" s="360"/>
      <c r="BA239" s="360"/>
      <c r="BB239" s="112"/>
      <c r="BC239" s="112"/>
      <c r="BD239" s="112"/>
      <c r="BE239" s="112"/>
      <c r="BF239" s="112"/>
      <c r="BG239" s="223"/>
    </row>
    <row r="240" spans="1:59" ht="11.25" customHeight="1" x14ac:dyDescent="0.25">
      <c r="A240" s="407"/>
      <c r="B240" s="410"/>
      <c r="C240" s="202"/>
      <c r="D240" s="109"/>
      <c r="E240" s="1148"/>
      <c r="F240" s="1148"/>
      <c r="G240" s="1148"/>
      <c r="H240" s="1148"/>
      <c r="I240" s="1148"/>
      <c r="J240" s="1148"/>
      <c r="K240" s="1148"/>
      <c r="L240" s="1148"/>
      <c r="M240" s="1148"/>
      <c r="N240" s="1148"/>
      <c r="O240" s="1148"/>
      <c r="P240" s="1148"/>
      <c r="Q240" s="1148"/>
      <c r="R240" s="1148"/>
      <c r="S240" s="1148"/>
      <c r="T240" s="1148"/>
      <c r="U240" s="202"/>
      <c r="V240" s="519"/>
      <c r="W240" s="381"/>
      <c r="X240" s="381" t="s">
        <v>286</v>
      </c>
      <c r="Y240" s="381"/>
      <c r="Z240" s="381"/>
      <c r="AA240" s="381"/>
      <c r="AB240" s="381"/>
      <c r="AC240" s="381"/>
      <c r="AD240" s="111" t="s">
        <v>9</v>
      </c>
      <c r="AE240" s="365"/>
      <c r="AF240" s="365"/>
      <c r="AG240" s="111"/>
      <c r="AH240" s="111"/>
      <c r="AI240" s="111"/>
      <c r="AJ240" s="111"/>
      <c r="AK240" s="111"/>
      <c r="AL240" s="268" t="s">
        <v>235</v>
      </c>
      <c r="AM240" s="146"/>
      <c r="AN240" s="109"/>
      <c r="AO240" s="381"/>
      <c r="AP240" s="381"/>
      <c r="AQ240" s="407"/>
      <c r="AS240" s="407"/>
      <c r="AT240" s="407"/>
      <c r="AU240" s="407"/>
      <c r="AV240" s="407"/>
      <c r="AW240" s="407"/>
      <c r="AX240" s="112"/>
      <c r="AY240" s="112"/>
      <c r="AZ240" s="360"/>
      <c r="BA240" s="112"/>
      <c r="BB240" s="112"/>
      <c r="BC240" s="112"/>
      <c r="BD240" s="112"/>
      <c r="BE240" s="112"/>
      <c r="BF240" s="112"/>
      <c r="BG240" s="223"/>
    </row>
    <row r="241" spans="1:59" ht="11.25" customHeight="1" x14ac:dyDescent="0.25">
      <c r="A241" s="407"/>
      <c r="B241" s="410"/>
      <c r="C241" s="202"/>
      <c r="D241" s="109"/>
      <c r="E241" s="1148"/>
      <c r="F241" s="1148"/>
      <c r="G241" s="1148"/>
      <c r="H241" s="1148"/>
      <c r="I241" s="1148"/>
      <c r="J241" s="1148"/>
      <c r="K241" s="1148"/>
      <c r="L241" s="1148"/>
      <c r="M241" s="1148"/>
      <c r="N241" s="1148"/>
      <c r="O241" s="1148"/>
      <c r="P241" s="1148"/>
      <c r="Q241" s="1148"/>
      <c r="R241" s="1148"/>
      <c r="S241" s="1148"/>
      <c r="T241" s="1148"/>
      <c r="U241" s="202"/>
      <c r="V241" s="519"/>
      <c r="W241" s="381"/>
      <c r="X241" s="381" t="s">
        <v>225</v>
      </c>
      <c r="Y241" s="381"/>
      <c r="Z241" s="381"/>
      <c r="AA241" s="381"/>
      <c r="AB241" s="381"/>
      <c r="AC241" s="111" t="s">
        <v>9</v>
      </c>
      <c r="AD241" s="111"/>
      <c r="AE241" s="365"/>
      <c r="AF241" s="365"/>
      <c r="AG241" s="111"/>
      <c r="AH241" s="111"/>
      <c r="AI241" s="111"/>
      <c r="AJ241" s="111"/>
      <c r="AK241" s="111"/>
      <c r="AL241" s="117" t="s">
        <v>287</v>
      </c>
      <c r="AM241" s="146"/>
      <c r="AN241" s="109"/>
      <c r="AO241" s="381"/>
      <c r="AP241" s="381"/>
      <c r="AQ241" s="407"/>
      <c r="AS241" s="407"/>
      <c r="AT241" s="407"/>
      <c r="AU241" s="407"/>
      <c r="AV241" s="407"/>
      <c r="AW241" s="407"/>
      <c r="AX241" s="407"/>
      <c r="AY241" s="407"/>
      <c r="AZ241" s="407"/>
      <c r="BA241" s="407"/>
      <c r="BB241" s="407"/>
      <c r="BC241" s="407"/>
      <c r="BD241" s="407"/>
      <c r="BE241" s="407"/>
      <c r="BF241" s="407"/>
      <c r="BG241" s="203"/>
    </row>
    <row r="242" spans="1:59" ht="11.25" customHeight="1" x14ac:dyDescent="0.25">
      <c r="A242" s="407"/>
      <c r="B242" s="410"/>
      <c r="C242" s="202"/>
      <c r="D242" s="109"/>
      <c r="E242" s="1148"/>
      <c r="F242" s="1148"/>
      <c r="G242" s="1148"/>
      <c r="H242" s="1148"/>
      <c r="I242" s="1148"/>
      <c r="J242" s="1148"/>
      <c r="K242" s="1148"/>
      <c r="L242" s="1148"/>
      <c r="M242" s="1148"/>
      <c r="N242" s="1148"/>
      <c r="O242" s="1148"/>
      <c r="P242" s="1148"/>
      <c r="Q242" s="1148"/>
      <c r="R242" s="1148"/>
      <c r="S242" s="1148"/>
      <c r="T242" s="1148"/>
      <c r="U242" s="202"/>
      <c r="V242" s="519"/>
      <c r="W242" s="381"/>
      <c r="X242" s="381" t="s">
        <v>1591</v>
      </c>
      <c r="Y242" s="381"/>
      <c r="Z242" s="381"/>
      <c r="AA242" s="381"/>
      <c r="AB242" s="381"/>
      <c r="AC242" s="111"/>
      <c r="AD242" s="111"/>
      <c r="AE242" s="365"/>
      <c r="AF242" s="111"/>
      <c r="AG242" s="111"/>
      <c r="AH242" s="111"/>
      <c r="AI242" s="111"/>
      <c r="AJ242" s="111"/>
      <c r="AK242" s="111"/>
      <c r="AL242" s="117" t="s">
        <v>237</v>
      </c>
      <c r="AM242" s="146"/>
      <c r="AN242" s="109"/>
      <c r="AO242" s="381"/>
      <c r="AP242" s="381"/>
      <c r="AQ242" s="407"/>
      <c r="AS242" s="407"/>
      <c r="AT242" s="407"/>
      <c r="AU242" s="407"/>
      <c r="AV242" s="407"/>
      <c r="AW242" s="407"/>
      <c r="AX242" s="407"/>
      <c r="AY242" s="407"/>
      <c r="AZ242" s="407"/>
      <c r="BA242" s="407"/>
      <c r="BB242" s="407"/>
      <c r="BC242" s="407"/>
      <c r="BD242" s="407"/>
      <c r="BE242" s="407"/>
      <c r="BF242" s="407"/>
      <c r="BG242" s="203"/>
    </row>
    <row r="243" spans="1:59" ht="11.25" customHeight="1" x14ac:dyDescent="0.25">
      <c r="A243" s="407"/>
      <c r="B243" s="410"/>
      <c r="C243" s="202"/>
      <c r="D243" s="109"/>
      <c r="E243" s="1148"/>
      <c r="F243" s="1148"/>
      <c r="G243" s="1148"/>
      <c r="H243" s="1148"/>
      <c r="I243" s="1148"/>
      <c r="J243" s="1148"/>
      <c r="K243" s="1148"/>
      <c r="L243" s="1148"/>
      <c r="M243" s="1148"/>
      <c r="N243" s="1148"/>
      <c r="O243" s="1148"/>
      <c r="P243" s="1148"/>
      <c r="Q243" s="1148"/>
      <c r="R243" s="1148"/>
      <c r="S243" s="1148"/>
      <c r="T243" s="1148"/>
      <c r="U243" s="202"/>
      <c r="V243" s="519"/>
      <c r="W243" s="381"/>
      <c r="X243" s="381" t="s">
        <v>236</v>
      </c>
      <c r="Y243" s="381"/>
      <c r="Z243" s="381"/>
      <c r="AA243" s="381"/>
      <c r="AB243" s="381"/>
      <c r="AC243" s="381"/>
      <c r="AD243" s="381"/>
      <c r="AE243" s="381"/>
      <c r="AF243" s="381"/>
      <c r="AG243" s="381"/>
      <c r="AH243" s="381"/>
      <c r="AI243" s="381"/>
      <c r="AJ243" s="381"/>
      <c r="AK243" s="381"/>
      <c r="AL243" s="116"/>
      <c r="AM243" s="146"/>
      <c r="AN243" s="109"/>
      <c r="AO243" s="381"/>
      <c r="AP243" s="381"/>
      <c r="AQ243" s="407"/>
      <c r="AS243" s="407"/>
      <c r="AT243" s="407"/>
      <c r="AU243" s="407"/>
      <c r="AV243" s="407"/>
      <c r="AW243" s="371"/>
      <c r="AX243" s="371"/>
      <c r="AY243" s="371"/>
      <c r="AZ243" s="371"/>
      <c r="BA243" s="371"/>
      <c r="BB243" s="371"/>
      <c r="BC243" s="371"/>
      <c r="BD243" s="371"/>
      <c r="BE243" s="371"/>
      <c r="BF243" s="371"/>
      <c r="BG243" s="362"/>
    </row>
    <row r="244" spans="1:59" ht="11.25" customHeight="1" x14ac:dyDescent="0.25">
      <c r="A244" s="407"/>
      <c r="B244" s="410"/>
      <c r="C244" s="202"/>
      <c r="D244" s="109"/>
      <c r="E244" s="1148"/>
      <c r="F244" s="1148"/>
      <c r="G244" s="1148"/>
      <c r="H244" s="1148"/>
      <c r="I244" s="1148"/>
      <c r="J244" s="1148"/>
      <c r="K244" s="1148"/>
      <c r="L244" s="1148"/>
      <c r="M244" s="1148"/>
      <c r="N244" s="1148"/>
      <c r="O244" s="1148"/>
      <c r="P244" s="1148"/>
      <c r="Q244" s="1148"/>
      <c r="R244" s="1148"/>
      <c r="S244" s="1148"/>
      <c r="T244" s="1148"/>
      <c r="U244" s="202"/>
      <c r="V244" s="519"/>
      <c r="W244" s="381"/>
      <c r="X244" s="381"/>
      <c r="Y244" s="381"/>
      <c r="Z244" s="381"/>
      <c r="AA244" s="381"/>
      <c r="AB244" s="381"/>
      <c r="AC244" s="407"/>
      <c r="AD244" s="119"/>
      <c r="AE244" s="119"/>
      <c r="AF244" s="119"/>
      <c r="AG244" s="119"/>
      <c r="AH244" s="119"/>
      <c r="AI244" s="119"/>
      <c r="AJ244" s="119"/>
      <c r="AK244" s="381"/>
      <c r="AL244" s="117" t="s">
        <v>288</v>
      </c>
      <c r="AM244" s="146"/>
      <c r="AN244" s="109"/>
      <c r="AO244" s="381"/>
      <c r="AP244" s="381"/>
      <c r="AQ244" s="407"/>
      <c r="AS244" s="362"/>
      <c r="AT244" s="362"/>
      <c r="AU244" s="362"/>
      <c r="AV244" s="362"/>
      <c r="AW244" s="362"/>
      <c r="AX244" s="362"/>
      <c r="AY244" s="362"/>
      <c r="AZ244" s="362"/>
      <c r="BA244" s="362"/>
      <c r="BB244" s="362"/>
      <c r="BC244" s="362"/>
      <c r="BD244" s="362"/>
      <c r="BE244" s="362"/>
      <c r="BF244" s="362"/>
      <c r="BG244" s="362"/>
    </row>
    <row r="245" spans="1:59" ht="11.25" customHeight="1" x14ac:dyDescent="0.25">
      <c r="A245" s="407"/>
      <c r="B245" s="410"/>
      <c r="C245" s="202"/>
      <c r="D245" s="109"/>
      <c r="E245" s="1148"/>
      <c r="F245" s="1148"/>
      <c r="G245" s="1148"/>
      <c r="H245" s="1148"/>
      <c r="I245" s="1148"/>
      <c r="J245" s="1148"/>
      <c r="K245" s="1148"/>
      <c r="L245" s="1148"/>
      <c r="M245" s="1148"/>
      <c r="N245" s="1148"/>
      <c r="O245" s="1148"/>
      <c r="P245" s="1148"/>
      <c r="Q245" s="1148"/>
      <c r="R245" s="1148"/>
      <c r="S245" s="1148"/>
      <c r="T245" s="1148"/>
      <c r="U245" s="202"/>
      <c r="V245" s="519"/>
      <c r="W245" s="381"/>
      <c r="X245" s="381"/>
      <c r="Y245" s="381"/>
      <c r="Z245" s="407"/>
      <c r="AA245" s="407"/>
      <c r="AB245" s="369" t="s">
        <v>146</v>
      </c>
      <c r="AC245" s="369"/>
      <c r="AD245" s="369"/>
      <c r="AE245" s="369"/>
      <c r="AF245" s="369"/>
      <c r="AG245" s="369"/>
      <c r="AH245" s="369"/>
      <c r="AI245" s="369"/>
      <c r="AJ245" s="369"/>
      <c r="AK245" s="369"/>
      <c r="AL245" s="364"/>
      <c r="AM245" s="146"/>
      <c r="AN245" s="109"/>
      <c r="AO245" s="381"/>
      <c r="AP245" s="381"/>
      <c r="AQ245" s="407"/>
      <c r="AS245" s="407"/>
      <c r="AT245" s="407"/>
      <c r="AU245" s="407"/>
      <c r="AV245" s="407"/>
      <c r="AW245" s="407"/>
      <c r="AX245" s="407"/>
      <c r="AY245" s="407"/>
      <c r="AZ245" s="407"/>
      <c r="BA245" s="407"/>
      <c r="BB245" s="203"/>
      <c r="BC245" s="407"/>
      <c r="BD245" s="407"/>
      <c r="BE245" s="407"/>
      <c r="BF245" s="407"/>
      <c r="BG245" s="203"/>
    </row>
    <row r="246" spans="1:59" ht="11.25" customHeight="1" x14ac:dyDescent="0.25">
      <c r="A246" s="407"/>
      <c r="B246" s="410"/>
      <c r="C246" s="202"/>
      <c r="D246" s="109"/>
      <c r="E246" s="1148"/>
      <c r="F246" s="1148"/>
      <c r="G246" s="1148"/>
      <c r="H246" s="1148"/>
      <c r="I246" s="1148"/>
      <c r="J246" s="1148"/>
      <c r="K246" s="1148"/>
      <c r="L246" s="1148"/>
      <c r="M246" s="1148"/>
      <c r="N246" s="1148"/>
      <c r="O246" s="1148"/>
      <c r="P246" s="1148"/>
      <c r="Q246" s="1148"/>
      <c r="R246" s="1148"/>
      <c r="S246" s="1148"/>
      <c r="T246" s="1148"/>
      <c r="U246" s="202"/>
      <c r="V246" s="519"/>
      <c r="W246" s="364"/>
      <c r="X246" s="364"/>
      <c r="Y246" s="364"/>
      <c r="Z246" s="364"/>
      <c r="AA246" s="364"/>
      <c r="AB246" s="364"/>
      <c r="AC246" s="364"/>
      <c r="AD246" s="364"/>
      <c r="AE246" s="364"/>
      <c r="AF246" s="364"/>
      <c r="AG246" s="364"/>
      <c r="AH246" s="364"/>
      <c r="AI246" s="364"/>
      <c r="AJ246" s="364"/>
      <c r="AK246" s="364"/>
      <c r="AL246" s="364"/>
      <c r="AM246" s="146"/>
      <c r="AN246" s="109"/>
      <c r="AO246" s="381"/>
      <c r="AP246" s="381"/>
      <c r="AQ246" s="407"/>
      <c r="AS246" s="407"/>
      <c r="AT246" s="407"/>
      <c r="AU246" s="407"/>
      <c r="AV246" s="407"/>
      <c r="AW246" s="407"/>
      <c r="AX246" s="112"/>
      <c r="AY246" s="112"/>
      <c r="AZ246" s="112"/>
      <c r="BA246" s="112"/>
      <c r="BB246" s="112"/>
      <c r="BC246" s="112"/>
      <c r="BD246" s="112"/>
      <c r="BE246" s="112"/>
      <c r="BF246" s="112"/>
      <c r="BG246" s="223"/>
    </row>
    <row r="247" spans="1:59" ht="11.25" customHeight="1" x14ac:dyDescent="0.25">
      <c r="A247" s="407"/>
      <c r="B247" s="410"/>
      <c r="C247" s="202"/>
      <c r="D247" s="109"/>
      <c r="E247" s="1148"/>
      <c r="F247" s="1148"/>
      <c r="G247" s="1148"/>
      <c r="H247" s="1148"/>
      <c r="I247" s="1148"/>
      <c r="J247" s="1148"/>
      <c r="K247" s="1148"/>
      <c r="L247" s="1148"/>
      <c r="M247" s="1148"/>
      <c r="N247" s="1148"/>
      <c r="O247" s="1148"/>
      <c r="P247" s="1148"/>
      <c r="Q247" s="1148"/>
      <c r="R247" s="1148"/>
      <c r="S247" s="1148"/>
      <c r="T247" s="1148"/>
      <c r="U247" s="202"/>
      <c r="V247" s="519"/>
      <c r="W247" s="189" t="s">
        <v>238</v>
      </c>
      <c r="X247" s="407"/>
      <c r="Y247" s="407"/>
      <c r="Z247" s="407"/>
      <c r="AA247" s="407"/>
      <c r="AB247" s="407"/>
      <c r="AC247" s="407"/>
      <c r="AD247" s="407"/>
      <c r="AE247" s="407"/>
      <c r="AF247" s="407"/>
      <c r="AG247" s="203"/>
      <c r="AH247" s="407"/>
      <c r="AI247" s="407"/>
      <c r="AJ247" s="407"/>
      <c r="AK247" s="407"/>
      <c r="AL247" s="203"/>
      <c r="AM247" s="146"/>
      <c r="AN247" s="109"/>
      <c r="AO247" s="381"/>
      <c r="AP247" s="381"/>
      <c r="AQ247" s="407"/>
      <c r="AS247" s="407"/>
      <c r="AT247" s="407"/>
      <c r="AU247" s="407"/>
      <c r="AV247" s="407"/>
      <c r="AW247" s="112"/>
      <c r="AX247" s="112"/>
      <c r="AY247" s="112"/>
      <c r="AZ247" s="112"/>
      <c r="BA247" s="112"/>
      <c r="BB247" s="112"/>
      <c r="BC247" s="112"/>
      <c r="BD247" s="112"/>
      <c r="BE247" s="112"/>
      <c r="BF247" s="112"/>
      <c r="BG247" s="223"/>
    </row>
    <row r="248" spans="1:59" ht="11.25" customHeight="1" x14ac:dyDescent="0.25">
      <c r="A248" s="407"/>
      <c r="B248" s="410"/>
      <c r="C248" s="202"/>
      <c r="D248" s="109"/>
      <c r="E248" s="1148"/>
      <c r="F248" s="1148"/>
      <c r="G248" s="1148"/>
      <c r="H248" s="1148"/>
      <c r="I248" s="1148"/>
      <c r="J248" s="1148"/>
      <c r="K248" s="1148"/>
      <c r="L248" s="1148"/>
      <c r="M248" s="1148"/>
      <c r="N248" s="1148"/>
      <c r="O248" s="1148"/>
      <c r="P248" s="1148"/>
      <c r="Q248" s="1148"/>
      <c r="R248" s="1148"/>
      <c r="S248" s="1148"/>
      <c r="T248" s="1148"/>
      <c r="U248" s="202"/>
      <c r="V248" s="519"/>
      <c r="W248" s="407"/>
      <c r="X248" s="407" t="s">
        <v>239</v>
      </c>
      <c r="Y248" s="407"/>
      <c r="Z248" s="407"/>
      <c r="AA248" s="407"/>
      <c r="AB248" s="407"/>
      <c r="AC248" s="112" t="s">
        <v>9</v>
      </c>
      <c r="AD248" s="112"/>
      <c r="AE248" s="112"/>
      <c r="AF248" s="112"/>
      <c r="AG248" s="112"/>
      <c r="AH248" s="112"/>
      <c r="AI248" s="112"/>
      <c r="AJ248" s="112"/>
      <c r="AK248" s="112"/>
      <c r="AL248" s="223" t="s">
        <v>240</v>
      </c>
      <c r="AM248" s="146"/>
      <c r="AN248" s="109"/>
      <c r="AO248" s="381"/>
      <c r="AP248" s="381"/>
      <c r="AQ248" s="407"/>
      <c r="AS248" s="407"/>
      <c r="AT248" s="407"/>
      <c r="AU248" s="407"/>
      <c r="AV248" s="407"/>
      <c r="AW248" s="407"/>
      <c r="AX248" s="407"/>
      <c r="AY248" s="407"/>
      <c r="AZ248" s="407"/>
      <c r="BA248" s="407"/>
      <c r="BB248" s="362"/>
      <c r="BC248" s="407"/>
      <c r="BD248" s="407"/>
      <c r="BE248" s="407"/>
      <c r="BF248" s="407"/>
      <c r="BG248" s="203"/>
    </row>
    <row r="249" spans="1:59" ht="11.25" customHeight="1" x14ac:dyDescent="0.25">
      <c r="A249" s="407"/>
      <c r="B249" s="410"/>
      <c r="C249" s="202"/>
      <c r="D249" s="109"/>
      <c r="E249" s="1148"/>
      <c r="F249" s="1148"/>
      <c r="G249" s="1148"/>
      <c r="H249" s="1148"/>
      <c r="I249" s="1148"/>
      <c r="J249" s="1148"/>
      <c r="K249" s="1148"/>
      <c r="L249" s="1148"/>
      <c r="M249" s="1148"/>
      <c r="N249" s="1148"/>
      <c r="O249" s="1148"/>
      <c r="P249" s="1148"/>
      <c r="Q249" s="1148"/>
      <c r="R249" s="1148"/>
      <c r="S249" s="1148"/>
      <c r="T249" s="1148"/>
      <c r="U249" s="202"/>
      <c r="V249" s="519"/>
      <c r="W249" s="407"/>
      <c r="X249" s="407" t="s">
        <v>241</v>
      </c>
      <c r="Y249" s="407"/>
      <c r="Z249" s="407"/>
      <c r="AA249" s="407"/>
      <c r="AB249" s="112" t="s">
        <v>9</v>
      </c>
      <c r="AC249" s="112"/>
      <c r="AD249" s="112"/>
      <c r="AE249" s="112"/>
      <c r="AF249" s="112"/>
      <c r="AG249" s="112"/>
      <c r="AH249" s="112"/>
      <c r="AI249" s="112"/>
      <c r="AJ249" s="112"/>
      <c r="AK249" s="112"/>
      <c r="AL249" s="223" t="s">
        <v>242</v>
      </c>
      <c r="AM249" s="146"/>
      <c r="AN249" s="109"/>
      <c r="AO249" s="381"/>
      <c r="AP249" s="381"/>
      <c r="AQ249" s="407"/>
      <c r="AS249" s="407"/>
      <c r="AT249" s="407"/>
      <c r="AU249" s="407"/>
      <c r="AV249" s="407"/>
      <c r="AW249" s="407"/>
      <c r="AX249" s="407"/>
      <c r="AY249" s="407"/>
      <c r="AZ249" s="407"/>
      <c r="BA249" s="407"/>
      <c r="BB249" s="362"/>
      <c r="BC249" s="407"/>
      <c r="BD249" s="407"/>
      <c r="BE249" s="407"/>
      <c r="BF249" s="407"/>
      <c r="BG249" s="223"/>
    </row>
    <row r="250" spans="1:59" ht="11.25" customHeight="1" x14ac:dyDescent="0.25">
      <c r="A250" s="407"/>
      <c r="B250" s="410"/>
      <c r="C250" s="202"/>
      <c r="D250" s="109"/>
      <c r="E250" s="1148"/>
      <c r="F250" s="1148"/>
      <c r="G250" s="1148"/>
      <c r="H250" s="1148"/>
      <c r="I250" s="1148"/>
      <c r="J250" s="1148"/>
      <c r="K250" s="1148"/>
      <c r="L250" s="1148"/>
      <c r="M250" s="1148"/>
      <c r="N250" s="1148"/>
      <c r="O250" s="1148"/>
      <c r="P250" s="1148"/>
      <c r="Q250" s="1148"/>
      <c r="R250" s="1148"/>
      <c r="S250" s="1148"/>
      <c r="T250" s="1148"/>
      <c r="U250" s="202"/>
      <c r="V250" s="519"/>
      <c r="W250" s="407"/>
      <c r="X250" s="407" t="s">
        <v>243</v>
      </c>
      <c r="Y250" s="407"/>
      <c r="Z250" s="407"/>
      <c r="AA250" s="407"/>
      <c r="AB250" s="407"/>
      <c r="AC250" s="407"/>
      <c r="AD250" s="407"/>
      <c r="AE250" s="407"/>
      <c r="AF250" s="407"/>
      <c r="AG250" s="362"/>
      <c r="AH250" s="407"/>
      <c r="AI250" s="407"/>
      <c r="AJ250" s="407"/>
      <c r="AK250" s="407"/>
      <c r="AL250" s="203"/>
      <c r="AM250" s="146"/>
      <c r="AN250" s="109"/>
      <c r="AO250" s="381"/>
      <c r="AP250" s="381"/>
      <c r="AQ250" s="407"/>
      <c r="AS250" s="407"/>
      <c r="AT250" s="407"/>
      <c r="AU250" s="407"/>
      <c r="AV250" s="407"/>
      <c r="AW250" s="371"/>
      <c r="AX250" s="371"/>
      <c r="AY250" s="371"/>
      <c r="AZ250" s="371"/>
      <c r="BA250" s="371"/>
      <c r="BB250" s="371"/>
      <c r="BC250" s="371"/>
      <c r="BD250" s="371"/>
      <c r="BE250" s="371"/>
      <c r="BF250" s="371"/>
      <c r="BG250" s="203"/>
    </row>
    <row r="251" spans="1:59" ht="11.25" customHeight="1" x14ac:dyDescent="0.25">
      <c r="A251" s="407"/>
      <c r="B251" s="410"/>
      <c r="C251" s="202"/>
      <c r="D251" s="109"/>
      <c r="E251" s="1148"/>
      <c r="F251" s="1148"/>
      <c r="G251" s="1148"/>
      <c r="H251" s="1148"/>
      <c r="I251" s="1148"/>
      <c r="J251" s="1148"/>
      <c r="K251" s="1148"/>
      <c r="L251" s="1148"/>
      <c r="M251" s="1148"/>
      <c r="N251" s="1148"/>
      <c r="O251" s="1148"/>
      <c r="P251" s="1148"/>
      <c r="Q251" s="1148"/>
      <c r="R251" s="1148"/>
      <c r="S251" s="1148"/>
      <c r="T251" s="1148"/>
      <c r="U251" s="202"/>
      <c r="V251" s="519"/>
      <c r="W251" s="407"/>
      <c r="X251" s="407"/>
      <c r="Y251" s="407"/>
      <c r="Z251" s="407"/>
      <c r="AA251" s="407"/>
      <c r="AB251" s="407"/>
      <c r="AC251" s="407"/>
      <c r="AD251" s="407"/>
      <c r="AE251" s="407"/>
      <c r="AF251" s="407"/>
      <c r="AG251" s="362"/>
      <c r="AH251" s="407"/>
      <c r="AI251" s="407"/>
      <c r="AJ251" s="407"/>
      <c r="AK251" s="407"/>
      <c r="AL251" s="223" t="s">
        <v>244</v>
      </c>
      <c r="AM251" s="146"/>
      <c r="AN251" s="109"/>
      <c r="AO251" s="381"/>
      <c r="AP251" s="381"/>
      <c r="AQ251" s="407"/>
      <c r="AS251" s="362"/>
      <c r="AT251" s="362"/>
      <c r="AU251" s="362"/>
      <c r="AV251" s="362"/>
      <c r="AW251" s="362"/>
      <c r="AX251" s="362"/>
      <c r="AY251" s="362"/>
      <c r="AZ251" s="362"/>
      <c r="BA251" s="362"/>
      <c r="BB251" s="362"/>
      <c r="BC251" s="362"/>
      <c r="BD251" s="362"/>
      <c r="BE251" s="362"/>
      <c r="BF251" s="362"/>
      <c r="BG251" s="362"/>
    </row>
    <row r="252" spans="1:59" ht="11.25" customHeight="1" x14ac:dyDescent="0.25">
      <c r="A252" s="407"/>
      <c r="B252" s="410"/>
      <c r="C252" s="202"/>
      <c r="D252" s="109"/>
      <c r="E252" s="1148"/>
      <c r="F252" s="1148"/>
      <c r="G252" s="1148"/>
      <c r="H252" s="1148"/>
      <c r="I252" s="1148"/>
      <c r="J252" s="1148"/>
      <c r="K252" s="1148"/>
      <c r="L252" s="1148"/>
      <c r="M252" s="1148"/>
      <c r="N252" s="1148"/>
      <c r="O252" s="1148"/>
      <c r="P252" s="1148"/>
      <c r="Q252" s="1148"/>
      <c r="R252" s="1148"/>
      <c r="S252" s="1148"/>
      <c r="T252" s="1148"/>
      <c r="U252" s="202"/>
      <c r="V252" s="519"/>
      <c r="W252" s="407"/>
      <c r="X252" s="407"/>
      <c r="Y252" s="407"/>
      <c r="Z252" s="407"/>
      <c r="AA252" s="407"/>
      <c r="AB252" s="369" t="s">
        <v>146</v>
      </c>
      <c r="AC252" s="369"/>
      <c r="AD252" s="369"/>
      <c r="AE252" s="369"/>
      <c r="AF252" s="369"/>
      <c r="AG252" s="369"/>
      <c r="AH252" s="369"/>
      <c r="AI252" s="369"/>
      <c r="AJ252" s="369"/>
      <c r="AK252" s="369"/>
      <c r="AL252" s="203"/>
      <c r="AM252" s="146"/>
      <c r="AN252" s="109"/>
      <c r="AO252" s="381"/>
      <c r="AP252" s="381"/>
      <c r="AQ252" s="407"/>
      <c r="AS252" s="407"/>
      <c r="AT252" s="407"/>
      <c r="AU252" s="407"/>
      <c r="AV252" s="407"/>
      <c r="AW252" s="407"/>
      <c r="AX252" s="407"/>
      <c r="AY252" s="407"/>
      <c r="AZ252" s="407"/>
      <c r="BA252" s="407"/>
      <c r="BB252" s="407"/>
      <c r="BC252" s="407"/>
      <c r="BD252" s="407"/>
      <c r="BE252" s="407"/>
      <c r="BF252" s="407"/>
      <c r="BG252" s="203"/>
    </row>
    <row r="253" spans="1:59" ht="11.25" customHeight="1" x14ac:dyDescent="0.25">
      <c r="A253" s="407"/>
      <c r="B253" s="410"/>
      <c r="C253" s="202"/>
      <c r="D253" s="109"/>
      <c r="E253" s="1148"/>
      <c r="F253" s="1148"/>
      <c r="G253" s="1148"/>
      <c r="H253" s="1148"/>
      <c r="I253" s="1148"/>
      <c r="J253" s="1148"/>
      <c r="K253" s="1148"/>
      <c r="L253" s="1148"/>
      <c r="M253" s="1148"/>
      <c r="N253" s="1148"/>
      <c r="O253" s="1148"/>
      <c r="P253" s="1148"/>
      <c r="Q253" s="1148"/>
      <c r="R253" s="1148"/>
      <c r="S253" s="1148"/>
      <c r="T253" s="1148"/>
      <c r="U253" s="202"/>
      <c r="V253" s="519"/>
      <c r="W253" s="364"/>
      <c r="X253" s="364"/>
      <c r="Y253" s="364"/>
      <c r="Z253" s="364"/>
      <c r="AA253" s="364"/>
      <c r="AB253" s="364"/>
      <c r="AC253" s="364"/>
      <c r="AD253" s="364"/>
      <c r="AE253" s="364"/>
      <c r="AF253" s="364"/>
      <c r="AG253" s="364"/>
      <c r="AH253" s="364"/>
      <c r="AI253" s="364"/>
      <c r="AJ253" s="364"/>
      <c r="AK253" s="364"/>
      <c r="AL253" s="364"/>
      <c r="AM253" s="146"/>
      <c r="AN253" s="109"/>
      <c r="AO253" s="381"/>
      <c r="AP253" s="381"/>
      <c r="AQ253" s="407"/>
      <c r="AS253" s="407"/>
      <c r="AT253" s="407"/>
      <c r="AU253" s="407"/>
      <c r="AV253" s="362"/>
      <c r="AW253" s="112"/>
      <c r="AX253" s="112"/>
      <c r="AY253" s="112"/>
      <c r="AZ253" s="112"/>
      <c r="BA253" s="112"/>
      <c r="BB253" s="112"/>
      <c r="BC253" s="112"/>
      <c r="BD253" s="112"/>
      <c r="BE253" s="112"/>
      <c r="BF253" s="112"/>
      <c r="BG253" s="223"/>
    </row>
    <row r="254" spans="1:59" ht="11.25" customHeight="1" x14ac:dyDescent="0.25">
      <c r="A254" s="407"/>
      <c r="B254" s="410"/>
      <c r="C254" s="202"/>
      <c r="D254" s="109"/>
      <c r="E254" s="1148"/>
      <c r="F254" s="1148"/>
      <c r="G254" s="1148"/>
      <c r="H254" s="1148"/>
      <c r="I254" s="1148"/>
      <c r="J254" s="1148"/>
      <c r="K254" s="1148"/>
      <c r="L254" s="1148"/>
      <c r="M254" s="1148"/>
      <c r="N254" s="1148"/>
      <c r="O254" s="1148"/>
      <c r="P254" s="1148"/>
      <c r="Q254" s="1148"/>
      <c r="R254" s="1148"/>
      <c r="S254" s="1148"/>
      <c r="T254" s="1148"/>
      <c r="U254" s="202"/>
      <c r="V254" s="519"/>
      <c r="W254" s="148" t="s">
        <v>289</v>
      </c>
      <c r="X254" s="381"/>
      <c r="Y254" s="381"/>
      <c r="Z254" s="381"/>
      <c r="AA254" s="381"/>
      <c r="AB254" s="381"/>
      <c r="AC254" s="381"/>
      <c r="AD254" s="381"/>
      <c r="AE254" s="381"/>
      <c r="AF254" s="381"/>
      <c r="AG254" s="381"/>
      <c r="AH254" s="381"/>
      <c r="AI254" s="381"/>
      <c r="AJ254" s="381"/>
      <c r="AK254" s="381"/>
      <c r="AL254" s="116"/>
      <c r="AM254" s="146"/>
      <c r="AN254" s="109"/>
      <c r="AO254" s="381"/>
      <c r="AP254" s="381"/>
      <c r="AQ254" s="407"/>
      <c r="AS254" s="407"/>
      <c r="AT254" s="407"/>
      <c r="AU254" s="407"/>
      <c r="AV254" s="407"/>
      <c r="AW254" s="407"/>
      <c r="AX254" s="407"/>
      <c r="AY254" s="407"/>
      <c r="AZ254" s="407"/>
      <c r="BA254" s="407"/>
      <c r="BB254" s="407"/>
      <c r="BC254" s="407"/>
      <c r="BD254" s="407"/>
      <c r="BE254" s="407"/>
      <c r="BF254" s="407"/>
      <c r="BG254" s="203"/>
    </row>
    <row r="255" spans="1:59" ht="11.25" customHeight="1" x14ac:dyDescent="0.25">
      <c r="A255" s="407"/>
      <c r="B255" s="410"/>
      <c r="C255" s="202"/>
      <c r="D255" s="109"/>
      <c r="E255" s="1148"/>
      <c r="F255" s="1148"/>
      <c r="G255" s="1148"/>
      <c r="H255" s="1148"/>
      <c r="I255" s="1148"/>
      <c r="J255" s="1148"/>
      <c r="K255" s="1148"/>
      <c r="L255" s="1148"/>
      <c r="M255" s="1148"/>
      <c r="N255" s="1148"/>
      <c r="O255" s="1148"/>
      <c r="P255" s="1148"/>
      <c r="Q255" s="1148"/>
      <c r="R255" s="1148"/>
      <c r="S255" s="1148"/>
      <c r="T255" s="1148"/>
      <c r="U255" s="202"/>
      <c r="V255" s="519"/>
      <c r="W255" s="381"/>
      <c r="X255" s="381" t="s">
        <v>470</v>
      </c>
      <c r="Y255" s="381"/>
      <c r="Z255" s="381"/>
      <c r="AA255" s="364"/>
      <c r="AB255" s="111"/>
      <c r="AC255" s="111"/>
      <c r="AD255" s="111"/>
      <c r="AE255" s="111"/>
      <c r="AG255" s="111" t="s">
        <v>9</v>
      </c>
      <c r="AH255" s="111"/>
      <c r="AI255" s="111"/>
      <c r="AJ255" s="111"/>
      <c r="AK255" s="111"/>
      <c r="AL255" s="117" t="s">
        <v>291</v>
      </c>
      <c r="AM255" s="146"/>
      <c r="AN255" s="109"/>
      <c r="AO255" s="381"/>
      <c r="AP255" s="381"/>
      <c r="AQ255" s="407"/>
      <c r="AS255" s="407"/>
      <c r="AT255" s="407"/>
      <c r="AU255" s="407"/>
      <c r="AV255" s="407"/>
      <c r="AW255" s="407"/>
      <c r="AX255" s="407"/>
      <c r="AY255" s="407"/>
      <c r="AZ255" s="407"/>
      <c r="BA255" s="407"/>
      <c r="BB255" s="407"/>
      <c r="BC255" s="407"/>
      <c r="BD255" s="407"/>
      <c r="BE255" s="407"/>
      <c r="BF255" s="407"/>
      <c r="BG255" s="223"/>
    </row>
    <row r="256" spans="1:59" ht="11.25" customHeight="1" x14ac:dyDescent="0.25">
      <c r="A256" s="407"/>
      <c r="B256" s="410"/>
      <c r="C256" s="202"/>
      <c r="D256" s="109"/>
      <c r="E256" s="1148"/>
      <c r="F256" s="1148"/>
      <c r="G256" s="1148"/>
      <c r="H256" s="1148"/>
      <c r="I256" s="1148"/>
      <c r="J256" s="1148"/>
      <c r="K256" s="1148"/>
      <c r="L256" s="1148"/>
      <c r="M256" s="1148"/>
      <c r="N256" s="1148"/>
      <c r="O256" s="1148"/>
      <c r="P256" s="1148"/>
      <c r="Q256" s="1148"/>
      <c r="R256" s="1148"/>
      <c r="S256" s="1148"/>
      <c r="T256" s="1148"/>
      <c r="U256" s="202"/>
      <c r="V256" s="519"/>
      <c r="W256" s="407"/>
      <c r="X256" s="407"/>
      <c r="Y256" s="407"/>
      <c r="Z256" s="407"/>
      <c r="AA256" s="407"/>
      <c r="AB256" s="407"/>
      <c r="AC256" s="407"/>
      <c r="AD256" s="407"/>
      <c r="AE256" s="407"/>
      <c r="AF256" s="407"/>
      <c r="AG256" s="407"/>
      <c r="AH256" s="407"/>
      <c r="AI256" s="407"/>
      <c r="AJ256" s="407"/>
      <c r="AK256" s="407"/>
      <c r="AL256" s="203"/>
      <c r="AM256" s="146"/>
      <c r="AN256" s="109"/>
      <c r="AO256" s="381"/>
      <c r="AP256" s="381"/>
      <c r="AQ256" s="407"/>
      <c r="AS256" s="407"/>
      <c r="AT256" s="407"/>
      <c r="AU256" s="371"/>
      <c r="AV256" s="371"/>
      <c r="AW256" s="371"/>
      <c r="AX256" s="371"/>
      <c r="AY256" s="371"/>
      <c r="AZ256" s="371"/>
      <c r="BA256" s="371"/>
      <c r="BB256" s="371"/>
      <c r="BC256" s="371"/>
      <c r="BD256" s="371"/>
      <c r="BE256" s="371"/>
      <c r="BF256" s="371"/>
      <c r="BG256" s="203"/>
    </row>
    <row r="257" spans="1:60" ht="11.25" customHeight="1" x14ac:dyDescent="0.25">
      <c r="A257" s="407"/>
      <c r="B257" s="410"/>
      <c r="C257" s="202"/>
      <c r="D257" s="109"/>
      <c r="E257" s="1148"/>
      <c r="F257" s="1148"/>
      <c r="G257" s="1148"/>
      <c r="H257" s="1148"/>
      <c r="I257" s="1148"/>
      <c r="J257" s="1148"/>
      <c r="K257" s="1148"/>
      <c r="L257" s="1148"/>
      <c r="M257" s="1148"/>
      <c r="N257" s="1148"/>
      <c r="O257" s="1148"/>
      <c r="P257" s="1148"/>
      <c r="Q257" s="1148"/>
      <c r="R257" s="1148"/>
      <c r="S257" s="1148"/>
      <c r="T257" s="1148"/>
      <c r="U257" s="202"/>
      <c r="V257" s="519"/>
      <c r="W257" s="407" t="s">
        <v>144</v>
      </c>
      <c r="X257" s="407"/>
      <c r="Y257" s="407"/>
      <c r="Z257" s="407"/>
      <c r="AA257" s="407"/>
      <c r="AB257" s="407"/>
      <c r="AC257" s="407"/>
      <c r="AD257" s="407"/>
      <c r="AE257" s="407"/>
      <c r="AF257" s="407"/>
      <c r="AG257" s="407"/>
      <c r="AH257" s="407"/>
      <c r="AI257" s="407"/>
      <c r="AJ257" s="407"/>
      <c r="AK257" s="407"/>
      <c r="AL257" s="223" t="s">
        <v>218</v>
      </c>
      <c r="AM257" s="146"/>
      <c r="AN257" s="109"/>
      <c r="AO257" s="381"/>
      <c r="AP257" s="381"/>
      <c r="AQ257" s="407"/>
    </row>
    <row r="258" spans="1:60" x14ac:dyDescent="0.25">
      <c r="A258" s="407"/>
      <c r="B258" s="121"/>
      <c r="C258" s="202"/>
      <c r="D258" s="109"/>
      <c r="E258" s="1148"/>
      <c r="F258" s="1148"/>
      <c r="G258" s="1148"/>
      <c r="H258" s="1148"/>
      <c r="I258" s="1148"/>
      <c r="J258" s="1148"/>
      <c r="K258" s="1148"/>
      <c r="L258" s="1148"/>
      <c r="M258" s="1148"/>
      <c r="N258" s="1148"/>
      <c r="O258" s="1148"/>
      <c r="P258" s="1148"/>
      <c r="Q258" s="1148"/>
      <c r="R258" s="1148"/>
      <c r="S258" s="1148"/>
      <c r="T258" s="1148"/>
      <c r="U258" s="202"/>
      <c r="V258" s="519"/>
      <c r="W258" s="407"/>
      <c r="X258" s="407"/>
      <c r="Y258" s="407"/>
      <c r="Z258" s="369" t="s">
        <v>146</v>
      </c>
      <c r="AA258" s="369"/>
      <c r="AB258" s="369"/>
      <c r="AC258" s="369"/>
      <c r="AD258" s="369"/>
      <c r="AE258" s="369"/>
      <c r="AF258" s="369"/>
      <c r="AG258" s="369"/>
      <c r="AH258" s="369"/>
      <c r="AI258" s="369"/>
      <c r="AJ258" s="369"/>
      <c r="AK258" s="369"/>
      <c r="AL258" s="203"/>
      <c r="AM258" s="146"/>
      <c r="AN258" s="109"/>
      <c r="AO258" s="381"/>
      <c r="AP258" s="381"/>
      <c r="AQ258" s="407"/>
      <c r="BH258" s="208"/>
    </row>
    <row r="259" spans="1:60" ht="6" customHeight="1" thickBot="1" x14ac:dyDescent="0.3">
      <c r="A259" s="119"/>
      <c r="B259" s="118"/>
      <c r="C259" s="114"/>
      <c r="D259" s="113"/>
      <c r="E259" s="119"/>
      <c r="F259" s="119"/>
      <c r="G259" s="119"/>
      <c r="H259" s="119"/>
      <c r="I259" s="119"/>
      <c r="J259" s="119"/>
      <c r="K259" s="119"/>
      <c r="L259" s="119"/>
      <c r="M259" s="119"/>
      <c r="N259" s="119"/>
      <c r="O259" s="119"/>
      <c r="P259" s="119"/>
      <c r="Q259" s="119"/>
      <c r="R259" s="119"/>
      <c r="S259" s="119"/>
      <c r="T259" s="119"/>
      <c r="U259" s="114"/>
      <c r="V259" s="521"/>
      <c r="W259" s="522"/>
      <c r="X259" s="522"/>
      <c r="Y259" s="522"/>
      <c r="Z259" s="522"/>
      <c r="AA259" s="522"/>
      <c r="AB259" s="522"/>
      <c r="AC259" s="522"/>
      <c r="AD259" s="522"/>
      <c r="AE259" s="522"/>
      <c r="AF259" s="522"/>
      <c r="AG259" s="522"/>
      <c r="AH259" s="522"/>
      <c r="AI259" s="522"/>
      <c r="AJ259" s="522"/>
      <c r="AK259" s="522"/>
      <c r="AL259" s="522"/>
      <c r="AM259" s="523"/>
      <c r="AN259" s="113"/>
      <c r="AO259" s="119"/>
      <c r="AP259" s="119"/>
      <c r="AQ259" s="119"/>
      <c r="BH259" s="208"/>
    </row>
    <row r="260" spans="1:60" ht="6" customHeight="1" x14ac:dyDescent="0.25">
      <c r="A260" s="505"/>
      <c r="B260" s="453"/>
      <c r="C260" s="506"/>
      <c r="D260" s="507"/>
      <c r="E260" s="507"/>
      <c r="F260" s="507"/>
      <c r="G260" s="507"/>
      <c r="H260" s="507"/>
      <c r="I260" s="507"/>
      <c r="J260" s="507"/>
      <c r="K260" s="507"/>
      <c r="L260" s="507"/>
      <c r="M260" s="507"/>
      <c r="N260" s="507"/>
      <c r="O260" s="507"/>
      <c r="P260" s="507"/>
      <c r="Q260" s="507"/>
      <c r="R260" s="507"/>
      <c r="S260" s="507"/>
      <c r="T260" s="507"/>
      <c r="U260" s="507"/>
      <c r="V260" s="507"/>
      <c r="W260" s="507"/>
      <c r="X260" s="507"/>
      <c r="Y260" s="507"/>
      <c r="Z260" s="507"/>
      <c r="AA260" s="507"/>
      <c r="AB260" s="507"/>
      <c r="AC260" s="507"/>
      <c r="AD260" s="507"/>
      <c r="AE260" s="507"/>
      <c r="AF260" s="507"/>
      <c r="AG260" s="507"/>
      <c r="AH260" s="507"/>
      <c r="AI260" s="507"/>
      <c r="AJ260" s="507"/>
      <c r="AK260" s="507"/>
      <c r="AL260" s="507"/>
      <c r="AM260" s="507"/>
      <c r="AN260" s="508"/>
      <c r="AO260" s="507"/>
      <c r="AP260" s="509"/>
      <c r="AQ260" s="510"/>
    </row>
    <row r="261" spans="1:60" s="208" customFormat="1" ht="10.65" customHeight="1" x14ac:dyDescent="0.25">
      <c r="A261" s="136"/>
      <c r="B261" s="460">
        <v>530</v>
      </c>
      <c r="C261" s="202"/>
      <c r="D261" s="407"/>
      <c r="E261" s="1267" t="s">
        <v>471</v>
      </c>
      <c r="F261" s="1267"/>
      <c r="G261" s="1267"/>
      <c r="H261" s="1267"/>
      <c r="I261" s="1267"/>
      <c r="J261" s="1267"/>
      <c r="K261" s="1267"/>
      <c r="L261" s="1267"/>
      <c r="M261" s="1267"/>
      <c r="N261" s="1267"/>
      <c r="O261" s="1267"/>
      <c r="P261" s="1267"/>
      <c r="Q261" s="1267"/>
      <c r="R261" s="1267"/>
      <c r="S261" s="1267"/>
      <c r="T261" s="1267"/>
      <c r="U261" s="1267"/>
      <c r="V261" s="1267"/>
      <c r="W261" s="1267"/>
      <c r="X261" s="1267"/>
      <c r="Y261" s="1267"/>
      <c r="Z261" s="1267"/>
      <c r="AA261" s="1267"/>
      <c r="AB261" s="1267"/>
      <c r="AC261" s="1267"/>
      <c r="AD261" s="1267"/>
      <c r="AE261" s="1267"/>
      <c r="AF261" s="1267"/>
      <c r="AG261" s="1267"/>
      <c r="AH261" s="1267"/>
      <c r="AI261" s="1267"/>
      <c r="AJ261" s="1267"/>
      <c r="AK261" s="1267"/>
      <c r="AL261" s="1267"/>
      <c r="AM261" s="407"/>
      <c r="AN261" s="109"/>
      <c r="AO261" s="407"/>
      <c r="AP261" s="407"/>
      <c r="AQ261" s="137"/>
    </row>
    <row r="262" spans="1:60" s="208" customFormat="1" x14ac:dyDescent="0.25">
      <c r="A262" s="136"/>
      <c r="B262" s="410"/>
      <c r="C262" s="202"/>
      <c r="D262" s="407"/>
      <c r="E262" s="1267"/>
      <c r="F262" s="1267"/>
      <c r="G262" s="1267"/>
      <c r="H262" s="1267"/>
      <c r="I262" s="1267"/>
      <c r="J262" s="1267"/>
      <c r="K262" s="1267"/>
      <c r="L262" s="1267"/>
      <c r="M262" s="1267"/>
      <c r="N262" s="1267"/>
      <c r="O262" s="1267"/>
      <c r="P262" s="1267"/>
      <c r="Q262" s="1267"/>
      <c r="R262" s="1267"/>
      <c r="S262" s="1267"/>
      <c r="T262" s="1267"/>
      <c r="U262" s="1267"/>
      <c r="V262" s="1267"/>
      <c r="W262" s="1267"/>
      <c r="X262" s="1267"/>
      <c r="Y262" s="1267"/>
      <c r="Z262" s="1267"/>
      <c r="AA262" s="1267"/>
      <c r="AB262" s="1267"/>
      <c r="AC262" s="1267"/>
      <c r="AD262" s="1267"/>
      <c r="AE262" s="1267"/>
      <c r="AF262" s="1267"/>
      <c r="AG262" s="1267"/>
      <c r="AH262" s="1267"/>
      <c r="AI262" s="1267"/>
      <c r="AJ262" s="1267"/>
      <c r="AK262" s="1267"/>
      <c r="AL262" s="1267"/>
      <c r="AM262" s="407"/>
      <c r="AN262" s="109"/>
      <c r="AO262" s="407"/>
      <c r="AP262" s="407"/>
      <c r="AQ262" s="137"/>
    </row>
    <row r="263" spans="1:60" s="208" customFormat="1" ht="6" customHeight="1" x14ac:dyDescent="0.25">
      <c r="A263" s="136"/>
      <c r="B263" s="276"/>
      <c r="C263" s="202"/>
      <c r="D263" s="407"/>
      <c r="E263" s="407"/>
      <c r="F263" s="407"/>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407"/>
      <c r="AC263" s="407"/>
      <c r="AD263" s="407"/>
      <c r="AE263" s="407"/>
      <c r="AF263" s="407"/>
      <c r="AG263" s="407"/>
      <c r="AH263" s="407"/>
      <c r="AI263" s="407"/>
      <c r="AJ263" s="407"/>
      <c r="AK263" s="407"/>
      <c r="AL263" s="407"/>
      <c r="AM263" s="407"/>
      <c r="AN263" s="109"/>
      <c r="AO263" s="407"/>
      <c r="AP263" s="407"/>
      <c r="AQ263" s="137"/>
    </row>
    <row r="264" spans="1:60" s="208" customFormat="1" ht="11.25" customHeight="1" x14ac:dyDescent="0.25">
      <c r="A264" s="136"/>
      <c r="B264" s="121"/>
      <c r="C264" s="202"/>
      <c r="D264" s="407"/>
      <c r="E264" s="1238" t="s">
        <v>472</v>
      </c>
      <c r="F264" s="1238"/>
      <c r="G264" s="1238"/>
      <c r="H264" s="1238"/>
      <c r="I264" s="1238"/>
      <c r="J264" s="1238"/>
      <c r="K264" s="1238"/>
      <c r="L264" s="1238"/>
      <c r="M264" s="1238"/>
      <c r="N264" s="1238"/>
      <c r="O264" s="1238"/>
      <c r="Q264" s="407"/>
      <c r="R264" s="407"/>
      <c r="S264" s="407"/>
      <c r="T264" s="407"/>
      <c r="U264" s="1238" t="s">
        <v>473</v>
      </c>
      <c r="V264" s="1238"/>
      <c r="W264" s="1238"/>
      <c r="X264" s="1238"/>
      <c r="Y264" s="1238"/>
      <c r="Z264" s="1238"/>
      <c r="AA264" s="1238"/>
      <c r="AB264" s="1238"/>
      <c r="AC264" s="1238"/>
      <c r="AD264" s="407"/>
      <c r="AE264" s="407"/>
      <c r="AF264" s="407"/>
      <c r="AG264" s="407"/>
      <c r="AH264" s="407"/>
      <c r="AI264" s="407"/>
      <c r="AJ264" s="407"/>
      <c r="AK264" s="407"/>
      <c r="AL264" s="407"/>
      <c r="AM264" s="407"/>
      <c r="AN264" s="109"/>
      <c r="AO264" s="381"/>
      <c r="AQ264" s="137"/>
    </row>
    <row r="265" spans="1:60" s="208" customFormat="1" x14ac:dyDescent="0.25">
      <c r="A265" s="136"/>
      <c r="B265" s="410"/>
      <c r="C265" s="202"/>
      <c r="D265" s="407"/>
      <c r="E265" s="1238"/>
      <c r="F265" s="1238"/>
      <c r="G265" s="1238"/>
      <c r="H265" s="1238"/>
      <c r="I265" s="1238"/>
      <c r="J265" s="1238"/>
      <c r="K265" s="1238"/>
      <c r="L265" s="1238"/>
      <c r="M265" s="1238"/>
      <c r="N265" s="1238"/>
      <c r="O265" s="1238"/>
      <c r="Q265" s="407"/>
      <c r="R265" s="407"/>
      <c r="S265" s="407"/>
      <c r="T265" s="407"/>
      <c r="U265" s="1238"/>
      <c r="V265" s="1238"/>
      <c r="W265" s="1238"/>
      <c r="X265" s="1238"/>
      <c r="Y265" s="1238"/>
      <c r="Z265" s="1238"/>
      <c r="AA265" s="1238"/>
      <c r="AB265" s="1238"/>
      <c r="AC265" s="1238"/>
      <c r="AD265" s="407"/>
      <c r="AE265" s="407"/>
      <c r="AF265" s="407"/>
      <c r="AG265" s="407"/>
      <c r="AH265" s="407"/>
      <c r="AI265" s="407"/>
      <c r="AJ265" s="407"/>
      <c r="AK265" s="407"/>
      <c r="AL265" s="407"/>
      <c r="AM265" s="407"/>
      <c r="AN265" s="109"/>
      <c r="AO265" s="407"/>
      <c r="AP265" s="359">
        <v>601</v>
      </c>
      <c r="AQ265" s="137"/>
    </row>
    <row r="266" spans="1:60" s="208" customFormat="1" ht="11.25" customHeight="1" x14ac:dyDescent="0.25">
      <c r="A266" s="136"/>
      <c r="B266" s="410"/>
      <c r="C266" s="202"/>
      <c r="D266" s="407"/>
      <c r="E266" s="1238"/>
      <c r="F266" s="1238"/>
      <c r="G266" s="1238"/>
      <c r="H266" s="1238"/>
      <c r="I266" s="1238"/>
      <c r="J266" s="1238"/>
      <c r="K266" s="1238"/>
      <c r="L266" s="1238"/>
      <c r="M266" s="1238"/>
      <c r="N266" s="1238"/>
      <c r="O266" s="1238"/>
      <c r="P266" s="407"/>
      <c r="Q266" s="407"/>
      <c r="S266" s="407"/>
      <c r="T266" s="407"/>
      <c r="U266" s="1238"/>
      <c r="V266" s="1238"/>
      <c r="W266" s="1238"/>
      <c r="X266" s="1238"/>
      <c r="Y266" s="1238"/>
      <c r="Z266" s="1238"/>
      <c r="AA266" s="1238"/>
      <c r="AB266" s="1238"/>
      <c r="AC266" s="1238"/>
      <c r="AD266" s="407"/>
      <c r="AE266" s="407"/>
      <c r="AF266" s="407"/>
      <c r="AG266" s="407"/>
      <c r="AH266" s="407"/>
      <c r="AI266" s="407"/>
      <c r="AJ266" s="407"/>
      <c r="AK266" s="407"/>
      <c r="AL266" s="407"/>
      <c r="AM266" s="407"/>
      <c r="AN266" s="109"/>
      <c r="AO266" s="407"/>
      <c r="AP266" s="407"/>
      <c r="AQ266" s="137"/>
    </row>
    <row r="267" spans="1:60" s="208" customFormat="1" ht="11.25" customHeight="1" x14ac:dyDescent="0.25">
      <c r="A267" s="136"/>
      <c r="B267" s="410"/>
      <c r="C267" s="202"/>
      <c r="D267" s="407"/>
      <c r="E267" s="407"/>
      <c r="F267" s="381"/>
      <c r="H267" s="293"/>
      <c r="I267" s="293"/>
      <c r="J267" s="293"/>
      <c r="K267" s="293"/>
      <c r="L267" s="293"/>
      <c r="M267" s="293"/>
      <c r="N267" s="293"/>
      <c r="O267" s="293"/>
      <c r="P267" s="154"/>
      <c r="Q267" s="154"/>
      <c r="S267" s="407"/>
      <c r="T267" s="407"/>
      <c r="U267" s="1238"/>
      <c r="V267" s="1238"/>
      <c r="W267" s="1238"/>
      <c r="X267" s="1238"/>
      <c r="Y267" s="1238"/>
      <c r="Z267" s="1238"/>
      <c r="AA267" s="1238"/>
      <c r="AB267" s="1238"/>
      <c r="AC267" s="1238"/>
      <c r="AD267" s="407"/>
      <c r="AE267" s="407"/>
      <c r="AF267" s="407"/>
      <c r="AG267" s="407"/>
      <c r="AH267" s="407"/>
      <c r="AI267" s="407"/>
      <c r="AJ267" s="407"/>
      <c r="AK267" s="407"/>
      <c r="AL267" s="407"/>
      <c r="AM267" s="407"/>
      <c r="AN267" s="109"/>
      <c r="AO267" s="407"/>
      <c r="AP267" s="407"/>
      <c r="AQ267" s="137"/>
    </row>
    <row r="268" spans="1:60" s="208" customFormat="1" ht="11.25" customHeight="1" x14ac:dyDescent="0.25">
      <c r="A268" s="136"/>
      <c r="B268" s="410"/>
      <c r="C268" s="202"/>
      <c r="D268" s="407"/>
      <c r="E268" s="407"/>
      <c r="F268" s="381"/>
      <c r="G268" s="1221" t="s">
        <v>1423</v>
      </c>
      <c r="H268" s="1221"/>
      <c r="I268" s="1221"/>
      <c r="J268" s="1221"/>
      <c r="K268" s="1221"/>
      <c r="L268" s="1221"/>
      <c r="M268" s="1221"/>
      <c r="N268" s="1221"/>
      <c r="O268" s="1221"/>
      <c r="P268" s="154"/>
      <c r="Q268" s="154"/>
      <c r="S268" s="407"/>
      <c r="T268" s="407"/>
      <c r="U268" s="407"/>
      <c r="V268" s="407"/>
      <c r="W268" s="407"/>
      <c r="X268" s="407"/>
      <c r="Y268" s="407"/>
      <c r="Z268" s="407"/>
      <c r="AA268" s="407"/>
      <c r="AB268" s="407"/>
      <c r="AC268" s="407"/>
      <c r="AD268" s="407"/>
      <c r="AE268" s="407"/>
      <c r="AF268" s="407"/>
      <c r="AG268" s="407"/>
      <c r="AH268" s="407"/>
      <c r="AI268" s="407"/>
      <c r="AJ268" s="407"/>
      <c r="AK268" s="407"/>
      <c r="AL268" s="407"/>
      <c r="AM268" s="407"/>
      <c r="AN268" s="109"/>
      <c r="AO268" s="407"/>
      <c r="AP268" s="407"/>
      <c r="AQ268" s="137"/>
    </row>
    <row r="269" spans="1:60" s="208" customFormat="1" ht="11.25" customHeight="1" x14ac:dyDescent="0.25">
      <c r="A269" s="136"/>
      <c r="B269" s="410"/>
      <c r="C269" s="202"/>
      <c r="D269" s="407"/>
      <c r="E269" s="407"/>
      <c r="F269" s="381"/>
      <c r="G269" s="1221"/>
      <c r="H269" s="1221"/>
      <c r="I269" s="1221"/>
      <c r="J269" s="1221"/>
      <c r="K269" s="1221"/>
      <c r="L269" s="1221"/>
      <c r="M269" s="1221"/>
      <c r="N269" s="1221"/>
      <c r="O269" s="1221"/>
      <c r="P269" s="154"/>
      <c r="Q269" s="154"/>
      <c r="S269" s="407"/>
      <c r="T269" s="407"/>
      <c r="U269" s="407"/>
      <c r="V269" s="407"/>
      <c r="W269" s="407"/>
      <c r="X269" s="407"/>
      <c r="Y269" s="407"/>
      <c r="Z269" s="407"/>
      <c r="AA269" s="407"/>
      <c r="AB269" s="407"/>
      <c r="AC269" s="407"/>
      <c r="AD269" s="407"/>
      <c r="AE269" s="407"/>
      <c r="AF269" s="407"/>
      <c r="AG269" s="407"/>
      <c r="AH269" s="407"/>
      <c r="AI269" s="407"/>
      <c r="AJ269" s="407"/>
      <c r="AK269" s="407"/>
      <c r="AL269" s="407"/>
      <c r="AM269" s="407"/>
      <c r="AN269" s="109"/>
      <c r="AO269" s="407"/>
      <c r="AP269" s="407"/>
      <c r="AQ269" s="137"/>
    </row>
    <row r="270" spans="1:60" s="208" customFormat="1" ht="6" customHeight="1" thickBot="1" x14ac:dyDescent="0.3">
      <c r="A270" s="138"/>
      <c r="B270" s="432"/>
      <c r="C270" s="141"/>
      <c r="D270" s="140"/>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141"/>
      <c r="AK270" s="141"/>
      <c r="AL270" s="141"/>
      <c r="AM270" s="141"/>
      <c r="AN270" s="140"/>
      <c r="AO270" s="141"/>
      <c r="AP270" s="141"/>
      <c r="AQ270" s="143"/>
    </row>
    <row r="271" spans="1:60" ht="6" customHeight="1" x14ac:dyDescent="0.25"/>
    <row r="291" ht="6" customHeight="1" x14ac:dyDescent="0.25"/>
  </sheetData>
  <sheetProtection sheet="1" scenarios="1" formatCells="0" formatRows="0" insertRows="0" deleteRows="0"/>
  <mergeCells count="82">
    <mergeCell ref="AP187:AP188"/>
    <mergeCell ref="AP196:AP197"/>
    <mergeCell ref="AP205:AP206"/>
    <mergeCell ref="AP169:AP170"/>
    <mergeCell ref="AS121:BZ121"/>
    <mergeCell ref="AP159:AP160"/>
    <mergeCell ref="AE70:AL70"/>
    <mergeCell ref="E71:T72"/>
    <mergeCell ref="E73:T74"/>
    <mergeCell ref="AA70:AD70"/>
    <mergeCell ref="E95:T96"/>
    <mergeCell ref="E81:T82"/>
    <mergeCell ref="E77:T78"/>
    <mergeCell ref="E79:T80"/>
    <mergeCell ref="E75:T76"/>
    <mergeCell ref="AT67:CA67"/>
    <mergeCell ref="E63:K63"/>
    <mergeCell ref="E25:T28"/>
    <mergeCell ref="AP37:AP38"/>
    <mergeCell ref="I8:P11"/>
    <mergeCell ref="V8:AC11"/>
    <mergeCell ref="E14:AL15"/>
    <mergeCell ref="E41:T44"/>
    <mergeCell ref="E31:T32"/>
    <mergeCell ref="E18:AL19"/>
    <mergeCell ref="A58:AQ58"/>
    <mergeCell ref="AO60:AP60"/>
    <mergeCell ref="AP9:AP10"/>
    <mergeCell ref="E66:AL68"/>
    <mergeCell ref="E35:AL35"/>
    <mergeCell ref="A1:AQ1"/>
    <mergeCell ref="E3:T3"/>
    <mergeCell ref="W3:AL3"/>
    <mergeCell ref="AO3:AP3"/>
    <mergeCell ref="E5:AL6"/>
    <mergeCell ref="G268:O269"/>
    <mergeCell ref="E93:T94"/>
    <mergeCell ref="E168:T170"/>
    <mergeCell ref="E191:T192"/>
    <mergeCell ref="E173:T174"/>
    <mergeCell ref="E177:T178"/>
    <mergeCell ref="E181:T183"/>
    <mergeCell ref="E163:T165"/>
    <mergeCell ref="E186:T188"/>
    <mergeCell ref="E147:T150"/>
    <mergeCell ref="E158:T160"/>
    <mergeCell ref="E153:T155"/>
    <mergeCell ref="E261:AL262"/>
    <mergeCell ref="E113:T118"/>
    <mergeCell ref="E264:O266"/>
    <mergeCell ref="U264:AC267"/>
    <mergeCell ref="E227:T258"/>
    <mergeCell ref="E127:T137"/>
    <mergeCell ref="E140:AL140"/>
    <mergeCell ref="E222:T224"/>
    <mergeCell ref="E91:T92"/>
    <mergeCell ref="E97:T98"/>
    <mergeCell ref="E99:T100"/>
    <mergeCell ref="E101:T102"/>
    <mergeCell ref="E103:T104"/>
    <mergeCell ref="E218:T219"/>
    <mergeCell ref="E209:T210"/>
    <mergeCell ref="E213:T215"/>
    <mergeCell ref="E105:T106"/>
    <mergeCell ref="E121:AL122"/>
    <mergeCell ref="W128:AK132"/>
    <mergeCell ref="AP214:AP215"/>
    <mergeCell ref="AP148:AP149"/>
    <mergeCell ref="AP123:AP124"/>
    <mergeCell ref="E47:T55"/>
    <mergeCell ref="E60:T60"/>
    <mergeCell ref="W60:AL60"/>
    <mergeCell ref="E107:T108"/>
    <mergeCell ref="E195:T197"/>
    <mergeCell ref="E200:T201"/>
    <mergeCell ref="E204:T206"/>
    <mergeCell ref="W70:Z70"/>
    <mergeCell ref="E85:T86"/>
    <mergeCell ref="E83:T84"/>
    <mergeCell ref="E109:T110"/>
    <mergeCell ref="E87:T88"/>
    <mergeCell ref="E89:T90"/>
  </mergeCells>
  <printOptions horizontalCentered="1"/>
  <pageMargins left="0.25" right="0.25" top="0.25" bottom="0.25" header="0.3" footer="0.3"/>
  <pageSetup paperSize="9" orientation="portrait" r:id="rId1"/>
  <headerFooter>
    <oddFooter>&amp;CW-&amp;P</oddFooter>
  </headerFooter>
  <rowBreaks count="4" manualBreakCount="4">
    <brk id="57" max="42" man="1"/>
    <brk id="125" max="42" man="1"/>
    <brk id="198" max="42" man="1"/>
    <brk id="270" max="4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8" tint="0.39997558519241921"/>
  </sheetPr>
  <dimension ref="A1:CG23"/>
  <sheetViews>
    <sheetView view="pageBreakPreview" zoomScaleNormal="100" zoomScaleSheetLayoutView="100" workbookViewId="0">
      <selection activeCell="AL2" sqref="AL2:AP2"/>
    </sheetView>
  </sheetViews>
  <sheetFormatPr defaultColWidth="2.90625" defaultRowHeight="10.3" x14ac:dyDescent="0.25"/>
  <cols>
    <col min="1" max="16384" width="2.90625" style="491"/>
  </cols>
  <sheetData>
    <row r="1" spans="1:85" x14ac:dyDescent="0.25">
      <c r="A1" s="1130" t="s">
        <v>474</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row>
    <row r="2" spans="1:85" ht="6" customHeight="1" x14ac:dyDescent="0.25">
      <c r="A2" s="436"/>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row>
    <row r="3" spans="1:85" s="127" customFormat="1" ht="10.75" x14ac:dyDescent="0.25">
      <c r="A3" s="148"/>
      <c r="B3" s="1273" t="s">
        <v>1333</v>
      </c>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273"/>
      <c r="AN3" s="1273"/>
      <c r="AO3" s="1273"/>
      <c r="AP3" s="288"/>
      <c r="AQ3" s="288"/>
      <c r="AR3" s="288"/>
      <c r="AS3" s="288"/>
      <c r="AT3" s="1128"/>
      <c r="AU3" s="1128"/>
      <c r="AV3" s="1128"/>
      <c r="AW3" s="1128"/>
      <c r="AX3" s="1128"/>
      <c r="AY3" s="1128"/>
      <c r="AZ3" s="1128"/>
      <c r="BA3" s="1128"/>
      <c r="BB3" s="1128"/>
      <c r="BC3" s="1128"/>
      <c r="BD3" s="1128"/>
      <c r="BE3" s="1128"/>
      <c r="BF3" s="1128"/>
      <c r="BG3" s="1128"/>
      <c r="BH3" s="1128"/>
      <c r="BI3" s="1128"/>
      <c r="BJ3" s="1128"/>
      <c r="BK3" s="1128"/>
      <c r="BL3" s="1128"/>
      <c r="BM3" s="1128"/>
      <c r="BN3" s="1128"/>
      <c r="BO3" s="1128"/>
      <c r="BP3" s="1128"/>
      <c r="BQ3" s="1128"/>
      <c r="BR3" s="1128"/>
      <c r="BS3" s="1128"/>
      <c r="BT3" s="1128"/>
      <c r="BU3" s="1128"/>
      <c r="BV3" s="1128"/>
      <c r="BW3" s="1128"/>
      <c r="BX3" s="1128"/>
      <c r="BY3" s="1128"/>
      <c r="BZ3" s="1128"/>
      <c r="CA3" s="1128"/>
      <c r="CB3" s="1128"/>
      <c r="CC3" s="1128"/>
      <c r="CD3" s="1128"/>
      <c r="CE3" s="1128"/>
      <c r="CF3" s="1128"/>
      <c r="CG3" s="1128"/>
    </row>
    <row r="4" spans="1:85" s="127" customFormat="1" ht="10.75" x14ac:dyDescent="0.25">
      <c r="A4" s="148"/>
      <c r="B4" s="1273"/>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1273"/>
      <c r="AB4" s="1273"/>
      <c r="AC4" s="1273"/>
      <c r="AD4" s="1273"/>
      <c r="AE4" s="1273"/>
      <c r="AF4" s="1273"/>
      <c r="AG4" s="1273"/>
      <c r="AH4" s="1273"/>
      <c r="AI4" s="1273"/>
      <c r="AJ4" s="1273"/>
      <c r="AK4" s="1273"/>
      <c r="AL4" s="1273"/>
      <c r="AM4" s="1273"/>
      <c r="AN4" s="1273"/>
      <c r="AO4" s="1273"/>
      <c r="AP4" s="288"/>
      <c r="AQ4" s="288"/>
      <c r="AR4" s="288"/>
      <c r="AS4" s="288"/>
      <c r="AT4" s="288"/>
      <c r="AU4" s="288"/>
      <c r="AV4" s="288"/>
      <c r="AW4" s="288"/>
      <c r="AX4" s="288"/>
      <c r="AY4" s="288"/>
      <c r="AZ4" s="288"/>
      <c r="BA4" s="288"/>
    </row>
    <row r="5" spans="1:85" s="127" customFormat="1" ht="11.25" customHeight="1" x14ac:dyDescent="0.25">
      <c r="A5" s="148"/>
      <c r="B5" s="1273" t="s">
        <v>1334</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3"/>
      <c r="AH5" s="1273"/>
      <c r="AI5" s="1273"/>
      <c r="AJ5" s="1273"/>
      <c r="AK5" s="1273"/>
      <c r="AL5" s="1273"/>
      <c r="AM5" s="1273"/>
      <c r="AN5" s="1273"/>
      <c r="AO5" s="1273"/>
      <c r="AP5" s="289"/>
      <c r="AQ5" s="289"/>
      <c r="AR5" s="289"/>
      <c r="AS5" s="289"/>
      <c r="AT5" s="289"/>
      <c r="AU5" s="289"/>
      <c r="AV5" s="289"/>
      <c r="AW5" s="289"/>
      <c r="AX5" s="289"/>
      <c r="AY5" s="289"/>
      <c r="AZ5" s="289"/>
      <c r="BA5" s="289"/>
    </row>
    <row r="6" spans="1:85" s="127" customFormat="1" ht="11.25" customHeight="1" x14ac:dyDescent="0.25">
      <c r="A6" s="148"/>
      <c r="B6" s="1273"/>
      <c r="C6" s="1273"/>
      <c r="D6" s="1273"/>
      <c r="E6" s="1273"/>
      <c r="F6" s="1273"/>
      <c r="G6" s="1273"/>
      <c r="H6" s="1273"/>
      <c r="I6" s="1273"/>
      <c r="J6" s="1273"/>
      <c r="K6" s="1273"/>
      <c r="L6" s="1273"/>
      <c r="M6" s="1273"/>
      <c r="N6" s="1273"/>
      <c r="O6" s="1273"/>
      <c r="P6" s="1273"/>
      <c r="Q6" s="1273"/>
      <c r="R6" s="1273"/>
      <c r="S6" s="1273"/>
      <c r="T6" s="1273"/>
      <c r="U6" s="1273"/>
      <c r="V6" s="1273"/>
      <c r="W6" s="1273"/>
      <c r="X6" s="1273"/>
      <c r="Y6" s="1273"/>
      <c r="Z6" s="1273"/>
      <c r="AA6" s="1273"/>
      <c r="AB6" s="1273"/>
      <c r="AC6" s="1273"/>
      <c r="AD6" s="1273"/>
      <c r="AE6" s="1273"/>
      <c r="AF6" s="1273"/>
      <c r="AG6" s="1273"/>
      <c r="AH6" s="1273"/>
      <c r="AI6" s="1273"/>
      <c r="AJ6" s="1273"/>
      <c r="AK6" s="1273"/>
      <c r="AL6" s="1273"/>
      <c r="AM6" s="1273"/>
      <c r="AN6" s="1273"/>
      <c r="AO6" s="1273"/>
      <c r="AP6" s="289"/>
      <c r="AQ6" s="289"/>
      <c r="AR6" s="289"/>
      <c r="AS6" s="289"/>
      <c r="AT6" s="289"/>
      <c r="AU6" s="289"/>
      <c r="AV6" s="289"/>
      <c r="AW6" s="289"/>
      <c r="AX6" s="289"/>
      <c r="AY6" s="289"/>
      <c r="AZ6" s="289"/>
      <c r="BA6" s="289"/>
    </row>
    <row r="7" spans="1:85" s="127" customFormat="1" ht="11.25" customHeight="1" x14ac:dyDescent="0.25">
      <c r="A7" s="148"/>
      <c r="B7" s="1273"/>
      <c r="C7" s="1273"/>
      <c r="D7" s="1273"/>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1273"/>
      <c r="AM7" s="1273"/>
      <c r="AN7" s="1273"/>
      <c r="AO7" s="1273"/>
      <c r="AP7" s="289"/>
      <c r="AQ7" s="289"/>
      <c r="AR7" s="289"/>
      <c r="AS7" s="289"/>
      <c r="AT7" s="289"/>
      <c r="AU7" s="289"/>
      <c r="AV7" s="289"/>
      <c r="AW7" s="289"/>
      <c r="AX7" s="289"/>
      <c r="AY7" s="289"/>
      <c r="AZ7" s="289"/>
      <c r="BA7" s="289"/>
    </row>
    <row r="8" spans="1:85" s="127" customFormat="1" ht="10.75" x14ac:dyDescent="0.25">
      <c r="A8" s="148"/>
      <c r="B8" s="1273"/>
      <c r="C8" s="1273"/>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1273"/>
      <c r="AM8" s="1273"/>
      <c r="AN8" s="1273"/>
      <c r="AO8" s="1273"/>
      <c r="AP8" s="289"/>
      <c r="AQ8" s="289"/>
      <c r="AR8" s="289"/>
      <c r="AS8" s="289"/>
      <c r="AT8" s="289"/>
      <c r="AU8" s="289"/>
      <c r="AV8" s="289"/>
      <c r="AW8" s="289"/>
      <c r="AX8" s="289"/>
      <c r="AY8" s="289"/>
      <c r="AZ8" s="289"/>
      <c r="BA8" s="289"/>
    </row>
    <row r="9" spans="1:85" s="127" customFormat="1" x14ac:dyDescent="0.25">
      <c r="A9" s="148"/>
      <c r="B9" s="1274" t="s">
        <v>1384</v>
      </c>
      <c r="C9" s="1274"/>
      <c r="D9" s="1274"/>
      <c r="E9" s="1274"/>
      <c r="F9" s="1274"/>
      <c r="G9" s="1274"/>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4"/>
      <c r="AH9" s="1274"/>
      <c r="AI9" s="1274"/>
      <c r="AJ9" s="1274"/>
      <c r="AK9" s="1274"/>
      <c r="AL9" s="1274"/>
      <c r="AM9" s="1274"/>
      <c r="AN9" s="1274"/>
      <c r="AO9" s="1274"/>
      <c r="AP9" s="245"/>
      <c r="AQ9" s="245"/>
      <c r="AR9" s="245"/>
      <c r="AS9" s="245"/>
      <c r="AT9" s="245"/>
      <c r="AU9" s="245"/>
      <c r="AV9" s="245"/>
      <c r="AW9" s="245"/>
      <c r="AX9" s="245"/>
      <c r="AY9" s="245"/>
      <c r="AZ9" s="381"/>
      <c r="BA9" s="245"/>
    </row>
    <row r="10" spans="1:85" s="127" customFormat="1" x14ac:dyDescent="0.25">
      <c r="A10" s="148"/>
      <c r="B10" s="1276" t="s">
        <v>1385</v>
      </c>
      <c r="C10" s="1276"/>
      <c r="D10" s="1276"/>
      <c r="E10" s="1276"/>
      <c r="F10" s="1276"/>
      <c r="G10" s="1276"/>
      <c r="H10" s="1276"/>
      <c r="I10" s="1276"/>
      <c r="J10" s="1276"/>
      <c r="K10" s="1276"/>
      <c r="L10" s="1276"/>
      <c r="M10" s="1276"/>
      <c r="N10" s="1276"/>
      <c r="O10" s="1276"/>
      <c r="P10" s="1276"/>
      <c r="Q10" s="1276"/>
      <c r="R10" s="1276"/>
      <c r="S10" s="1276"/>
      <c r="T10" s="1276"/>
      <c r="U10" s="1276"/>
      <c r="V10" s="1276"/>
      <c r="W10" s="1276"/>
      <c r="X10" s="1276"/>
      <c r="Y10" s="1276"/>
      <c r="Z10" s="1276"/>
      <c r="AA10" s="1276"/>
      <c r="AB10" s="1276"/>
      <c r="AC10" s="1276"/>
      <c r="AD10" s="1276"/>
      <c r="AE10" s="1276"/>
      <c r="AF10" s="1276"/>
      <c r="AG10" s="1276"/>
      <c r="AH10" s="1276"/>
      <c r="AI10" s="1276"/>
      <c r="AJ10" s="1276"/>
      <c r="AK10" s="1276"/>
      <c r="AL10" s="1276"/>
      <c r="AM10" s="1276"/>
      <c r="AN10" s="1276"/>
      <c r="AO10" s="1276"/>
      <c r="AP10" s="245"/>
      <c r="AQ10" s="245"/>
      <c r="AR10" s="245"/>
      <c r="AS10" s="245"/>
      <c r="AT10" s="245"/>
      <c r="AU10" s="245"/>
      <c r="AV10" s="245"/>
      <c r="AW10" s="245"/>
      <c r="AX10" s="245"/>
      <c r="AY10" s="245"/>
      <c r="AZ10" s="381"/>
      <c r="BA10" s="245"/>
    </row>
    <row r="11" spans="1:85" s="127" customFormat="1" ht="11.25" customHeight="1" x14ac:dyDescent="0.25">
      <c r="A11" s="148"/>
      <c r="B11" s="1274" t="s">
        <v>1386</v>
      </c>
      <c r="C11" s="1274"/>
      <c r="D11" s="1274"/>
      <c r="E11" s="1274"/>
      <c r="F11" s="1274"/>
      <c r="G11" s="1274"/>
      <c r="H11" s="1274"/>
      <c r="I11" s="1274"/>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274"/>
      <c r="AH11" s="1274"/>
      <c r="AI11" s="1274"/>
      <c r="AJ11" s="1274"/>
      <c r="AK11" s="1274"/>
      <c r="AL11" s="1274"/>
      <c r="AM11" s="1274"/>
      <c r="AN11" s="1274"/>
      <c r="AO11" s="1274"/>
      <c r="AP11" s="288"/>
      <c r="AQ11" s="288"/>
      <c r="AR11" s="288"/>
      <c r="AS11" s="288"/>
      <c r="AT11" s="288"/>
      <c r="AU11" s="288"/>
      <c r="AV11" s="288"/>
      <c r="AW11" s="288"/>
      <c r="AX11" s="288"/>
      <c r="AY11" s="288"/>
      <c r="AZ11" s="288"/>
      <c r="BA11" s="288"/>
    </row>
    <row r="12" spans="1:85" s="127" customFormat="1" ht="10.75" x14ac:dyDescent="0.25">
      <c r="A12" s="148"/>
      <c r="B12" s="1274"/>
      <c r="C12" s="1274"/>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288"/>
      <c r="AQ12" s="288"/>
      <c r="AR12" s="288"/>
      <c r="AS12" s="288"/>
      <c r="AT12" s="288"/>
      <c r="AU12" s="288"/>
      <c r="AV12" s="288"/>
      <c r="AW12" s="288"/>
      <c r="AX12" s="288"/>
      <c r="AY12" s="288"/>
      <c r="AZ12" s="288"/>
      <c r="BA12" s="288"/>
    </row>
    <row r="13" spans="1:85" s="127" customFormat="1" ht="11.25" customHeight="1" x14ac:dyDescent="0.25">
      <c r="A13" s="148"/>
      <c r="B13" s="1274" t="s">
        <v>1335</v>
      </c>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288"/>
      <c r="AQ13" s="288"/>
      <c r="AR13" s="288"/>
      <c r="AS13" s="288"/>
      <c r="AT13" s="288"/>
      <c r="AU13" s="288"/>
      <c r="AV13" s="288"/>
      <c r="AW13" s="288"/>
      <c r="AX13" s="288"/>
      <c r="AY13" s="288"/>
      <c r="AZ13" s="288"/>
      <c r="BA13" s="288"/>
    </row>
    <row r="14" spans="1:85" s="127" customFormat="1" ht="10.75" x14ac:dyDescent="0.25">
      <c r="A14" s="148"/>
      <c r="B14" s="1274" t="s">
        <v>1336</v>
      </c>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288"/>
      <c r="AQ14" s="288"/>
      <c r="AR14" s="288"/>
      <c r="AS14" s="288"/>
      <c r="AT14" s="288"/>
      <c r="AU14" s="288"/>
      <c r="AV14" s="288"/>
      <c r="AW14" s="288"/>
      <c r="AX14" s="288"/>
      <c r="AY14" s="288"/>
      <c r="AZ14" s="288"/>
      <c r="BA14" s="288"/>
    </row>
    <row r="15" spans="1:85" s="127" customFormat="1" ht="11.25" customHeight="1" x14ac:dyDescent="0.25">
      <c r="A15" s="148"/>
      <c r="B15" s="1274" t="s">
        <v>1337</v>
      </c>
      <c r="C15" s="1274"/>
      <c r="D15" s="1274"/>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288"/>
      <c r="AQ15" s="288"/>
      <c r="AR15" s="288"/>
      <c r="AS15" s="288"/>
      <c r="AT15" s="288"/>
      <c r="AU15" s="288"/>
      <c r="AV15" s="288"/>
      <c r="AW15" s="288"/>
      <c r="AX15" s="288"/>
      <c r="AY15" s="288"/>
      <c r="AZ15" s="288"/>
      <c r="BA15" s="288"/>
    </row>
    <row r="16" spans="1:85" s="127" customFormat="1" x14ac:dyDescent="0.25">
      <c r="B16" s="1274" t="s">
        <v>1338</v>
      </c>
      <c r="C16" s="1274"/>
      <c r="D16" s="1274"/>
      <c r="E16" s="1274"/>
      <c r="F16" s="1274"/>
      <c r="G16" s="1274"/>
      <c r="H16" s="1274"/>
      <c r="I16" s="1274"/>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274"/>
      <c r="AH16" s="1274"/>
      <c r="AI16" s="1274"/>
      <c r="AJ16" s="1274"/>
      <c r="AK16" s="1274"/>
      <c r="AL16" s="1274"/>
      <c r="AM16" s="1274"/>
      <c r="AN16" s="1274"/>
      <c r="AO16" s="1274"/>
    </row>
    <row r="17" spans="1:53" s="127" customFormat="1" ht="10.75" x14ac:dyDescent="0.25">
      <c r="A17" s="148"/>
      <c r="B17" s="1274" t="s">
        <v>1339</v>
      </c>
      <c r="C17" s="1274"/>
      <c r="D17" s="1274"/>
      <c r="E17" s="1274"/>
      <c r="F17" s="1274"/>
      <c r="G17" s="1274"/>
      <c r="H17" s="1274"/>
      <c r="I17" s="1274"/>
      <c r="J17" s="1274"/>
      <c r="K17" s="1274"/>
      <c r="L17" s="1274"/>
      <c r="M17" s="1274"/>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c r="AL17" s="1274"/>
      <c r="AM17" s="1274"/>
      <c r="AN17" s="1274"/>
      <c r="AO17" s="1274"/>
      <c r="AP17" s="288"/>
      <c r="AQ17" s="288"/>
      <c r="AR17" s="288"/>
      <c r="AS17" s="288"/>
      <c r="AT17" s="288"/>
      <c r="AU17" s="288"/>
      <c r="AV17" s="288"/>
      <c r="AW17" s="288"/>
      <c r="AX17" s="288"/>
      <c r="AY17" s="288"/>
      <c r="AZ17" s="288"/>
      <c r="BA17" s="288"/>
    </row>
    <row r="18" spans="1:53" s="127" customFormat="1" ht="11.25" customHeight="1" x14ac:dyDescent="0.25">
      <c r="A18" s="148"/>
      <c r="B18" s="1274" t="s">
        <v>1340</v>
      </c>
      <c r="C18" s="1274"/>
      <c r="D18" s="1274"/>
      <c r="E18" s="1274"/>
      <c r="F18" s="1274"/>
      <c r="G18" s="1274"/>
      <c r="H18" s="1274"/>
      <c r="I18" s="1274"/>
      <c r="J18" s="1274"/>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1274"/>
      <c r="AM18" s="1274"/>
      <c r="AN18" s="1274"/>
      <c r="AO18" s="1274"/>
      <c r="AP18" s="288"/>
      <c r="AQ18" s="288"/>
      <c r="AR18" s="288"/>
      <c r="AS18" s="288"/>
      <c r="AT18" s="288"/>
      <c r="AU18" s="288"/>
      <c r="AV18" s="288"/>
      <c r="AW18" s="288"/>
      <c r="AX18" s="288"/>
      <c r="AY18" s="288"/>
      <c r="AZ18" s="288"/>
      <c r="BA18" s="288"/>
    </row>
    <row r="19" spans="1:53" s="127" customFormat="1" ht="10.75" x14ac:dyDescent="0.25">
      <c r="A19" s="148"/>
      <c r="B19" s="1274"/>
      <c r="C19" s="1274"/>
      <c r="D19" s="1274"/>
      <c r="E19" s="1274"/>
      <c r="F19" s="1274"/>
      <c r="G19" s="1274"/>
      <c r="H19" s="1274"/>
      <c r="I19" s="1274"/>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c r="AF19" s="1274"/>
      <c r="AG19" s="1274"/>
      <c r="AH19" s="1274"/>
      <c r="AI19" s="1274"/>
      <c r="AJ19" s="1274"/>
      <c r="AK19" s="1274"/>
      <c r="AL19" s="1274"/>
      <c r="AM19" s="1274"/>
      <c r="AN19" s="1274"/>
      <c r="AO19" s="1274"/>
      <c r="AP19" s="288"/>
      <c r="AQ19" s="288"/>
      <c r="AR19" s="288"/>
      <c r="AS19" s="288"/>
      <c r="AT19" s="288"/>
      <c r="AU19" s="288"/>
      <c r="AV19" s="288"/>
      <c r="AW19" s="288"/>
      <c r="AX19" s="288"/>
      <c r="AY19" s="288"/>
      <c r="AZ19" s="288"/>
      <c r="BA19" s="288"/>
    </row>
    <row r="20" spans="1:53" s="127" customFormat="1" ht="11.25" customHeight="1" x14ac:dyDescent="0.25">
      <c r="A20" s="148"/>
      <c r="B20" s="1274" t="s">
        <v>1341</v>
      </c>
      <c r="C20" s="1274"/>
      <c r="D20" s="1274"/>
      <c r="E20" s="1274"/>
      <c r="F20" s="1274"/>
      <c r="G20" s="1274"/>
      <c r="H20" s="1274"/>
      <c r="I20" s="1274"/>
      <c r="J20" s="1274"/>
      <c r="K20" s="1274"/>
      <c r="L20" s="1274"/>
      <c r="M20" s="1274"/>
      <c r="N20" s="1274"/>
      <c r="O20" s="1274"/>
      <c r="P20" s="1274"/>
      <c r="Q20" s="1274"/>
      <c r="R20" s="1274"/>
      <c r="S20" s="1274"/>
      <c r="T20" s="1274"/>
      <c r="U20" s="1274"/>
      <c r="V20" s="1274"/>
      <c r="W20" s="1274"/>
      <c r="X20" s="1274"/>
      <c r="Y20" s="1274"/>
      <c r="Z20" s="1274"/>
      <c r="AA20" s="1274"/>
      <c r="AB20" s="1274"/>
      <c r="AC20" s="1274"/>
      <c r="AD20" s="1274"/>
      <c r="AE20" s="1274"/>
      <c r="AF20" s="1274"/>
      <c r="AG20" s="1274"/>
      <c r="AH20" s="1274"/>
      <c r="AI20" s="1274"/>
      <c r="AJ20" s="1274"/>
      <c r="AK20" s="1274"/>
      <c r="AL20" s="1274"/>
      <c r="AM20" s="1274"/>
      <c r="AN20" s="1274"/>
      <c r="AO20" s="1274"/>
      <c r="AP20" s="288"/>
      <c r="AQ20" s="288"/>
      <c r="AR20" s="288"/>
      <c r="AS20" s="288"/>
      <c r="AT20" s="288"/>
      <c r="AU20" s="288"/>
      <c r="AV20" s="288"/>
      <c r="AW20" s="288"/>
      <c r="AX20" s="288"/>
      <c r="AY20" s="288"/>
      <c r="AZ20" s="288"/>
      <c r="BA20" s="288"/>
    </row>
    <row r="21" spans="1:53" s="127" customFormat="1" ht="11.25" customHeight="1" x14ac:dyDescent="0.25">
      <c r="A21" s="148"/>
      <c r="B21" s="1275" t="s">
        <v>1342</v>
      </c>
      <c r="C21" s="1275"/>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288"/>
      <c r="AQ21" s="288"/>
      <c r="AR21" s="288"/>
      <c r="AS21" s="288"/>
      <c r="AT21" s="288"/>
      <c r="AU21" s="288"/>
      <c r="AV21" s="288"/>
      <c r="AW21" s="288"/>
      <c r="AX21" s="288"/>
      <c r="AY21" s="288"/>
      <c r="AZ21" s="288"/>
      <c r="BA21" s="288"/>
    </row>
    <row r="22" spans="1:53" s="127" customFormat="1" ht="11.25" customHeight="1" x14ac:dyDescent="0.25">
      <c r="A22" s="148"/>
      <c r="B22" s="1275"/>
      <c r="C22" s="1275"/>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1275"/>
      <c r="AM22" s="1275"/>
      <c r="AN22" s="1275"/>
      <c r="AO22" s="1275"/>
      <c r="AP22" s="288"/>
      <c r="AQ22" s="288"/>
      <c r="AR22" s="288"/>
      <c r="AS22" s="288"/>
      <c r="AT22" s="288"/>
      <c r="AU22" s="288"/>
      <c r="AV22" s="288"/>
      <c r="AW22" s="288"/>
      <c r="AX22" s="288"/>
      <c r="AY22" s="288"/>
      <c r="AZ22" s="288"/>
      <c r="BA22" s="288"/>
    </row>
    <row r="23" spans="1:53" ht="6" customHeight="1" x14ac:dyDescent="0.25"/>
  </sheetData>
  <sheetProtection sheet="1" scenarios="1" formatCells="0" formatRows="0" insertRows="0" deleteRows="0"/>
  <mergeCells count="15">
    <mergeCell ref="A1:AO1"/>
    <mergeCell ref="AT3:CG3"/>
    <mergeCell ref="B5:AO8"/>
    <mergeCell ref="B9:AO9"/>
    <mergeCell ref="B21:AO22"/>
    <mergeCell ref="B20:AO20"/>
    <mergeCell ref="B10:AO10"/>
    <mergeCell ref="B11:AO12"/>
    <mergeCell ref="B13:AO13"/>
    <mergeCell ref="B14:AO14"/>
    <mergeCell ref="B15:AO15"/>
    <mergeCell ref="B17:AO17"/>
    <mergeCell ref="B16:AO16"/>
    <mergeCell ref="B3:AO4"/>
    <mergeCell ref="B18:AO19"/>
  </mergeCells>
  <printOptions horizontalCentered="1"/>
  <pageMargins left="0.25" right="0.25" top="0.25" bottom="0.25" header="0.3" footer="0.3"/>
  <pageSetup paperSize="9" orientation="portrait" r:id="rId1"/>
  <headerFooter>
    <oddFooter>&amp;CW-&amp;P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CC00CC"/>
  </sheetPr>
  <dimension ref="A1:CM367"/>
  <sheetViews>
    <sheetView view="pageBreakPreview" topLeftCell="A299" zoomScaleNormal="100" zoomScaleSheetLayoutView="100" workbookViewId="0">
      <selection activeCell="AL2" sqref="AL2:AP2"/>
    </sheetView>
  </sheetViews>
  <sheetFormatPr defaultColWidth="2.90625" defaultRowHeight="10.3" x14ac:dyDescent="0.25"/>
  <cols>
    <col min="1" max="1" width="1.90625" style="127" customWidth="1"/>
    <col min="2" max="2" width="4.90625" style="276" customWidth="1"/>
    <col min="3" max="4" width="1.90625" style="127" customWidth="1"/>
    <col min="5" max="20" width="2.90625" style="127"/>
    <col min="21" max="22" width="1.90625" style="127" customWidth="1"/>
    <col min="23" max="37" width="2.90625" style="127"/>
    <col min="38" max="38" width="2.90625" style="246"/>
    <col min="39" max="41" width="1.90625" style="127" customWidth="1"/>
    <col min="42" max="42" width="4.90625" style="127" customWidth="1"/>
    <col min="43" max="43" width="1.90625" style="127" customWidth="1"/>
    <col min="44" max="85" width="2.90625" style="127"/>
    <col min="86" max="86" width="4.08984375" style="127" bestFit="1" customWidth="1"/>
    <col min="87" max="16384" width="2.90625" style="127"/>
  </cols>
  <sheetData>
    <row r="1" spans="1:43" x14ac:dyDescent="0.25">
      <c r="A1" s="1227" t="s">
        <v>475</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c r="AQ1" s="1227"/>
    </row>
    <row r="2" spans="1:43" s="204" customFormat="1" ht="6" customHeight="1" x14ac:dyDescent="0.25">
      <c r="A2" s="407"/>
      <c r="B2" s="206"/>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row>
    <row r="3" spans="1:43" s="204" customFormat="1" ht="11.25" customHeight="1"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1"/>
      <c r="AO3" s="1132" t="s">
        <v>51</v>
      </c>
      <c r="AP3" s="1132"/>
      <c r="AQ3" s="141"/>
    </row>
    <row r="4" spans="1:43" ht="6" customHeight="1" x14ac:dyDescent="0.25">
      <c r="A4" s="129"/>
      <c r="B4" s="130"/>
      <c r="C4" s="131"/>
      <c r="D4" s="132"/>
      <c r="E4" s="133"/>
      <c r="F4" s="133"/>
      <c r="G4" s="133"/>
      <c r="H4" s="133"/>
      <c r="I4" s="133"/>
      <c r="J4" s="133"/>
      <c r="K4" s="133"/>
      <c r="L4" s="133"/>
      <c r="M4" s="133"/>
      <c r="N4" s="133"/>
      <c r="O4" s="133"/>
      <c r="P4" s="133"/>
      <c r="Q4" s="133"/>
      <c r="R4" s="133"/>
      <c r="S4" s="133"/>
      <c r="T4" s="133"/>
      <c r="U4" s="133"/>
      <c r="V4" s="133"/>
      <c r="W4" s="133"/>
      <c r="X4" s="133"/>
      <c r="Y4" s="134"/>
      <c r="Z4" s="133"/>
      <c r="AA4" s="133"/>
      <c r="AB4" s="133"/>
      <c r="AC4" s="133"/>
      <c r="AD4" s="133"/>
      <c r="AE4" s="133"/>
      <c r="AF4" s="133"/>
      <c r="AG4" s="133"/>
      <c r="AH4" s="133"/>
      <c r="AI4" s="133"/>
      <c r="AJ4" s="133"/>
      <c r="AK4" s="133"/>
      <c r="AL4" s="133"/>
      <c r="AM4" s="131"/>
      <c r="AN4" s="133"/>
      <c r="AO4" s="133"/>
      <c r="AP4" s="134"/>
      <c r="AQ4" s="135"/>
    </row>
    <row r="5" spans="1:43" ht="11.25" customHeight="1" x14ac:dyDescent="0.25">
      <c r="A5" s="136"/>
      <c r="B5" s="410">
        <v>601</v>
      </c>
      <c r="C5" s="202"/>
      <c r="D5" s="109"/>
      <c r="E5" s="1224" t="s">
        <v>1388</v>
      </c>
      <c r="F5" s="1224"/>
      <c r="G5" s="1224"/>
      <c r="H5" s="1224"/>
      <c r="I5" s="1224"/>
      <c r="J5" s="1224"/>
      <c r="K5" s="1224"/>
      <c r="L5" s="1224"/>
      <c r="M5" s="1224"/>
      <c r="N5" s="1224"/>
      <c r="O5" s="1224"/>
      <c r="P5" s="1224"/>
      <c r="Q5" s="1224"/>
      <c r="R5" s="1224"/>
      <c r="S5" s="1224"/>
      <c r="T5" s="1224"/>
      <c r="U5" s="1224"/>
      <c r="V5" s="1224"/>
      <c r="W5" s="1224"/>
      <c r="X5" s="1224"/>
      <c r="Y5" s="1224"/>
      <c r="Z5" s="1224"/>
      <c r="AA5" s="1224"/>
      <c r="AB5" s="1224"/>
      <c r="AC5" s="1224"/>
      <c r="AD5" s="1224"/>
      <c r="AE5" s="1224"/>
      <c r="AF5" s="1224"/>
      <c r="AG5" s="1224"/>
      <c r="AH5" s="1224"/>
      <c r="AI5" s="1224"/>
      <c r="AJ5" s="1224"/>
      <c r="AK5" s="1224"/>
      <c r="AL5" s="1224"/>
      <c r="AM5" s="202"/>
      <c r="AN5" s="407"/>
      <c r="AO5" s="407"/>
      <c r="AP5" s="203"/>
      <c r="AQ5" s="137"/>
    </row>
    <row r="6" spans="1:43" ht="11.25" customHeight="1" x14ac:dyDescent="0.25">
      <c r="A6" s="136"/>
      <c r="B6" s="410"/>
      <c r="C6" s="202"/>
      <c r="D6" s="109"/>
      <c r="E6" s="1224"/>
      <c r="F6" s="1224"/>
      <c r="G6" s="1224"/>
      <c r="H6" s="1224"/>
      <c r="I6" s="1224"/>
      <c r="J6" s="1224"/>
      <c r="K6" s="1224"/>
      <c r="L6" s="1224"/>
      <c r="M6" s="1224"/>
      <c r="N6" s="1224"/>
      <c r="O6" s="1224"/>
      <c r="P6" s="1224"/>
      <c r="Q6" s="1224"/>
      <c r="R6" s="1224"/>
      <c r="S6" s="1224"/>
      <c r="T6" s="1224"/>
      <c r="U6" s="1224"/>
      <c r="V6" s="1224"/>
      <c r="W6" s="1224"/>
      <c r="X6" s="1224"/>
      <c r="Y6" s="1224"/>
      <c r="Z6" s="1224"/>
      <c r="AA6" s="1224"/>
      <c r="AB6" s="1224"/>
      <c r="AC6" s="1224"/>
      <c r="AD6" s="1224"/>
      <c r="AE6" s="1224"/>
      <c r="AF6" s="1224"/>
      <c r="AG6" s="1224"/>
      <c r="AH6" s="1224"/>
      <c r="AI6" s="1224"/>
      <c r="AJ6" s="1224"/>
      <c r="AK6" s="1224"/>
      <c r="AL6" s="1224"/>
      <c r="AM6" s="202"/>
      <c r="AN6" s="407"/>
      <c r="AO6" s="407"/>
      <c r="AP6" s="203"/>
      <c r="AQ6" s="137"/>
    </row>
    <row r="7" spans="1:43" ht="6" customHeight="1" x14ac:dyDescent="0.25">
      <c r="A7" s="136"/>
      <c r="B7" s="410"/>
      <c r="C7" s="202"/>
      <c r="D7" s="109"/>
      <c r="E7" s="407"/>
      <c r="F7" s="407"/>
      <c r="G7" s="407"/>
      <c r="H7" s="407"/>
      <c r="I7" s="407"/>
      <c r="J7" s="407"/>
      <c r="K7" s="407"/>
      <c r="L7" s="407"/>
      <c r="M7" s="407"/>
      <c r="N7" s="407"/>
      <c r="O7" s="407"/>
      <c r="P7" s="407"/>
      <c r="Q7" s="407"/>
      <c r="R7" s="407"/>
      <c r="S7" s="407"/>
      <c r="T7" s="407"/>
      <c r="U7" s="407"/>
      <c r="V7" s="407"/>
      <c r="W7" s="407"/>
      <c r="X7" s="407"/>
      <c r="Y7" s="203"/>
      <c r="Z7" s="407"/>
      <c r="AA7" s="407"/>
      <c r="AB7" s="407"/>
      <c r="AC7" s="407"/>
      <c r="AD7" s="407"/>
      <c r="AE7" s="407"/>
      <c r="AF7" s="407"/>
      <c r="AG7" s="407"/>
      <c r="AH7" s="407"/>
      <c r="AI7" s="407"/>
      <c r="AJ7" s="407"/>
      <c r="AK7" s="407"/>
      <c r="AL7" s="407"/>
      <c r="AM7" s="202"/>
      <c r="AN7" s="407"/>
      <c r="AO7" s="407"/>
      <c r="AP7" s="203"/>
      <c r="AQ7" s="137"/>
    </row>
    <row r="8" spans="1:43" ht="11.25" customHeight="1" x14ac:dyDescent="0.25">
      <c r="A8" s="136"/>
      <c r="B8" s="410"/>
      <c r="C8" s="202"/>
      <c r="D8" s="109"/>
      <c r="E8" s="407"/>
      <c r="F8" s="407"/>
      <c r="G8" s="407"/>
      <c r="H8" s="1238" t="s">
        <v>476</v>
      </c>
      <c r="I8" s="1238"/>
      <c r="J8" s="1238"/>
      <c r="K8" s="1238"/>
      <c r="L8" s="1238"/>
      <c r="M8" s="1238"/>
      <c r="N8" s="1238"/>
      <c r="O8" s="1238"/>
      <c r="P8" s="1238"/>
      <c r="Q8" s="1238"/>
      <c r="R8" s="427"/>
      <c r="S8" s="427"/>
      <c r="T8" s="427"/>
      <c r="U8" s="427"/>
      <c r="V8" s="407"/>
      <c r="W8" s="1238" t="s">
        <v>477</v>
      </c>
      <c r="X8" s="1238"/>
      <c r="Y8" s="1238"/>
      <c r="Z8" s="1238"/>
      <c r="AA8" s="1238"/>
      <c r="AB8" s="1238"/>
      <c r="AC8" s="1238"/>
      <c r="AD8" s="1238"/>
      <c r="AE8" s="1238"/>
      <c r="AF8" s="407"/>
      <c r="AG8" s="407"/>
      <c r="AH8" s="407"/>
      <c r="AI8" s="407"/>
      <c r="AJ8" s="407"/>
      <c r="AK8" s="407"/>
      <c r="AL8" s="407"/>
      <c r="AM8" s="202"/>
      <c r="AN8" s="407"/>
      <c r="AO8" s="407"/>
      <c r="AP8" s="203"/>
      <c r="AQ8" s="137"/>
    </row>
    <row r="9" spans="1:43" ht="11.25" customHeight="1" x14ac:dyDescent="0.25">
      <c r="A9" s="136"/>
      <c r="B9" s="121"/>
      <c r="C9" s="202"/>
      <c r="D9" s="109"/>
      <c r="E9" s="407"/>
      <c r="F9" s="407"/>
      <c r="G9" s="407"/>
      <c r="H9" s="1238"/>
      <c r="I9" s="1238"/>
      <c r="J9" s="1238"/>
      <c r="K9" s="1238"/>
      <c r="L9" s="1238"/>
      <c r="M9" s="1238"/>
      <c r="N9" s="1238"/>
      <c r="O9" s="1238"/>
      <c r="P9" s="1238"/>
      <c r="Q9" s="1238"/>
      <c r="R9" s="427"/>
      <c r="S9" s="427"/>
      <c r="T9" s="427"/>
      <c r="U9" s="427"/>
      <c r="V9" s="407"/>
      <c r="W9" s="1238"/>
      <c r="X9" s="1238"/>
      <c r="Y9" s="1238"/>
      <c r="Z9" s="1238"/>
      <c r="AA9" s="1238"/>
      <c r="AB9" s="1238"/>
      <c r="AC9" s="1238"/>
      <c r="AD9" s="1238"/>
      <c r="AE9" s="1238"/>
      <c r="AF9" s="407"/>
      <c r="AG9" s="407"/>
      <c r="AH9" s="407"/>
      <c r="AI9" s="407"/>
      <c r="AJ9" s="407"/>
      <c r="AK9" s="407"/>
      <c r="AL9" s="407"/>
      <c r="AM9" s="202"/>
      <c r="AN9" s="407"/>
      <c r="AO9" s="85"/>
      <c r="AP9" s="246"/>
      <c r="AQ9" s="137"/>
    </row>
    <row r="10" spans="1:43" x14ac:dyDescent="0.25">
      <c r="A10" s="136"/>
      <c r="B10" s="410"/>
      <c r="C10" s="202"/>
      <c r="D10" s="109"/>
      <c r="E10" s="407"/>
      <c r="F10" s="407"/>
      <c r="G10" s="407"/>
      <c r="H10" s="1238"/>
      <c r="I10" s="1238"/>
      <c r="J10" s="1238"/>
      <c r="K10" s="1238"/>
      <c r="L10" s="1238"/>
      <c r="M10" s="1238"/>
      <c r="N10" s="1238"/>
      <c r="O10" s="1238"/>
      <c r="P10" s="1238"/>
      <c r="Q10" s="1238"/>
      <c r="R10" s="427"/>
      <c r="S10" s="427"/>
      <c r="T10" s="427"/>
      <c r="U10" s="427"/>
      <c r="V10" s="407"/>
      <c r="W10" s="1238"/>
      <c r="X10" s="1238"/>
      <c r="Y10" s="1238"/>
      <c r="Z10" s="1238"/>
      <c r="AA10" s="1238"/>
      <c r="AB10" s="1238"/>
      <c r="AC10" s="1238"/>
      <c r="AD10" s="1238"/>
      <c r="AE10" s="1238"/>
      <c r="AF10" s="407"/>
      <c r="AG10" s="407"/>
      <c r="AH10" s="407"/>
      <c r="AI10" s="407"/>
      <c r="AJ10" s="407"/>
      <c r="AK10" s="407"/>
      <c r="AL10" s="407"/>
      <c r="AM10" s="202"/>
      <c r="AN10" s="407"/>
      <c r="AO10" s="175"/>
      <c r="AP10" s="359">
        <v>643</v>
      </c>
      <c r="AQ10" s="137"/>
    </row>
    <row r="11" spans="1:43" ht="6" customHeight="1" thickBot="1" x14ac:dyDescent="0.3">
      <c r="A11" s="138"/>
      <c r="B11" s="432"/>
      <c r="C11" s="139"/>
      <c r="D11" s="140"/>
      <c r="E11" s="141"/>
      <c r="F11" s="141"/>
      <c r="G11" s="141"/>
      <c r="H11" s="141"/>
      <c r="I11" s="141"/>
      <c r="J11" s="141"/>
      <c r="K11" s="141"/>
      <c r="L11" s="141"/>
      <c r="M11" s="141"/>
      <c r="N11" s="141"/>
      <c r="O11" s="141"/>
      <c r="P11" s="141"/>
      <c r="Q11" s="141"/>
      <c r="R11" s="141"/>
      <c r="S11" s="141"/>
      <c r="T11" s="141"/>
      <c r="U11" s="141"/>
      <c r="V11" s="141"/>
      <c r="W11" s="141"/>
      <c r="X11" s="141"/>
      <c r="Y11" s="142"/>
      <c r="Z11" s="141"/>
      <c r="AA11" s="141"/>
      <c r="AB11" s="141"/>
      <c r="AC11" s="141"/>
      <c r="AD11" s="141"/>
      <c r="AE11" s="141"/>
      <c r="AF11" s="141"/>
      <c r="AG11" s="141"/>
      <c r="AH11" s="141"/>
      <c r="AI11" s="141"/>
      <c r="AJ11" s="141"/>
      <c r="AK11" s="141"/>
      <c r="AL11" s="141"/>
      <c r="AM11" s="139"/>
      <c r="AN11" s="141"/>
      <c r="AO11" s="141"/>
      <c r="AP11" s="142"/>
      <c r="AQ11" s="143"/>
    </row>
    <row r="12" spans="1:43" ht="6" customHeight="1" x14ac:dyDescent="0.25">
      <c r="A12" s="129"/>
      <c r="B12" s="130"/>
      <c r="C12" s="131"/>
      <c r="D12" s="132"/>
      <c r="E12" s="133"/>
      <c r="F12" s="133"/>
      <c r="G12" s="133"/>
      <c r="H12" s="133"/>
      <c r="I12" s="133"/>
      <c r="J12" s="133"/>
      <c r="K12" s="133"/>
      <c r="L12" s="133"/>
      <c r="M12" s="133"/>
      <c r="N12" s="133"/>
      <c r="O12" s="133"/>
      <c r="P12" s="133"/>
      <c r="Q12" s="133"/>
      <c r="R12" s="133"/>
      <c r="S12" s="133"/>
      <c r="T12" s="133"/>
      <c r="U12" s="133"/>
      <c r="V12" s="133"/>
      <c r="W12" s="133"/>
      <c r="X12" s="133"/>
      <c r="Y12" s="134"/>
      <c r="Z12" s="133"/>
      <c r="AA12" s="133"/>
      <c r="AB12" s="133"/>
      <c r="AC12" s="133"/>
      <c r="AD12" s="133"/>
      <c r="AE12" s="133"/>
      <c r="AF12" s="133"/>
      <c r="AG12" s="133"/>
      <c r="AH12" s="133"/>
      <c r="AI12" s="133"/>
      <c r="AJ12" s="133"/>
      <c r="AK12" s="133"/>
      <c r="AL12" s="133"/>
      <c r="AM12" s="131"/>
      <c r="AN12" s="133"/>
      <c r="AO12" s="133"/>
      <c r="AP12" s="134"/>
      <c r="AQ12" s="135"/>
    </row>
    <row r="13" spans="1:43" ht="11.25" customHeight="1" x14ac:dyDescent="0.25">
      <c r="A13" s="136"/>
      <c r="B13" s="410">
        <v>602</v>
      </c>
      <c r="C13" s="202"/>
      <c r="D13" s="109"/>
      <c r="E13" s="1146" t="str">
        <f ca="1">VLOOKUP(INDIRECT(ADDRESS(ROW(),COLUMN()-3)),INDIRECT("translations[[Question Num]:["&amp; Language_Selected &amp;"]]"),MATCH(Language_Selected,Language_Options,0)+1,FALSE)</f>
        <v>Now I would like to ask some questions about the health of your children born in the last 5 years. We will talk about each separately, starting with the youngest.</v>
      </c>
      <c r="F13" s="1146"/>
      <c r="G13" s="1146"/>
      <c r="H13" s="1146"/>
      <c r="I13" s="1146"/>
      <c r="J13" s="1146"/>
      <c r="K13" s="1146"/>
      <c r="L13" s="1146"/>
      <c r="M13" s="1146"/>
      <c r="N13" s="1146"/>
      <c r="O13" s="1146"/>
      <c r="P13" s="1146"/>
      <c r="Q13" s="1146"/>
      <c r="R13" s="1146"/>
      <c r="S13" s="1146"/>
      <c r="T13" s="1146"/>
      <c r="U13" s="1146"/>
      <c r="V13" s="1146"/>
      <c r="W13" s="1146"/>
      <c r="X13" s="1146"/>
      <c r="Y13" s="1146"/>
      <c r="Z13" s="1146"/>
      <c r="AA13" s="1146"/>
      <c r="AB13" s="1146"/>
      <c r="AC13" s="1146"/>
      <c r="AD13" s="1146"/>
      <c r="AE13" s="1146"/>
      <c r="AF13" s="1146"/>
      <c r="AG13" s="1146"/>
      <c r="AH13" s="1146"/>
      <c r="AI13" s="1146"/>
      <c r="AJ13" s="1146"/>
      <c r="AK13" s="1146"/>
      <c r="AL13" s="1146"/>
      <c r="AM13" s="310"/>
      <c r="AN13" s="427"/>
      <c r="AO13" s="427"/>
      <c r="AP13" s="427"/>
      <c r="AQ13" s="137"/>
    </row>
    <row r="14" spans="1:43" ht="11.25" customHeight="1" x14ac:dyDescent="0.25">
      <c r="A14" s="136"/>
      <c r="B14" s="410"/>
      <c r="C14" s="202"/>
      <c r="D14" s="109"/>
      <c r="E14" s="1146"/>
      <c r="F14" s="1146"/>
      <c r="G14" s="1146"/>
      <c r="H14" s="1146"/>
      <c r="I14" s="1146"/>
      <c r="J14" s="1146"/>
      <c r="K14" s="1146"/>
      <c r="L14" s="1146"/>
      <c r="M14" s="1146"/>
      <c r="N14" s="1146"/>
      <c r="O14" s="1146"/>
      <c r="P14" s="1146"/>
      <c r="Q14" s="1146"/>
      <c r="R14" s="1146"/>
      <c r="S14" s="1146"/>
      <c r="T14" s="1146"/>
      <c r="U14" s="1146"/>
      <c r="V14" s="1146"/>
      <c r="W14" s="1146"/>
      <c r="X14" s="1146"/>
      <c r="Y14" s="1146"/>
      <c r="Z14" s="1146"/>
      <c r="AA14" s="1146"/>
      <c r="AB14" s="1146"/>
      <c r="AC14" s="1146"/>
      <c r="AD14" s="1146"/>
      <c r="AE14" s="1146"/>
      <c r="AF14" s="1146"/>
      <c r="AG14" s="1146"/>
      <c r="AH14" s="1146"/>
      <c r="AI14" s="1146"/>
      <c r="AJ14" s="1146"/>
      <c r="AK14" s="1146"/>
      <c r="AL14" s="1146"/>
      <c r="AM14" s="437"/>
      <c r="AN14" s="430"/>
      <c r="AO14" s="430"/>
      <c r="AP14" s="430"/>
      <c r="AQ14" s="137"/>
    </row>
    <row r="15" spans="1:43" ht="6" customHeight="1" thickBot="1" x14ac:dyDescent="0.3">
      <c r="A15" s="138"/>
      <c r="B15" s="432"/>
      <c r="C15" s="139"/>
      <c r="D15" s="140"/>
      <c r="E15" s="141"/>
      <c r="F15" s="141"/>
      <c r="G15" s="141"/>
      <c r="H15" s="141"/>
      <c r="I15" s="141"/>
      <c r="J15" s="141"/>
      <c r="K15" s="141"/>
      <c r="L15" s="141"/>
      <c r="M15" s="141"/>
      <c r="N15" s="141"/>
      <c r="O15" s="141"/>
      <c r="P15" s="141"/>
      <c r="Q15" s="141"/>
      <c r="R15" s="141"/>
      <c r="S15" s="141"/>
      <c r="T15" s="141"/>
      <c r="U15" s="141"/>
      <c r="V15" s="141"/>
      <c r="W15" s="141"/>
      <c r="X15" s="141"/>
      <c r="Y15" s="142"/>
      <c r="Z15" s="141"/>
      <c r="AA15" s="141"/>
      <c r="AB15" s="141"/>
      <c r="AC15" s="141"/>
      <c r="AD15" s="141"/>
      <c r="AE15" s="141"/>
      <c r="AF15" s="141"/>
      <c r="AG15" s="141"/>
      <c r="AH15" s="141"/>
      <c r="AI15" s="141"/>
      <c r="AJ15" s="141"/>
      <c r="AK15" s="141"/>
      <c r="AL15" s="141"/>
      <c r="AM15" s="139"/>
      <c r="AN15" s="141"/>
      <c r="AO15" s="141"/>
      <c r="AP15" s="142"/>
      <c r="AQ15" s="143"/>
    </row>
    <row r="16" spans="1:43" s="204" customFormat="1" ht="6" customHeight="1" x14ac:dyDescent="0.25">
      <c r="A16" s="129"/>
      <c r="B16" s="130"/>
      <c r="C16" s="131"/>
      <c r="D16" s="132"/>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1"/>
      <c r="AN16" s="132"/>
      <c r="AO16" s="133"/>
      <c r="AP16" s="133"/>
      <c r="AQ16" s="135"/>
    </row>
    <row r="17" spans="1:43" s="204" customFormat="1" ht="11.25" customHeight="1" x14ac:dyDescent="0.25">
      <c r="A17" s="136"/>
      <c r="B17" s="410">
        <v>603</v>
      </c>
      <c r="C17" s="202"/>
      <c r="D17" s="109"/>
      <c r="E17" s="1148" t="s">
        <v>478</v>
      </c>
      <c r="F17" s="1148"/>
      <c r="G17" s="1148"/>
      <c r="H17" s="1148"/>
      <c r="I17" s="1148"/>
      <c r="J17" s="1148"/>
      <c r="K17" s="1148"/>
      <c r="L17" s="1148"/>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202"/>
      <c r="AN17" s="109"/>
      <c r="AO17" s="407"/>
      <c r="AP17" s="407"/>
      <c r="AQ17" s="137"/>
    </row>
    <row r="18" spans="1:43" s="204" customFormat="1" ht="11.25" customHeight="1" x14ac:dyDescent="0.25">
      <c r="A18" s="136"/>
      <c r="B18" s="121"/>
      <c r="C18" s="202"/>
      <c r="D18" s="109"/>
      <c r="E18" s="1148"/>
      <c r="F18" s="1148"/>
      <c r="G18" s="1148"/>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202"/>
      <c r="AN18" s="109"/>
      <c r="AO18" s="407"/>
      <c r="AP18" s="407"/>
      <c r="AQ18" s="137"/>
    </row>
    <row r="19" spans="1:43" s="204" customFormat="1" ht="6" customHeight="1" x14ac:dyDescent="0.25">
      <c r="A19" s="136"/>
      <c r="B19" s="410"/>
      <c r="C19" s="202"/>
      <c r="D19" s="109"/>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2"/>
      <c r="AM19" s="202"/>
      <c r="AN19" s="109"/>
      <c r="AO19" s="407"/>
      <c r="AP19" s="407"/>
      <c r="AQ19" s="137"/>
    </row>
    <row r="20" spans="1:43" s="204" customFormat="1" ht="10.75" x14ac:dyDescent="0.25">
      <c r="A20" s="136"/>
      <c r="B20" s="276"/>
      <c r="C20" s="242"/>
      <c r="D20" s="109"/>
      <c r="E20" s="381"/>
      <c r="F20" s="381"/>
      <c r="G20" s="240"/>
      <c r="H20" s="240"/>
      <c r="I20" s="240"/>
      <c r="J20" s="240"/>
      <c r="K20" s="240"/>
      <c r="L20" s="240"/>
      <c r="M20" s="240"/>
      <c r="N20" s="240"/>
      <c r="O20" s="240"/>
      <c r="P20" s="240"/>
      <c r="Q20" s="240"/>
      <c r="R20" s="240"/>
      <c r="S20" s="240"/>
      <c r="T20" s="240"/>
      <c r="U20" s="241"/>
      <c r="V20" s="407"/>
      <c r="W20" s="407"/>
      <c r="X20" s="407"/>
      <c r="Y20" s="407"/>
      <c r="Z20" s="407"/>
      <c r="AA20" s="407"/>
      <c r="AB20" s="407"/>
      <c r="AC20" s="407"/>
      <c r="AD20" s="407"/>
      <c r="AE20" s="407"/>
      <c r="AF20" s="407"/>
      <c r="AG20" s="407"/>
      <c r="AH20" s="407"/>
      <c r="AI20" s="108"/>
      <c r="AJ20" s="107"/>
      <c r="AK20" s="108"/>
      <c r="AL20" s="107"/>
      <c r="AM20" s="202"/>
      <c r="AN20" s="109"/>
      <c r="AO20" s="407"/>
      <c r="AP20" s="407"/>
      <c r="AQ20" s="137"/>
    </row>
    <row r="21" spans="1:43" s="204" customFormat="1" ht="10.75" x14ac:dyDescent="0.25">
      <c r="A21" s="136"/>
      <c r="B21" s="291"/>
      <c r="C21" s="242"/>
      <c r="D21" s="109"/>
      <c r="E21" s="154" t="s">
        <v>428</v>
      </c>
      <c r="F21" s="154"/>
      <c r="G21" s="154"/>
      <c r="H21" s="154"/>
      <c r="I21" s="154"/>
      <c r="J21" s="154"/>
      <c r="K21" s="380"/>
      <c r="L21" s="380"/>
      <c r="M21" s="119"/>
      <c r="N21" s="119"/>
      <c r="O21" s="119"/>
      <c r="P21" s="119"/>
      <c r="Q21" s="119"/>
      <c r="R21" s="119"/>
      <c r="S21" s="119"/>
      <c r="T21" s="119"/>
      <c r="U21" s="407"/>
      <c r="V21" s="407"/>
      <c r="W21" s="407" t="s">
        <v>315</v>
      </c>
      <c r="X21" s="407"/>
      <c r="Y21" s="407"/>
      <c r="Z21" s="407"/>
      <c r="AA21" s="381"/>
      <c r="AB21" s="407"/>
      <c r="AC21" s="407"/>
      <c r="AD21" s="407"/>
      <c r="AH21" s="112" t="s">
        <v>9</v>
      </c>
      <c r="AI21" s="113"/>
      <c r="AJ21" s="114"/>
      <c r="AK21" s="113"/>
      <c r="AL21" s="114"/>
      <c r="AM21" s="202"/>
      <c r="AN21" s="109"/>
      <c r="AO21" s="407"/>
      <c r="AP21" s="407"/>
      <c r="AQ21" s="137"/>
    </row>
    <row r="22" spans="1:43" s="204" customFormat="1" ht="6" customHeight="1" thickBot="1" x14ac:dyDescent="0.3">
      <c r="A22" s="138"/>
      <c r="B22" s="432"/>
      <c r="C22" s="139"/>
      <c r="D22" s="140"/>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39"/>
      <c r="AN22" s="140"/>
      <c r="AO22" s="141"/>
      <c r="AP22" s="141"/>
      <c r="AQ22" s="143"/>
    </row>
    <row r="23" spans="1:43" s="204" customFormat="1" ht="6" hidden="1" customHeight="1" x14ac:dyDescent="0.25">
      <c r="A23" s="129"/>
      <c r="B23" s="130"/>
      <c r="C23" s="131"/>
      <c r="D23" s="132"/>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1"/>
      <c r="AN23" s="132"/>
      <c r="AO23" s="133"/>
      <c r="AP23" s="133"/>
      <c r="AQ23" s="135"/>
    </row>
    <row r="24" spans="1:43" s="204" customFormat="1" hidden="1" x14ac:dyDescent="0.25">
      <c r="A24" s="136"/>
      <c r="B24" s="410">
        <v>604</v>
      </c>
      <c r="C24" s="202"/>
      <c r="D24" s="109"/>
      <c r="E24" s="1129" t="s">
        <v>479</v>
      </c>
      <c r="F24" s="1129"/>
      <c r="G24" s="1129"/>
      <c r="H24" s="1129"/>
      <c r="I24" s="1129"/>
      <c r="J24" s="1129"/>
      <c r="K24" s="1129"/>
      <c r="L24" s="1129"/>
      <c r="M24" s="1129"/>
      <c r="N24" s="1129"/>
      <c r="O24" s="1129"/>
      <c r="P24" s="1129"/>
      <c r="Q24" s="1129"/>
      <c r="R24" s="1129"/>
      <c r="S24" s="1129"/>
      <c r="T24" s="1129"/>
      <c r="U24" s="407"/>
      <c r="V24" s="407"/>
      <c r="W24" s="407"/>
      <c r="X24" s="407"/>
      <c r="Y24" s="407"/>
      <c r="Z24" s="407"/>
      <c r="AA24" s="407"/>
      <c r="AB24" s="407"/>
      <c r="AC24" s="407"/>
      <c r="AD24" s="407"/>
      <c r="AE24" s="407"/>
      <c r="AF24" s="407"/>
      <c r="AG24" s="407"/>
      <c r="AH24" s="407"/>
      <c r="AI24" s="407"/>
      <c r="AJ24" s="407"/>
      <c r="AK24" s="407"/>
      <c r="AL24" s="407"/>
      <c r="AM24" s="202"/>
      <c r="AN24" s="109"/>
      <c r="AO24" s="407"/>
      <c r="AP24" s="407"/>
      <c r="AQ24" s="137"/>
    </row>
    <row r="25" spans="1:43" s="204" customFormat="1" ht="6" hidden="1" customHeight="1" x14ac:dyDescent="0.25">
      <c r="A25" s="136"/>
      <c r="B25" s="410"/>
      <c r="C25" s="202"/>
      <c r="D25" s="109"/>
      <c r="E25" s="412"/>
      <c r="F25" s="412"/>
      <c r="G25" s="412"/>
      <c r="H25" s="412"/>
      <c r="I25" s="412"/>
      <c r="J25" s="412"/>
      <c r="K25" s="412"/>
      <c r="L25" s="412"/>
      <c r="M25" s="412"/>
      <c r="N25" s="412"/>
      <c r="O25" s="412"/>
      <c r="P25" s="412"/>
      <c r="Q25" s="412"/>
      <c r="R25" s="412"/>
      <c r="S25" s="412"/>
      <c r="T25" s="412"/>
      <c r="U25" s="407"/>
      <c r="V25" s="407"/>
      <c r="W25" s="407"/>
      <c r="X25" s="407"/>
      <c r="Y25" s="407"/>
      <c r="Z25" s="407"/>
      <c r="AA25" s="407"/>
      <c r="AB25" s="407"/>
      <c r="AC25" s="407"/>
      <c r="AD25" s="407"/>
      <c r="AE25" s="407"/>
      <c r="AF25" s="407"/>
      <c r="AG25" s="407"/>
      <c r="AH25" s="407"/>
      <c r="AI25" s="407"/>
      <c r="AJ25" s="407"/>
      <c r="AK25" s="407"/>
      <c r="AL25" s="407"/>
      <c r="AM25" s="202"/>
      <c r="AN25" s="109"/>
      <c r="AO25" s="407"/>
      <c r="AP25" s="407"/>
      <c r="AQ25" s="137"/>
    </row>
    <row r="26" spans="1:43" s="204" customFormat="1" hidden="1" x14ac:dyDescent="0.25">
      <c r="A26" s="136"/>
      <c r="B26" s="410"/>
      <c r="C26" s="202"/>
      <c r="D26" s="109"/>
      <c r="E26" s="407"/>
      <c r="F26" s="381"/>
      <c r="G26" s="381"/>
      <c r="H26" s="381"/>
      <c r="I26" s="381"/>
      <c r="J26" s="407"/>
      <c r="K26" s="407"/>
      <c r="N26" s="203"/>
      <c r="P26" s="203" t="s">
        <v>412</v>
      </c>
      <c r="Q26" s="203"/>
      <c r="R26" s="407"/>
      <c r="T26" s="407"/>
      <c r="U26" s="407"/>
      <c r="W26" s="407"/>
      <c r="Y26" s="407"/>
      <c r="Z26" s="407"/>
      <c r="AA26" s="407"/>
      <c r="AB26" s="407"/>
      <c r="AC26" s="203" t="s">
        <v>413</v>
      </c>
      <c r="AD26" s="407"/>
      <c r="AE26" s="407"/>
      <c r="AF26" s="407"/>
      <c r="AG26" s="407"/>
      <c r="AH26" s="407"/>
      <c r="AI26" s="407"/>
      <c r="AJ26" s="407"/>
      <c r="AK26" s="407"/>
      <c r="AL26" s="407"/>
      <c r="AM26" s="202"/>
      <c r="AN26" s="109"/>
      <c r="AO26" s="381"/>
      <c r="AP26" s="1228">
        <v>646</v>
      </c>
      <c r="AQ26" s="174"/>
    </row>
    <row r="27" spans="1:43" s="204" customFormat="1" hidden="1" x14ac:dyDescent="0.25">
      <c r="A27" s="136"/>
      <c r="B27" s="410"/>
      <c r="C27" s="202"/>
      <c r="D27" s="109"/>
      <c r="E27" s="407"/>
      <c r="F27" s="381"/>
      <c r="G27" s="381"/>
      <c r="H27" s="381"/>
      <c r="I27" s="381"/>
      <c r="J27" s="407"/>
      <c r="K27" s="407"/>
      <c r="N27" s="203"/>
      <c r="P27" s="203"/>
      <c r="Q27" s="203"/>
      <c r="R27" s="407"/>
      <c r="T27" s="407"/>
      <c r="U27" s="407"/>
      <c r="W27" s="407"/>
      <c r="Y27" s="407"/>
      <c r="Z27" s="407"/>
      <c r="AA27" s="407"/>
      <c r="AB27" s="407"/>
      <c r="AC27" s="203"/>
      <c r="AD27" s="407"/>
      <c r="AE27" s="407"/>
      <c r="AF27" s="407"/>
      <c r="AG27" s="407"/>
      <c r="AH27" s="407"/>
      <c r="AI27" s="407"/>
      <c r="AJ27" s="407"/>
      <c r="AK27" s="407"/>
      <c r="AL27" s="407"/>
      <c r="AM27" s="202"/>
      <c r="AN27" s="109"/>
      <c r="AO27" s="381"/>
      <c r="AP27" s="1228"/>
      <c r="AQ27" s="174"/>
    </row>
    <row r="28" spans="1:43" s="204" customFormat="1" ht="6" hidden="1" customHeight="1" thickBot="1" x14ac:dyDescent="0.3">
      <c r="A28" s="138"/>
      <c r="B28" s="432"/>
      <c r="C28" s="139"/>
      <c r="D28" s="140"/>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39"/>
      <c r="AN28" s="140"/>
      <c r="AO28" s="141"/>
      <c r="AP28" s="141"/>
      <c r="AQ28" s="143"/>
    </row>
    <row r="29" spans="1:43" ht="6" customHeight="1" x14ac:dyDescent="0.25">
      <c r="A29" s="29"/>
      <c r="B29" s="433"/>
      <c r="C29" s="107"/>
      <c r="D29" s="108"/>
      <c r="E29" s="29"/>
      <c r="F29" s="29"/>
      <c r="G29" s="29"/>
      <c r="H29" s="29"/>
      <c r="I29" s="29"/>
      <c r="J29" s="29"/>
      <c r="K29" s="29"/>
      <c r="L29" s="29"/>
      <c r="M29" s="29"/>
      <c r="N29" s="29"/>
      <c r="O29" s="29"/>
      <c r="P29" s="29"/>
      <c r="Q29" s="29"/>
      <c r="R29" s="29"/>
      <c r="S29" s="29"/>
      <c r="T29" s="29"/>
      <c r="U29" s="107"/>
      <c r="V29" s="108"/>
      <c r="W29" s="29"/>
      <c r="X29" s="29"/>
      <c r="Y29" s="29"/>
      <c r="Z29" s="29"/>
      <c r="AA29" s="29"/>
      <c r="AB29" s="29"/>
      <c r="AC29" s="29"/>
      <c r="AD29" s="29"/>
      <c r="AE29" s="29"/>
      <c r="AF29" s="29"/>
      <c r="AG29" s="29"/>
      <c r="AH29" s="29"/>
      <c r="AI29" s="29"/>
      <c r="AJ29" s="29"/>
      <c r="AK29" s="29"/>
      <c r="AL29" s="33"/>
      <c r="AM29" s="107"/>
      <c r="AN29" s="29"/>
      <c r="AO29" s="29"/>
      <c r="AP29" s="29"/>
      <c r="AQ29" s="29"/>
    </row>
    <row r="30" spans="1:43" ht="11.25" customHeight="1" x14ac:dyDescent="0.25">
      <c r="A30" s="381"/>
      <c r="B30" s="460">
        <v>604</v>
      </c>
      <c r="C30" s="202"/>
      <c r="D30" s="109"/>
      <c r="E30" s="1146" t="str">
        <f ca="1">VLOOKUP(INDIRECT(ADDRESS(ROW(),COLUMN()-3)),INDIRECT("translations[[Question Num]:["&amp; Language_Selected &amp;"]]"),MATCH(Language_Selected,Language_Options,0)+1,FALSE)</f>
        <v xml:space="preserve">In the last 12 months, was (NAME IN 603) given any of the following: </v>
      </c>
      <c r="F30" s="1146"/>
      <c r="G30" s="1146"/>
      <c r="H30" s="1146"/>
      <c r="I30" s="1146"/>
      <c r="J30" s="1146"/>
      <c r="K30" s="1146"/>
      <c r="L30" s="1146"/>
      <c r="M30" s="1146"/>
      <c r="N30" s="1146"/>
      <c r="O30" s="1146"/>
      <c r="P30" s="1146"/>
      <c r="Q30" s="1146"/>
      <c r="R30" s="1146"/>
      <c r="S30" s="1146"/>
      <c r="T30" s="1146"/>
      <c r="U30" s="146"/>
      <c r="V30" s="109"/>
      <c r="AM30" s="202"/>
      <c r="AN30" s="407"/>
      <c r="AO30" s="407"/>
      <c r="AP30" s="407"/>
      <c r="AQ30" s="407"/>
    </row>
    <row r="31" spans="1:43" x14ac:dyDescent="0.25">
      <c r="A31" s="381"/>
      <c r="B31" s="155" t="s">
        <v>130</v>
      </c>
      <c r="C31" s="202"/>
      <c r="D31" s="109"/>
      <c r="E31" s="1146"/>
      <c r="F31" s="1146"/>
      <c r="G31" s="1146"/>
      <c r="H31" s="1146"/>
      <c r="I31" s="1146"/>
      <c r="J31" s="1146"/>
      <c r="K31" s="1146"/>
      <c r="L31" s="1146"/>
      <c r="M31" s="1146"/>
      <c r="N31" s="1146"/>
      <c r="O31" s="1146"/>
      <c r="P31" s="1146"/>
      <c r="Q31" s="1146"/>
      <c r="R31" s="1146"/>
      <c r="S31" s="1146"/>
      <c r="T31" s="1146"/>
      <c r="U31" s="146"/>
      <c r="V31" s="109"/>
      <c r="W31" s="381"/>
      <c r="X31" s="381"/>
      <c r="Y31" s="381"/>
      <c r="Z31" s="381"/>
      <c r="AA31" s="381"/>
      <c r="AB31" s="381"/>
      <c r="AC31" s="381"/>
      <c r="AD31" s="381"/>
      <c r="AE31" s="381"/>
      <c r="AF31" s="117"/>
      <c r="AG31" s="407"/>
      <c r="AH31" s="206" t="s">
        <v>52</v>
      </c>
      <c r="AI31" s="381"/>
      <c r="AJ31" s="206" t="s">
        <v>54</v>
      </c>
      <c r="AL31" s="276" t="s">
        <v>346</v>
      </c>
      <c r="AM31" s="479"/>
      <c r="AN31" s="112"/>
      <c r="AO31" s="112"/>
      <c r="AP31" s="112"/>
      <c r="AQ31" s="112"/>
    </row>
    <row r="32" spans="1:43" ht="6" customHeight="1" x14ac:dyDescent="0.25">
      <c r="A32" s="381"/>
      <c r="B32" s="206"/>
      <c r="C32" s="202"/>
      <c r="D32" s="109"/>
      <c r="E32" s="427"/>
      <c r="F32" s="427"/>
      <c r="G32" s="427"/>
      <c r="H32" s="427"/>
      <c r="I32" s="427"/>
      <c r="J32" s="427"/>
      <c r="K32" s="427"/>
      <c r="L32" s="427"/>
      <c r="M32" s="427"/>
      <c r="N32" s="427"/>
      <c r="O32" s="427"/>
      <c r="P32" s="427"/>
      <c r="Q32" s="427"/>
      <c r="R32" s="427"/>
      <c r="S32" s="427"/>
      <c r="T32" s="427"/>
      <c r="U32" s="146"/>
      <c r="V32" s="109"/>
      <c r="W32" s="381"/>
      <c r="X32" s="381"/>
      <c r="Y32" s="381"/>
      <c r="Z32" s="381"/>
      <c r="AA32" s="381"/>
      <c r="AB32" s="381"/>
      <c r="AC32" s="381"/>
      <c r="AD32" s="381"/>
      <c r="AE32" s="381"/>
      <c r="AG32" s="407"/>
      <c r="AH32" s="206"/>
      <c r="AI32" s="381"/>
      <c r="AJ32" s="155"/>
      <c r="AL32" s="276"/>
      <c r="AM32" s="479"/>
      <c r="AN32" s="112"/>
      <c r="AO32" s="112"/>
      <c r="AP32" s="112"/>
      <c r="AQ32" s="112"/>
    </row>
    <row r="33" spans="1:43" ht="11.25" customHeight="1" x14ac:dyDescent="0.25">
      <c r="A33" s="381"/>
      <c r="B33" s="206"/>
      <c r="C33" s="202"/>
      <c r="D33" s="109"/>
      <c r="E33" s="427" t="s">
        <v>56</v>
      </c>
      <c r="F33" s="1148" t="str">
        <f ca="1">VLOOKUP(CONCATENATE($B$30&amp;INDIRECT(ADDRESS(ROW(),COLUMN()-1))),INDIRECT("translations[[Question Num]:["&amp; Language_Selected &amp;"]]"),MATCH(Language_Selected,Language_Options,0)+1,FALSE)</f>
        <v>Iron tablets or syrup?
SHOW COMMON TYPES OF TABLETS/SYRUPS.</v>
      </c>
      <c r="G33" s="1148"/>
      <c r="H33" s="1148"/>
      <c r="I33" s="1148"/>
      <c r="J33" s="1148"/>
      <c r="K33" s="1148"/>
      <c r="L33" s="1148"/>
      <c r="M33" s="1148"/>
      <c r="N33" s="1148"/>
      <c r="O33" s="1148"/>
      <c r="P33" s="1148"/>
      <c r="Q33" s="1148"/>
      <c r="R33" s="1148"/>
      <c r="S33" s="1148"/>
      <c r="T33" s="1148"/>
      <c r="U33" s="146"/>
      <c r="V33" s="109"/>
      <c r="W33" s="127" t="s">
        <v>56</v>
      </c>
      <c r="X33" s="381" t="s">
        <v>1381</v>
      </c>
      <c r="Y33" s="381"/>
      <c r="Z33" s="381"/>
      <c r="AA33" s="381"/>
      <c r="AD33" s="111" t="s">
        <v>9</v>
      </c>
      <c r="AE33" s="111"/>
      <c r="AF33" s="111"/>
      <c r="AG33" s="111"/>
      <c r="AH33" s="155" t="s">
        <v>53</v>
      </c>
      <c r="AI33" s="381"/>
      <c r="AJ33" s="155" t="s">
        <v>55</v>
      </c>
      <c r="AL33" s="496" t="s">
        <v>103</v>
      </c>
      <c r="AM33" s="479"/>
      <c r="AN33" s="112"/>
      <c r="AO33" s="112"/>
      <c r="AP33" s="112"/>
      <c r="AQ33" s="112"/>
    </row>
    <row r="34" spans="1:43" x14ac:dyDescent="0.25">
      <c r="A34" s="381"/>
      <c r="B34" s="206"/>
      <c r="C34" s="202"/>
      <c r="D34" s="109"/>
      <c r="E34" s="427"/>
      <c r="F34" s="1148"/>
      <c r="G34" s="1148"/>
      <c r="H34" s="1148"/>
      <c r="I34" s="1148"/>
      <c r="J34" s="1148"/>
      <c r="K34" s="1148"/>
      <c r="L34" s="1148"/>
      <c r="M34" s="1148"/>
      <c r="N34" s="1148"/>
      <c r="O34" s="1148"/>
      <c r="P34" s="1148"/>
      <c r="Q34" s="1148"/>
      <c r="R34" s="1148"/>
      <c r="S34" s="1148"/>
      <c r="T34" s="1148"/>
      <c r="U34" s="146"/>
      <c r="V34" s="109"/>
      <c r="W34" s="381"/>
      <c r="X34" s="381"/>
      <c r="Y34" s="111"/>
      <c r="Z34" s="111"/>
      <c r="AA34" s="111"/>
      <c r="AB34" s="111"/>
      <c r="AC34" s="111"/>
      <c r="AD34" s="111"/>
      <c r="AE34" s="111"/>
      <c r="AF34" s="111"/>
      <c r="AG34" s="111"/>
      <c r="AH34" s="111"/>
      <c r="AI34" s="111"/>
      <c r="AJ34" s="111"/>
      <c r="AK34" s="111"/>
      <c r="AL34" s="117"/>
      <c r="AM34" s="202"/>
      <c r="AN34" s="407"/>
      <c r="AO34" s="407"/>
      <c r="AP34" s="407"/>
      <c r="AQ34" s="407"/>
    </row>
    <row r="35" spans="1:43" x14ac:dyDescent="0.25">
      <c r="A35" s="381"/>
      <c r="B35" s="206"/>
      <c r="C35" s="202"/>
      <c r="D35" s="109"/>
      <c r="E35" s="427"/>
      <c r="F35" s="1148"/>
      <c r="G35" s="1148"/>
      <c r="H35" s="1148"/>
      <c r="I35" s="1148"/>
      <c r="J35" s="1148"/>
      <c r="K35" s="1148"/>
      <c r="L35" s="1148"/>
      <c r="M35" s="1148"/>
      <c r="N35" s="1148"/>
      <c r="O35" s="1148"/>
      <c r="P35" s="1148"/>
      <c r="Q35" s="1148"/>
      <c r="R35" s="1148"/>
      <c r="S35" s="1148"/>
      <c r="T35" s="1148"/>
      <c r="U35" s="146"/>
      <c r="V35" s="109"/>
      <c r="W35" s="381"/>
      <c r="X35" s="381"/>
      <c r="Y35" s="111"/>
      <c r="Z35" s="111"/>
      <c r="AA35" s="111"/>
      <c r="AB35" s="111"/>
      <c r="AC35" s="111"/>
      <c r="AD35" s="111"/>
      <c r="AE35" s="111"/>
      <c r="AF35" s="111"/>
      <c r="AG35" s="111"/>
      <c r="AH35" s="111"/>
      <c r="AI35" s="111"/>
      <c r="AJ35" s="111"/>
      <c r="AK35" s="111"/>
      <c r="AL35" s="117"/>
      <c r="AM35" s="202"/>
      <c r="AN35" s="407"/>
      <c r="AO35" s="407"/>
      <c r="AP35" s="407"/>
      <c r="AQ35" s="407"/>
    </row>
    <row r="36" spans="1:43" x14ac:dyDescent="0.25">
      <c r="A36" s="381"/>
      <c r="B36" s="206"/>
      <c r="C36" s="202"/>
      <c r="D36" s="109"/>
      <c r="E36" s="427"/>
      <c r="F36" s="1148"/>
      <c r="G36" s="1148"/>
      <c r="H36" s="1148"/>
      <c r="I36" s="1148"/>
      <c r="J36" s="1148"/>
      <c r="K36" s="1148"/>
      <c r="L36" s="1148"/>
      <c r="M36" s="1148"/>
      <c r="N36" s="1148"/>
      <c r="O36" s="1148"/>
      <c r="P36" s="1148"/>
      <c r="Q36" s="1148"/>
      <c r="R36" s="1148"/>
      <c r="S36" s="1148"/>
      <c r="T36" s="1148"/>
      <c r="U36" s="146"/>
      <c r="V36" s="109"/>
      <c r="W36" s="381"/>
      <c r="X36" s="381"/>
      <c r="Y36" s="111"/>
      <c r="Z36" s="111"/>
      <c r="AA36" s="111"/>
      <c r="AB36" s="111"/>
      <c r="AC36" s="111"/>
      <c r="AD36" s="111"/>
      <c r="AE36" s="111"/>
      <c r="AF36" s="111"/>
      <c r="AG36" s="111"/>
      <c r="AH36" s="111"/>
      <c r="AI36" s="111"/>
      <c r="AJ36" s="111"/>
      <c r="AK36" s="111"/>
      <c r="AL36" s="117"/>
      <c r="AM36" s="202"/>
      <c r="AN36" s="407"/>
      <c r="AO36" s="407"/>
      <c r="AP36" s="407"/>
      <c r="AQ36" s="407"/>
    </row>
    <row r="37" spans="1:43" ht="11.25" customHeight="1" x14ac:dyDescent="0.25">
      <c r="A37" s="381"/>
      <c r="B37" s="206"/>
      <c r="C37" s="202"/>
      <c r="D37" s="109"/>
      <c r="E37" s="427" t="s">
        <v>58</v>
      </c>
      <c r="F37" s="1148" t="str">
        <f ca="1">VLOOKUP(CONCATENATE($B$30&amp;INDIRECT(ADDRESS(ROW(),COLUMN()-1))),INDIRECT("translations[[Question Num]:["&amp; Language_Selected &amp;"]]"),MATCH(Language_Selected,Language_Options,0)+1,FALSE)</f>
        <v>[LOCAL NAME FOR MULTIPLE MICRONUTRIENT POWDERS]?
SHOW MULTIPLE MICRONUTRIENT POWDERS.</v>
      </c>
      <c r="G37" s="1148"/>
      <c r="H37" s="1148"/>
      <c r="I37" s="1148"/>
      <c r="J37" s="1148"/>
      <c r="K37" s="1148"/>
      <c r="L37" s="1148"/>
      <c r="M37" s="1148"/>
      <c r="N37" s="1148"/>
      <c r="O37" s="1148"/>
      <c r="P37" s="1148"/>
      <c r="Q37" s="1148"/>
      <c r="R37" s="1148"/>
      <c r="S37" s="1148"/>
      <c r="T37" s="1148"/>
      <c r="U37" s="146"/>
      <c r="V37" s="109"/>
      <c r="W37" s="381" t="s">
        <v>58</v>
      </c>
      <c r="X37" s="381" t="s">
        <v>480</v>
      </c>
      <c r="Y37" s="111"/>
      <c r="Z37" s="111"/>
      <c r="AA37" s="111"/>
      <c r="AB37" s="111"/>
      <c r="AC37" s="111"/>
      <c r="AD37" s="111"/>
      <c r="AE37" s="111"/>
      <c r="AF37" s="111"/>
      <c r="AG37" s="111"/>
      <c r="AH37" s="111"/>
      <c r="AI37" s="111"/>
      <c r="AJ37" s="111"/>
      <c r="AK37" s="111"/>
      <c r="AL37" s="117"/>
      <c r="AM37" s="202"/>
      <c r="AN37" s="407"/>
      <c r="AO37" s="407"/>
      <c r="AP37" s="407"/>
      <c r="AQ37" s="407"/>
    </row>
    <row r="38" spans="1:43" x14ac:dyDescent="0.25">
      <c r="A38" s="381"/>
      <c r="B38" s="206"/>
      <c r="C38" s="202"/>
      <c r="D38" s="109"/>
      <c r="E38" s="427"/>
      <c r="F38" s="1148"/>
      <c r="G38" s="1148"/>
      <c r="H38" s="1148"/>
      <c r="I38" s="1148"/>
      <c r="J38" s="1148"/>
      <c r="K38" s="1148"/>
      <c r="L38" s="1148"/>
      <c r="M38" s="1148"/>
      <c r="N38" s="1148"/>
      <c r="O38" s="1148"/>
      <c r="P38" s="1148"/>
      <c r="Q38" s="1148"/>
      <c r="R38" s="1148"/>
      <c r="S38" s="1148"/>
      <c r="T38" s="1148"/>
      <c r="U38" s="146"/>
      <c r="V38" s="109"/>
      <c r="W38" s="381"/>
      <c r="X38" s="278"/>
      <c r="Y38" s="381" t="s">
        <v>1403</v>
      </c>
      <c r="Z38" s="111"/>
      <c r="AA38" s="278"/>
      <c r="AB38" s="278"/>
      <c r="AC38" s="111" t="s">
        <v>9</v>
      </c>
      <c r="AD38" s="111"/>
      <c r="AE38" s="111"/>
      <c r="AF38" s="111"/>
      <c r="AG38" s="111"/>
      <c r="AH38" s="155" t="s">
        <v>53</v>
      </c>
      <c r="AI38" s="381"/>
      <c r="AJ38" s="155" t="s">
        <v>55</v>
      </c>
      <c r="AL38" s="496" t="s">
        <v>103</v>
      </c>
      <c r="AM38" s="202"/>
      <c r="AN38" s="407"/>
      <c r="AO38" s="407"/>
      <c r="AP38" s="407"/>
      <c r="AQ38" s="407"/>
    </row>
    <row r="39" spans="1:43" ht="11.25" customHeight="1" x14ac:dyDescent="0.25">
      <c r="A39" s="381"/>
      <c r="B39" s="206"/>
      <c r="C39" s="202"/>
      <c r="D39" s="109"/>
      <c r="E39" s="440"/>
      <c r="F39" s="1148"/>
      <c r="G39" s="1148"/>
      <c r="H39" s="1148"/>
      <c r="I39" s="1148"/>
      <c r="J39" s="1148"/>
      <c r="K39" s="1148"/>
      <c r="L39" s="1148"/>
      <c r="M39" s="1148"/>
      <c r="N39" s="1148"/>
      <c r="O39" s="1148"/>
      <c r="P39" s="1148"/>
      <c r="Q39" s="1148"/>
      <c r="R39" s="1148"/>
      <c r="S39" s="1148"/>
      <c r="T39" s="1148"/>
      <c r="U39" s="146"/>
      <c r="V39" s="109"/>
      <c r="W39" s="381"/>
      <c r="AL39" s="127"/>
      <c r="AM39" s="202"/>
      <c r="AN39" s="407"/>
      <c r="AO39" s="407"/>
      <c r="AP39" s="407"/>
      <c r="AQ39" s="407"/>
    </row>
    <row r="40" spans="1:43" ht="11.25" customHeight="1" x14ac:dyDescent="0.25">
      <c r="A40" s="381"/>
      <c r="B40" s="206"/>
      <c r="C40" s="202"/>
      <c r="D40" s="109"/>
      <c r="E40" s="440"/>
      <c r="F40" s="1148"/>
      <c r="G40" s="1148"/>
      <c r="H40" s="1148"/>
      <c r="I40" s="1148"/>
      <c r="J40" s="1148"/>
      <c r="K40" s="1148"/>
      <c r="L40" s="1148"/>
      <c r="M40" s="1148"/>
      <c r="N40" s="1148"/>
      <c r="O40" s="1148"/>
      <c r="P40" s="1148"/>
      <c r="Q40" s="1148"/>
      <c r="R40" s="1148"/>
      <c r="S40" s="1148"/>
      <c r="T40" s="1148"/>
      <c r="U40" s="146"/>
      <c r="V40" s="109"/>
      <c r="W40" s="381"/>
      <c r="X40" s="381"/>
      <c r="Y40" s="381"/>
      <c r="Z40" s="381"/>
      <c r="AA40" s="381"/>
      <c r="AB40" s="381"/>
      <c r="AC40" s="381"/>
      <c r="AD40" s="381"/>
      <c r="AE40" s="381"/>
      <c r="AF40" s="381"/>
      <c r="AG40" s="111"/>
      <c r="AH40" s="111"/>
      <c r="AI40" s="150"/>
      <c r="AJ40" s="111"/>
      <c r="AK40" s="111"/>
      <c r="AL40" s="117"/>
      <c r="AM40" s="202"/>
      <c r="AN40" s="407"/>
      <c r="AO40" s="407"/>
      <c r="AP40" s="407"/>
      <c r="AQ40" s="407"/>
    </row>
    <row r="41" spans="1:43" ht="6" customHeight="1" x14ac:dyDescent="0.25">
      <c r="A41" s="119"/>
      <c r="B41" s="118"/>
      <c r="C41" s="114"/>
      <c r="D41" s="113"/>
      <c r="E41" s="119"/>
      <c r="F41" s="119"/>
      <c r="G41" s="119"/>
      <c r="H41" s="119"/>
      <c r="I41" s="119"/>
      <c r="J41" s="119"/>
      <c r="K41" s="119"/>
      <c r="L41" s="119"/>
      <c r="M41" s="119"/>
      <c r="N41" s="119"/>
      <c r="O41" s="119"/>
      <c r="P41" s="119"/>
      <c r="Q41" s="119"/>
      <c r="R41" s="119"/>
      <c r="S41" s="119"/>
      <c r="T41" s="119"/>
      <c r="U41" s="114"/>
      <c r="V41" s="113"/>
      <c r="W41" s="119"/>
      <c r="X41" s="119"/>
      <c r="Y41" s="119"/>
      <c r="Z41" s="119"/>
      <c r="AA41" s="119"/>
      <c r="AB41" s="119"/>
      <c r="AC41" s="119"/>
      <c r="AD41" s="119"/>
      <c r="AE41" s="119"/>
      <c r="AF41" s="119"/>
      <c r="AG41" s="119"/>
      <c r="AH41" s="119"/>
      <c r="AI41" s="119"/>
      <c r="AJ41" s="119"/>
      <c r="AK41" s="119"/>
      <c r="AL41" s="120"/>
      <c r="AM41" s="114"/>
      <c r="AN41" s="119"/>
      <c r="AO41" s="119"/>
      <c r="AP41" s="119"/>
      <c r="AQ41" s="119"/>
    </row>
    <row r="42" spans="1:43" ht="6" customHeight="1" x14ac:dyDescent="0.25">
      <c r="A42" s="407"/>
      <c r="B42" s="410"/>
      <c r="C42" s="202"/>
      <c r="D42" s="109"/>
      <c r="E42" s="407"/>
      <c r="F42" s="407"/>
      <c r="G42" s="407"/>
      <c r="H42" s="407"/>
      <c r="I42" s="407"/>
      <c r="J42" s="407"/>
      <c r="K42" s="407"/>
      <c r="L42" s="407"/>
      <c r="M42" s="407"/>
      <c r="N42" s="407"/>
      <c r="O42" s="407"/>
      <c r="P42" s="407"/>
      <c r="Q42" s="407"/>
      <c r="R42" s="407"/>
      <c r="S42" s="407"/>
      <c r="T42" s="407"/>
      <c r="U42" s="202"/>
      <c r="V42" s="109"/>
      <c r="W42" s="407"/>
      <c r="X42" s="407"/>
      <c r="Y42" s="407"/>
      <c r="Z42" s="407"/>
      <c r="AA42" s="407"/>
      <c r="AB42" s="407"/>
      <c r="AC42" s="407"/>
      <c r="AD42" s="407"/>
      <c r="AE42" s="407"/>
      <c r="AF42" s="407"/>
      <c r="AG42" s="407"/>
      <c r="AH42" s="407"/>
      <c r="AI42" s="407"/>
      <c r="AJ42" s="407"/>
      <c r="AK42" s="407"/>
      <c r="AL42" s="203"/>
      <c r="AM42" s="202"/>
      <c r="AN42" s="407"/>
      <c r="AO42" s="407"/>
      <c r="AP42" s="407"/>
      <c r="AQ42" s="407"/>
    </row>
    <row r="43" spans="1:43" ht="11.25" customHeight="1" x14ac:dyDescent="0.25">
      <c r="A43" s="407"/>
      <c r="B43" s="460">
        <v>605</v>
      </c>
      <c r="C43" s="202"/>
      <c r="D43" s="109"/>
      <c r="E43" s="1148" t="str">
        <f ca="1">VLOOKUP(INDIRECT(ADDRESS(ROW(),COLUMN()-3)),INDIRECT("translations[[Question Num]:["&amp; Language_Selected &amp;"]]"),MATCH(Language_Selected,Language_Options,0)+1,FALSE)</f>
        <v>In the last 6 months, was (NAME IN 603) given a vitamin A dose like [this/any of these]?
SHOW COMMON TYPES OF AMPULES/CAPSULES/SYRUPS.</v>
      </c>
      <c r="F43" s="1148"/>
      <c r="G43" s="1148"/>
      <c r="H43" s="1148"/>
      <c r="I43" s="1148"/>
      <c r="J43" s="1148"/>
      <c r="K43" s="1148"/>
      <c r="L43" s="1148"/>
      <c r="M43" s="1148"/>
      <c r="N43" s="1148"/>
      <c r="O43" s="1148"/>
      <c r="P43" s="1148"/>
      <c r="Q43" s="1148"/>
      <c r="R43" s="1148"/>
      <c r="S43" s="1148"/>
      <c r="T43" s="1148"/>
      <c r="U43" s="202"/>
      <c r="V43" s="109"/>
      <c r="X43" s="407"/>
      <c r="Y43" s="407"/>
      <c r="Z43" s="407"/>
      <c r="AA43" s="407"/>
      <c r="AB43" s="407"/>
      <c r="AC43" s="407"/>
      <c r="AD43" s="407"/>
      <c r="AE43" s="407"/>
      <c r="AF43" s="407"/>
      <c r="AG43" s="407"/>
      <c r="AH43" s="407"/>
      <c r="AI43" s="407"/>
      <c r="AJ43" s="407"/>
      <c r="AK43" s="407"/>
      <c r="AL43" s="203"/>
      <c r="AM43" s="202"/>
      <c r="AN43" s="407"/>
      <c r="AO43" s="407"/>
      <c r="AP43" s="407"/>
      <c r="AQ43" s="407"/>
    </row>
    <row r="44" spans="1:43" x14ac:dyDescent="0.25">
      <c r="A44" s="407"/>
      <c r="B44" s="410"/>
      <c r="C44" s="202"/>
      <c r="D44" s="109"/>
      <c r="E44" s="1148"/>
      <c r="F44" s="1148"/>
      <c r="G44" s="1148"/>
      <c r="H44" s="1148"/>
      <c r="I44" s="1148"/>
      <c r="J44" s="1148"/>
      <c r="K44" s="1148"/>
      <c r="L44" s="1148"/>
      <c r="M44" s="1148"/>
      <c r="N44" s="1148"/>
      <c r="O44" s="1148"/>
      <c r="P44" s="1148"/>
      <c r="Q44" s="1148"/>
      <c r="R44" s="1148"/>
      <c r="S44" s="1148"/>
      <c r="T44" s="1148"/>
      <c r="U44" s="202"/>
      <c r="V44" s="109"/>
      <c r="W44" s="381" t="s">
        <v>52</v>
      </c>
      <c r="X44" s="381"/>
      <c r="Y44" s="111" t="s">
        <v>9</v>
      </c>
      <c r="Z44" s="111"/>
      <c r="AA44" s="111"/>
      <c r="AB44" s="111"/>
      <c r="AC44" s="111"/>
      <c r="AD44" s="111"/>
      <c r="AE44" s="111"/>
      <c r="AF44" s="111"/>
      <c r="AG44" s="111"/>
      <c r="AH44" s="111"/>
      <c r="AI44" s="111"/>
      <c r="AJ44" s="111"/>
      <c r="AK44" s="111"/>
      <c r="AL44" s="117" t="s">
        <v>53</v>
      </c>
      <c r="AM44" s="202"/>
      <c r="AN44" s="407"/>
      <c r="AO44" s="407"/>
      <c r="AP44" s="407"/>
      <c r="AQ44" s="407"/>
    </row>
    <row r="45" spans="1:43" x14ac:dyDescent="0.25">
      <c r="A45" s="407"/>
      <c r="B45" s="410"/>
      <c r="C45" s="202"/>
      <c r="D45" s="109"/>
      <c r="E45" s="1148"/>
      <c r="F45" s="1148"/>
      <c r="G45" s="1148"/>
      <c r="H45" s="1148"/>
      <c r="I45" s="1148"/>
      <c r="J45" s="1148"/>
      <c r="K45" s="1148"/>
      <c r="L45" s="1148"/>
      <c r="M45" s="1148"/>
      <c r="N45" s="1148"/>
      <c r="O45" s="1148"/>
      <c r="P45" s="1148"/>
      <c r="Q45" s="1148"/>
      <c r="R45" s="1148"/>
      <c r="S45" s="1148"/>
      <c r="T45" s="1148"/>
      <c r="U45" s="202"/>
      <c r="V45" s="109"/>
      <c r="W45" s="381" t="s">
        <v>326</v>
      </c>
      <c r="X45" s="381"/>
      <c r="Y45" s="111" t="s">
        <v>9</v>
      </c>
      <c r="Z45" s="111"/>
      <c r="AA45" s="111"/>
      <c r="AB45" s="111"/>
      <c r="AC45" s="111"/>
      <c r="AD45" s="111"/>
      <c r="AE45" s="111"/>
      <c r="AF45" s="111"/>
      <c r="AG45" s="111"/>
      <c r="AH45" s="111"/>
      <c r="AI45" s="111"/>
      <c r="AJ45" s="111"/>
      <c r="AK45" s="111"/>
      <c r="AL45" s="117" t="s">
        <v>55</v>
      </c>
      <c r="AM45" s="202"/>
      <c r="AN45" s="407"/>
      <c r="AO45" s="407"/>
      <c r="AP45" s="407"/>
      <c r="AQ45" s="407"/>
    </row>
    <row r="46" spans="1:43" ht="11.25" customHeight="1" x14ac:dyDescent="0.25">
      <c r="A46" s="407"/>
      <c r="B46" s="410"/>
      <c r="C46" s="202"/>
      <c r="D46" s="109"/>
      <c r="E46" s="1148"/>
      <c r="F46" s="1148"/>
      <c r="G46" s="1148"/>
      <c r="H46" s="1148"/>
      <c r="I46" s="1148"/>
      <c r="J46" s="1148"/>
      <c r="K46" s="1148"/>
      <c r="L46" s="1148"/>
      <c r="M46" s="1148"/>
      <c r="N46" s="1148"/>
      <c r="O46" s="1148"/>
      <c r="P46" s="1148"/>
      <c r="Q46" s="1148"/>
      <c r="R46" s="1148"/>
      <c r="S46" s="1148"/>
      <c r="T46" s="1148"/>
      <c r="U46" s="202"/>
      <c r="V46" s="109"/>
      <c r="W46" s="381" t="s">
        <v>150</v>
      </c>
      <c r="X46" s="381"/>
      <c r="Y46" s="381"/>
      <c r="Z46" s="381"/>
      <c r="AA46" s="381"/>
      <c r="AB46" s="111" t="s">
        <v>9</v>
      </c>
      <c r="AC46" s="111"/>
      <c r="AD46" s="111"/>
      <c r="AE46" s="111"/>
      <c r="AF46" s="111"/>
      <c r="AG46" s="111"/>
      <c r="AH46" s="111"/>
      <c r="AI46" s="111"/>
      <c r="AJ46" s="111"/>
      <c r="AK46" s="111"/>
      <c r="AL46" s="117" t="s">
        <v>103</v>
      </c>
      <c r="AM46" s="202"/>
      <c r="AN46" s="407"/>
      <c r="AO46" s="407"/>
      <c r="AP46" s="407"/>
      <c r="AQ46" s="407"/>
    </row>
    <row r="47" spans="1:43" x14ac:dyDescent="0.25">
      <c r="A47" s="407"/>
      <c r="B47" s="410"/>
      <c r="C47" s="202"/>
      <c r="D47" s="109"/>
      <c r="E47" s="1148"/>
      <c r="F47" s="1148"/>
      <c r="G47" s="1148"/>
      <c r="H47" s="1148"/>
      <c r="I47" s="1148"/>
      <c r="J47" s="1148"/>
      <c r="K47" s="1148"/>
      <c r="L47" s="1148"/>
      <c r="M47" s="1148"/>
      <c r="N47" s="1148"/>
      <c r="O47" s="1148"/>
      <c r="P47" s="1148"/>
      <c r="Q47" s="1148"/>
      <c r="R47" s="1148"/>
      <c r="S47" s="1148"/>
      <c r="T47" s="1148"/>
      <c r="U47" s="202"/>
      <c r="V47" s="109"/>
      <c r="W47" s="407"/>
      <c r="X47" s="407"/>
      <c r="Y47" s="407"/>
      <c r="Z47" s="407"/>
      <c r="AA47" s="407"/>
      <c r="AB47" s="407"/>
      <c r="AC47" s="407"/>
      <c r="AD47" s="407"/>
      <c r="AE47" s="407"/>
      <c r="AF47" s="407"/>
      <c r="AG47" s="407"/>
      <c r="AH47" s="407"/>
      <c r="AI47" s="407"/>
      <c r="AJ47" s="407"/>
      <c r="AK47" s="407"/>
      <c r="AL47" s="203"/>
      <c r="AM47" s="202"/>
      <c r="AN47" s="407"/>
      <c r="AO47" s="407"/>
      <c r="AP47" s="407"/>
      <c r="AQ47" s="407"/>
    </row>
    <row r="48" spans="1:43" ht="6" customHeight="1" x14ac:dyDescent="0.25">
      <c r="A48" s="119"/>
      <c r="B48" s="118"/>
      <c r="C48" s="114"/>
      <c r="D48" s="113"/>
      <c r="E48" s="119"/>
      <c r="F48" s="119"/>
      <c r="G48" s="119"/>
      <c r="H48" s="119"/>
      <c r="I48" s="119"/>
      <c r="J48" s="119"/>
      <c r="K48" s="119"/>
      <c r="L48" s="119"/>
      <c r="M48" s="119"/>
      <c r="N48" s="119"/>
      <c r="O48" s="119"/>
      <c r="P48" s="119"/>
      <c r="Q48" s="119"/>
      <c r="R48" s="119"/>
      <c r="S48" s="119"/>
      <c r="T48" s="119"/>
      <c r="U48" s="114"/>
      <c r="V48" s="113"/>
      <c r="W48" s="119"/>
      <c r="X48" s="119"/>
      <c r="Y48" s="119"/>
      <c r="Z48" s="119"/>
      <c r="AA48" s="119"/>
      <c r="AB48" s="119"/>
      <c r="AC48" s="119"/>
      <c r="AD48" s="119"/>
      <c r="AE48" s="119"/>
      <c r="AF48" s="119"/>
      <c r="AG48" s="119"/>
      <c r="AH48" s="119"/>
      <c r="AI48" s="119"/>
      <c r="AJ48" s="119"/>
      <c r="AK48" s="119"/>
      <c r="AL48" s="120"/>
      <c r="AM48" s="114"/>
      <c r="AN48" s="119"/>
      <c r="AO48" s="119"/>
      <c r="AP48" s="119"/>
      <c r="AQ48" s="119"/>
    </row>
    <row r="49" spans="1:43" ht="6" customHeight="1" x14ac:dyDescent="0.25">
      <c r="A49" s="197"/>
      <c r="B49" s="321"/>
      <c r="C49" s="198"/>
      <c r="D49" s="108"/>
      <c r="E49" s="29"/>
      <c r="F49" s="29"/>
      <c r="G49" s="29"/>
      <c r="H49" s="29"/>
      <c r="I49" s="29"/>
      <c r="J49" s="29"/>
      <c r="K49" s="29"/>
      <c r="L49" s="29"/>
      <c r="M49" s="29"/>
      <c r="N49" s="29"/>
      <c r="O49" s="29"/>
      <c r="P49" s="29"/>
      <c r="Q49" s="29"/>
      <c r="R49" s="29"/>
      <c r="S49" s="29"/>
      <c r="T49" s="29"/>
      <c r="U49" s="107"/>
      <c r="V49" s="108"/>
      <c r="W49" s="29"/>
      <c r="X49" s="29"/>
      <c r="Y49" s="29"/>
      <c r="Z49" s="29"/>
      <c r="AA49" s="29"/>
      <c r="AB49" s="29"/>
      <c r="AC49" s="29"/>
      <c r="AD49" s="29"/>
      <c r="AE49" s="29"/>
      <c r="AF49" s="29"/>
      <c r="AG49" s="29"/>
      <c r="AH49" s="29"/>
      <c r="AI49" s="29"/>
      <c r="AJ49" s="29"/>
      <c r="AK49" s="29"/>
      <c r="AL49" s="33"/>
      <c r="AM49" s="107"/>
      <c r="AN49" s="29"/>
      <c r="AO49" s="29"/>
      <c r="AP49" s="29"/>
      <c r="AQ49" s="29"/>
    </row>
    <row r="50" spans="1:43" ht="11.25" customHeight="1" x14ac:dyDescent="0.25">
      <c r="A50" s="312"/>
      <c r="B50" s="473">
        <v>606</v>
      </c>
      <c r="C50" s="193"/>
      <c r="D50" s="109"/>
      <c r="E50" s="1146" t="str">
        <f ca="1">VLOOKUP(INDIRECT(ADDRESS(ROW(),COLUMN()-3)),INDIRECT("translations[[Question Num]:["&amp; Language_Selected &amp;"]]"),MATCH(Language_Selected,Language_Options,0)+1,FALSE)</f>
        <v>In the last 6 months, was (NAME IN 603) given any medicine for intestinal worms?</v>
      </c>
      <c r="F50" s="1146"/>
      <c r="G50" s="1146"/>
      <c r="H50" s="1146"/>
      <c r="I50" s="1146"/>
      <c r="J50" s="1146"/>
      <c r="K50" s="1146"/>
      <c r="L50" s="1146"/>
      <c r="M50" s="1146"/>
      <c r="N50" s="1146"/>
      <c r="O50" s="1146"/>
      <c r="P50" s="1146"/>
      <c r="Q50" s="1146"/>
      <c r="R50" s="1146"/>
      <c r="S50" s="1146"/>
      <c r="T50" s="1146"/>
      <c r="U50" s="146"/>
      <c r="V50" s="109"/>
      <c r="W50" s="381" t="s">
        <v>52</v>
      </c>
      <c r="X50" s="381"/>
      <c r="Y50" s="111" t="s">
        <v>9</v>
      </c>
      <c r="Z50" s="111"/>
      <c r="AA50" s="111"/>
      <c r="AB50" s="111"/>
      <c r="AC50" s="111"/>
      <c r="AD50" s="111"/>
      <c r="AE50" s="111"/>
      <c r="AF50" s="111"/>
      <c r="AG50" s="111"/>
      <c r="AH50" s="111"/>
      <c r="AI50" s="111"/>
      <c r="AJ50" s="111"/>
      <c r="AK50" s="111"/>
      <c r="AL50" s="117" t="s">
        <v>53</v>
      </c>
      <c r="AM50" s="202"/>
      <c r="AN50" s="407"/>
      <c r="AO50" s="407"/>
      <c r="AP50" s="407"/>
      <c r="AQ50" s="407"/>
    </row>
    <row r="51" spans="1:43" x14ac:dyDescent="0.25">
      <c r="A51" s="312"/>
      <c r="B51" s="392" t="s">
        <v>164</v>
      </c>
      <c r="C51" s="193"/>
      <c r="D51" s="109"/>
      <c r="E51" s="1146"/>
      <c r="F51" s="1146"/>
      <c r="G51" s="1146"/>
      <c r="H51" s="1146"/>
      <c r="I51" s="1146"/>
      <c r="J51" s="1146"/>
      <c r="K51" s="1146"/>
      <c r="L51" s="1146"/>
      <c r="M51" s="1146"/>
      <c r="N51" s="1146"/>
      <c r="O51" s="1146"/>
      <c r="P51" s="1146"/>
      <c r="Q51" s="1146"/>
      <c r="R51" s="1146"/>
      <c r="S51" s="1146"/>
      <c r="T51" s="1146"/>
      <c r="U51" s="146"/>
      <c r="V51" s="109"/>
      <c r="W51" s="381" t="s">
        <v>326</v>
      </c>
      <c r="X51" s="381"/>
      <c r="Y51" s="111" t="s">
        <v>9</v>
      </c>
      <c r="Z51" s="111"/>
      <c r="AA51" s="111"/>
      <c r="AB51" s="111"/>
      <c r="AC51" s="111"/>
      <c r="AD51" s="111"/>
      <c r="AE51" s="111"/>
      <c r="AF51" s="111"/>
      <c r="AG51" s="111"/>
      <c r="AH51" s="111"/>
      <c r="AI51" s="111"/>
      <c r="AJ51" s="111"/>
      <c r="AK51" s="111"/>
      <c r="AL51" s="117" t="s">
        <v>55</v>
      </c>
      <c r="AM51" s="202"/>
      <c r="AN51" s="407"/>
      <c r="AO51" s="407"/>
      <c r="AP51" s="407"/>
      <c r="AQ51" s="407"/>
    </row>
    <row r="52" spans="1:43" x14ac:dyDescent="0.25">
      <c r="A52" s="312"/>
      <c r="B52" s="313"/>
      <c r="C52" s="193"/>
      <c r="D52" s="109"/>
      <c r="E52" s="1146"/>
      <c r="F52" s="1146"/>
      <c r="G52" s="1146"/>
      <c r="H52" s="1146"/>
      <c r="I52" s="1146"/>
      <c r="J52" s="1146"/>
      <c r="K52" s="1146"/>
      <c r="L52" s="1146"/>
      <c r="M52" s="1146"/>
      <c r="N52" s="1146"/>
      <c r="O52" s="1146"/>
      <c r="P52" s="1146"/>
      <c r="Q52" s="1146"/>
      <c r="R52" s="1146"/>
      <c r="S52" s="1146"/>
      <c r="T52" s="1146"/>
      <c r="U52" s="146"/>
      <c r="V52" s="109"/>
      <c r="W52" s="381" t="s">
        <v>150</v>
      </c>
      <c r="X52" s="381"/>
      <c r="Y52" s="381"/>
      <c r="Z52" s="381"/>
      <c r="AA52" s="381"/>
      <c r="AB52" s="111" t="s">
        <v>9</v>
      </c>
      <c r="AC52" s="111"/>
      <c r="AD52" s="111"/>
      <c r="AE52" s="111"/>
      <c r="AF52" s="111"/>
      <c r="AG52" s="111"/>
      <c r="AH52" s="111"/>
      <c r="AI52" s="111"/>
      <c r="AJ52" s="111"/>
      <c r="AK52" s="111"/>
      <c r="AL52" s="117" t="s">
        <v>103</v>
      </c>
      <c r="AM52" s="202"/>
      <c r="AN52" s="407"/>
      <c r="AO52" s="407"/>
      <c r="AP52" s="407"/>
      <c r="AQ52" s="407"/>
    </row>
    <row r="53" spans="1:43" ht="6" customHeight="1" x14ac:dyDescent="0.25">
      <c r="A53" s="194"/>
      <c r="B53" s="195"/>
      <c r="C53" s="196"/>
      <c r="D53" s="113"/>
      <c r="E53" s="119"/>
      <c r="F53" s="119"/>
      <c r="G53" s="119"/>
      <c r="H53" s="119"/>
      <c r="I53" s="119"/>
      <c r="J53" s="119"/>
      <c r="K53" s="119"/>
      <c r="L53" s="119"/>
      <c r="M53" s="119"/>
      <c r="N53" s="119"/>
      <c r="O53" s="119"/>
      <c r="P53" s="119"/>
      <c r="Q53" s="119"/>
      <c r="R53" s="119"/>
      <c r="S53" s="119"/>
      <c r="T53" s="119"/>
      <c r="U53" s="114"/>
      <c r="V53" s="113"/>
      <c r="W53" s="119"/>
      <c r="X53" s="119"/>
      <c r="Y53" s="119"/>
      <c r="Z53" s="119"/>
      <c r="AA53" s="119"/>
      <c r="AB53" s="119"/>
      <c r="AC53" s="119"/>
      <c r="AD53" s="119"/>
      <c r="AE53" s="119"/>
      <c r="AF53" s="119"/>
      <c r="AG53" s="119"/>
      <c r="AH53" s="119"/>
      <c r="AI53" s="119"/>
      <c r="AJ53" s="119"/>
      <c r="AK53" s="119"/>
      <c r="AL53" s="120"/>
      <c r="AM53" s="114"/>
      <c r="AN53" s="119"/>
      <c r="AO53" s="119"/>
      <c r="AP53" s="119"/>
      <c r="AQ53" s="119"/>
    </row>
    <row r="54" spans="1:43" ht="6" customHeight="1" x14ac:dyDescent="0.25">
      <c r="A54" s="29"/>
      <c r="B54" s="433"/>
      <c r="C54" s="107"/>
      <c r="D54" s="108"/>
      <c r="E54" s="29"/>
      <c r="F54" s="29"/>
      <c r="G54" s="29"/>
      <c r="H54" s="29"/>
      <c r="I54" s="29"/>
      <c r="J54" s="29"/>
      <c r="K54" s="29"/>
      <c r="L54" s="29"/>
      <c r="M54" s="29"/>
      <c r="N54" s="29"/>
      <c r="O54" s="29"/>
      <c r="P54" s="29"/>
      <c r="Q54" s="29"/>
      <c r="R54" s="29"/>
      <c r="S54" s="29"/>
      <c r="T54" s="29"/>
      <c r="U54" s="107"/>
      <c r="V54" s="108"/>
      <c r="W54" s="29"/>
      <c r="X54" s="29"/>
      <c r="Y54" s="29"/>
      <c r="Z54" s="29"/>
      <c r="AA54" s="29"/>
      <c r="AB54" s="29"/>
      <c r="AC54" s="29"/>
      <c r="AD54" s="29"/>
      <c r="AE54" s="29"/>
      <c r="AF54" s="29"/>
      <c r="AG54" s="29"/>
      <c r="AH54" s="29"/>
      <c r="AI54" s="29"/>
      <c r="AJ54" s="29"/>
      <c r="AK54" s="29"/>
      <c r="AL54" s="33"/>
      <c r="AM54" s="107"/>
      <c r="AN54" s="29"/>
      <c r="AO54" s="29"/>
      <c r="AP54" s="29"/>
      <c r="AQ54" s="29"/>
    </row>
    <row r="55" spans="1:43" ht="11.25" customHeight="1" x14ac:dyDescent="0.25">
      <c r="A55" s="381"/>
      <c r="B55" s="460">
        <v>607</v>
      </c>
      <c r="C55" s="202"/>
      <c r="D55" s="109"/>
      <c r="E55" s="1146" t="str">
        <f ca="1">VLOOKUP(INDIRECT(ADDRESS(ROW(),COLUMN()-3)),INDIRECT("translations[[Question Num]:["&amp; Language_Selected &amp;"]]"),MATCH(Language_Selected,Language_Options,0)+1,FALSE)</f>
        <v>In the last 3 months, has any healthcare provider or community health worker measured:</v>
      </c>
      <c r="F55" s="1146"/>
      <c r="G55" s="1146"/>
      <c r="H55" s="1146"/>
      <c r="I55" s="1146"/>
      <c r="J55" s="1146"/>
      <c r="K55" s="1146"/>
      <c r="L55" s="1146"/>
      <c r="M55" s="1146"/>
      <c r="N55" s="1146"/>
      <c r="O55" s="1146"/>
      <c r="P55" s="1146"/>
      <c r="Q55" s="1146"/>
      <c r="R55" s="1146"/>
      <c r="S55" s="1146"/>
      <c r="T55" s="1146"/>
      <c r="U55" s="146"/>
      <c r="V55" s="109"/>
      <c r="AM55" s="202"/>
      <c r="AN55" s="407"/>
      <c r="AO55" s="407"/>
      <c r="AP55" s="407"/>
      <c r="AQ55" s="407"/>
    </row>
    <row r="56" spans="1:43" x14ac:dyDescent="0.25">
      <c r="A56" s="381"/>
      <c r="B56" s="155" t="s">
        <v>166</v>
      </c>
      <c r="C56" s="202"/>
      <c r="D56" s="109"/>
      <c r="E56" s="1146"/>
      <c r="F56" s="1146"/>
      <c r="G56" s="1146"/>
      <c r="H56" s="1146"/>
      <c r="I56" s="1146"/>
      <c r="J56" s="1146"/>
      <c r="K56" s="1146"/>
      <c r="L56" s="1146"/>
      <c r="M56" s="1146"/>
      <c r="N56" s="1146"/>
      <c r="O56" s="1146"/>
      <c r="P56" s="1146"/>
      <c r="Q56" s="1146"/>
      <c r="R56" s="1146"/>
      <c r="S56" s="1146"/>
      <c r="T56" s="1146"/>
      <c r="U56" s="146"/>
      <c r="V56" s="109"/>
      <c r="W56" s="381"/>
      <c r="X56" s="381"/>
      <c r="Y56" s="381"/>
      <c r="Z56" s="381"/>
      <c r="AA56" s="381"/>
      <c r="AB56" s="381"/>
      <c r="AC56" s="381"/>
      <c r="AD56" s="381"/>
      <c r="AE56" s="381"/>
      <c r="AF56" s="117"/>
      <c r="AG56" s="407"/>
      <c r="AH56" s="206" t="s">
        <v>52</v>
      </c>
      <c r="AI56" s="381"/>
      <c r="AJ56" s="206" t="s">
        <v>54</v>
      </c>
      <c r="AL56" s="276" t="s">
        <v>346</v>
      </c>
      <c r="AM56" s="479"/>
      <c r="AN56" s="112"/>
      <c r="AO56" s="112"/>
      <c r="AP56" s="112"/>
      <c r="AQ56" s="112"/>
    </row>
    <row r="57" spans="1:43" ht="6" customHeight="1" x14ac:dyDescent="0.25">
      <c r="A57" s="381"/>
      <c r="B57" s="206"/>
      <c r="C57" s="202"/>
      <c r="D57" s="109"/>
      <c r="E57" s="427"/>
      <c r="F57" s="427"/>
      <c r="G57" s="427"/>
      <c r="H57" s="427"/>
      <c r="I57" s="427"/>
      <c r="J57" s="427"/>
      <c r="K57" s="427"/>
      <c r="L57" s="427"/>
      <c r="M57" s="427"/>
      <c r="N57" s="427"/>
      <c r="O57" s="427"/>
      <c r="P57" s="427"/>
      <c r="Q57" s="427"/>
      <c r="R57" s="427"/>
      <c r="S57" s="427"/>
      <c r="T57" s="427"/>
      <c r="U57" s="146"/>
      <c r="V57" s="109"/>
      <c r="W57" s="381"/>
      <c r="X57" s="381"/>
      <c r="Y57" s="381"/>
      <c r="Z57" s="381"/>
      <c r="AA57" s="381"/>
      <c r="AB57" s="381"/>
      <c r="AC57" s="381"/>
      <c r="AD57" s="381"/>
      <c r="AE57" s="381"/>
      <c r="AG57" s="407"/>
      <c r="AH57" s="206"/>
      <c r="AI57" s="381"/>
      <c r="AJ57" s="155"/>
      <c r="AL57" s="276"/>
      <c r="AM57" s="479"/>
      <c r="AN57" s="112"/>
      <c r="AO57" s="112"/>
      <c r="AP57" s="112"/>
      <c r="AQ57" s="112"/>
    </row>
    <row r="58" spans="1:43" ht="11.25" customHeight="1" x14ac:dyDescent="0.25">
      <c r="A58" s="381"/>
      <c r="B58" s="206"/>
      <c r="C58" s="202"/>
      <c r="D58" s="109"/>
      <c r="E58" s="427" t="s">
        <v>56</v>
      </c>
      <c r="F58" s="1146" t="str">
        <f ca="1">VLOOKUP(CONCATENATE($B$55&amp;INDIRECT(ADDRESS(ROW(),COLUMN()-1))),INDIRECT("translations[[Question Num]:["&amp; Language_Selected &amp;"]]"),MATCH(Language_Selected,Language_Options,0)+1,FALSE)</f>
        <v>(NAME IN 603)'s weight?</v>
      </c>
      <c r="G58" s="1146"/>
      <c r="H58" s="1146"/>
      <c r="I58" s="1146"/>
      <c r="J58" s="1146"/>
      <c r="K58" s="1146"/>
      <c r="L58" s="1146"/>
      <c r="M58" s="1146"/>
      <c r="N58" s="1146"/>
      <c r="O58" s="1146"/>
      <c r="P58" s="1146"/>
      <c r="Q58" s="1146"/>
      <c r="R58" s="1146"/>
      <c r="S58" s="1146"/>
      <c r="T58" s="1146"/>
      <c r="U58" s="146"/>
      <c r="V58" s="109"/>
      <c r="W58" s="127" t="s">
        <v>56</v>
      </c>
      <c r="X58" s="381" t="s">
        <v>481</v>
      </c>
      <c r="Y58" s="381"/>
      <c r="Z58" s="381"/>
      <c r="AA58" s="381"/>
      <c r="AC58" s="111" t="s">
        <v>9</v>
      </c>
      <c r="AD58" s="111"/>
      <c r="AE58" s="111"/>
      <c r="AF58" s="111"/>
      <c r="AG58" s="111"/>
      <c r="AH58" s="155" t="s">
        <v>53</v>
      </c>
      <c r="AI58" s="381"/>
      <c r="AJ58" s="155" t="s">
        <v>55</v>
      </c>
      <c r="AL58" s="496" t="s">
        <v>103</v>
      </c>
      <c r="AM58" s="479"/>
      <c r="AN58" s="112"/>
      <c r="AO58" s="112"/>
      <c r="AP58" s="112"/>
      <c r="AQ58" s="112"/>
    </row>
    <row r="59" spans="1:43" x14ac:dyDescent="0.25">
      <c r="A59" s="381"/>
      <c r="B59" s="206"/>
      <c r="C59" s="202"/>
      <c r="D59" s="109"/>
      <c r="E59" s="427"/>
      <c r="F59" s="427"/>
      <c r="G59" s="427"/>
      <c r="H59" s="427"/>
      <c r="I59" s="427"/>
      <c r="J59" s="427"/>
      <c r="K59" s="427"/>
      <c r="L59" s="427"/>
      <c r="M59" s="427"/>
      <c r="N59" s="427"/>
      <c r="O59" s="427"/>
      <c r="P59" s="427"/>
      <c r="Q59" s="430"/>
      <c r="R59" s="430"/>
      <c r="S59" s="430"/>
      <c r="T59" s="430"/>
      <c r="U59" s="146"/>
      <c r="V59" s="109"/>
      <c r="W59" s="381"/>
      <c r="X59" s="381"/>
      <c r="Y59" s="111"/>
      <c r="Z59" s="111"/>
      <c r="AA59" s="111"/>
      <c r="AB59" s="111"/>
      <c r="AC59" s="111"/>
      <c r="AD59" s="111"/>
      <c r="AE59" s="111"/>
      <c r="AF59" s="111"/>
      <c r="AG59" s="111"/>
      <c r="AH59" s="111"/>
      <c r="AI59" s="111"/>
      <c r="AJ59" s="111"/>
      <c r="AK59" s="111"/>
      <c r="AL59" s="117"/>
      <c r="AM59" s="202"/>
      <c r="AN59" s="407"/>
      <c r="AO59" s="407"/>
      <c r="AP59" s="407"/>
      <c r="AQ59" s="407"/>
    </row>
    <row r="60" spans="1:43" ht="11.25" customHeight="1" x14ac:dyDescent="0.25">
      <c r="A60" s="381"/>
      <c r="B60" s="206"/>
      <c r="C60" s="202"/>
      <c r="D60" s="109"/>
      <c r="E60" s="427" t="s">
        <v>58</v>
      </c>
      <c r="F60" s="1146" t="str">
        <f ca="1">VLOOKUP(CONCATENATE($B$55&amp;INDIRECT(ADDRESS(ROW(),COLUMN()-1))),INDIRECT("translations[[Question Num]:["&amp; Language_Selected &amp;"]]"),MATCH(Language_Selected,Language_Options,0)+1,FALSE)</f>
        <v>(NAME IN 603)'s length or height?</v>
      </c>
      <c r="G60" s="1146"/>
      <c r="H60" s="1146"/>
      <c r="I60" s="1146"/>
      <c r="J60" s="1146"/>
      <c r="K60" s="1146"/>
      <c r="L60" s="1146"/>
      <c r="M60" s="1146"/>
      <c r="N60" s="1146"/>
      <c r="O60" s="1146"/>
      <c r="P60" s="1146"/>
      <c r="Q60" s="1146"/>
      <c r="R60" s="1146"/>
      <c r="S60" s="1146"/>
      <c r="T60" s="1146"/>
      <c r="U60" s="146"/>
      <c r="V60" s="109"/>
      <c r="W60" s="381" t="s">
        <v>58</v>
      </c>
      <c r="X60" s="381" t="s">
        <v>482</v>
      </c>
      <c r="Y60" s="111"/>
      <c r="Z60" s="111"/>
      <c r="AA60" s="111"/>
      <c r="AB60" s="111"/>
      <c r="AD60" s="111" t="s">
        <v>9</v>
      </c>
      <c r="AE60" s="111"/>
      <c r="AF60" s="111"/>
      <c r="AG60" s="111"/>
      <c r="AH60" s="155" t="s">
        <v>53</v>
      </c>
      <c r="AI60" s="381"/>
      <c r="AJ60" s="155" t="s">
        <v>55</v>
      </c>
      <c r="AL60" s="496" t="s">
        <v>103</v>
      </c>
      <c r="AM60" s="202"/>
      <c r="AN60" s="407"/>
      <c r="AO60" s="407"/>
      <c r="AP60" s="407"/>
      <c r="AQ60" s="407"/>
    </row>
    <row r="61" spans="1:43" x14ac:dyDescent="0.25">
      <c r="A61" s="381"/>
      <c r="B61" s="206"/>
      <c r="C61" s="202"/>
      <c r="D61" s="109"/>
      <c r="E61" s="427"/>
      <c r="F61" s="427"/>
      <c r="G61" s="427"/>
      <c r="H61" s="427"/>
      <c r="I61" s="427"/>
      <c r="J61" s="427"/>
      <c r="K61" s="427"/>
      <c r="L61" s="427"/>
      <c r="M61" s="427"/>
      <c r="N61" s="427"/>
      <c r="O61" s="427"/>
      <c r="P61" s="427"/>
      <c r="Q61" s="430"/>
      <c r="R61" s="430"/>
      <c r="S61" s="430"/>
      <c r="T61" s="430"/>
      <c r="U61" s="146"/>
      <c r="V61" s="109"/>
      <c r="W61" s="381"/>
      <c r="Y61" s="381"/>
      <c r="Z61" s="111"/>
      <c r="AL61" s="127"/>
      <c r="AM61" s="202"/>
      <c r="AN61" s="407"/>
      <c r="AO61" s="407"/>
      <c r="AP61" s="407"/>
      <c r="AQ61" s="407"/>
    </row>
    <row r="62" spans="1:43" ht="11.25" customHeight="1" x14ac:dyDescent="0.25">
      <c r="A62" s="381"/>
      <c r="B62" s="206"/>
      <c r="C62" s="202"/>
      <c r="D62" s="109"/>
      <c r="E62" s="440" t="s">
        <v>255</v>
      </c>
      <c r="F62" s="1148" t="str">
        <f ca="1">VLOOKUP(CONCATENATE($B$55&amp;INDIRECT(ADDRESS(ROW(),COLUMN()-1))),INDIRECT("translations[[Question Num]:["&amp; Language_Selected &amp;"]]"),MATCH(Language_Selected,Language_Options,0)+1,FALSE)</f>
        <v>Around (NAME IN 603)'s upper arm?
SHOW IMAGE OF MUAC TAPE.</v>
      </c>
      <c r="G62" s="1148"/>
      <c r="H62" s="1148"/>
      <c r="I62" s="1148"/>
      <c r="J62" s="1148"/>
      <c r="K62" s="1148"/>
      <c r="L62" s="1148"/>
      <c r="M62" s="1148"/>
      <c r="N62" s="1148"/>
      <c r="O62" s="1148"/>
      <c r="P62" s="1148"/>
      <c r="Q62" s="1148"/>
      <c r="R62" s="1148"/>
      <c r="S62" s="1148"/>
      <c r="T62" s="1148"/>
      <c r="U62" s="146"/>
      <c r="V62" s="109"/>
      <c r="W62" s="381" t="s">
        <v>255</v>
      </c>
      <c r="X62" s="127" t="s">
        <v>483</v>
      </c>
      <c r="AC62" s="111" t="s">
        <v>9</v>
      </c>
      <c r="AD62" s="111"/>
      <c r="AE62" s="111"/>
      <c r="AF62" s="111"/>
      <c r="AG62" s="111"/>
      <c r="AH62" s="155" t="s">
        <v>53</v>
      </c>
      <c r="AI62" s="381"/>
      <c r="AJ62" s="155" t="s">
        <v>55</v>
      </c>
      <c r="AL62" s="496" t="s">
        <v>103</v>
      </c>
      <c r="AM62" s="202"/>
      <c r="AN62" s="407"/>
      <c r="AO62" s="407"/>
      <c r="AP62" s="407"/>
      <c r="AQ62" s="407"/>
    </row>
    <row r="63" spans="1:43" ht="11.25" customHeight="1" x14ac:dyDescent="0.25">
      <c r="A63" s="381"/>
      <c r="B63" s="206"/>
      <c r="C63" s="202"/>
      <c r="D63" s="109"/>
      <c r="E63" s="440"/>
      <c r="F63" s="1148"/>
      <c r="G63" s="1148"/>
      <c r="H63" s="1148"/>
      <c r="I63" s="1148"/>
      <c r="J63" s="1148"/>
      <c r="K63" s="1148"/>
      <c r="L63" s="1148"/>
      <c r="M63" s="1148"/>
      <c r="N63" s="1148"/>
      <c r="O63" s="1148"/>
      <c r="P63" s="1148"/>
      <c r="Q63" s="1148"/>
      <c r="R63" s="1148"/>
      <c r="S63" s="1148"/>
      <c r="T63" s="1148"/>
      <c r="U63" s="146"/>
      <c r="V63" s="109"/>
      <c r="W63" s="381"/>
      <c r="AC63" s="111"/>
      <c r="AD63" s="111"/>
      <c r="AE63" s="111"/>
      <c r="AF63" s="111"/>
      <c r="AG63" s="111"/>
      <c r="AH63" s="155"/>
      <c r="AI63" s="381"/>
      <c r="AJ63" s="155"/>
      <c r="AL63" s="496"/>
      <c r="AM63" s="202"/>
      <c r="AN63" s="407"/>
      <c r="AO63" s="407"/>
      <c r="AP63" s="407"/>
      <c r="AQ63" s="407"/>
    </row>
    <row r="64" spans="1:43" ht="11.25" customHeight="1" x14ac:dyDescent="0.25">
      <c r="A64" s="381"/>
      <c r="B64" s="206"/>
      <c r="C64" s="202"/>
      <c r="D64" s="109"/>
      <c r="E64" s="440"/>
      <c r="F64" s="1148"/>
      <c r="G64" s="1148"/>
      <c r="H64" s="1148"/>
      <c r="I64" s="1148"/>
      <c r="J64" s="1148"/>
      <c r="K64" s="1148"/>
      <c r="L64" s="1148"/>
      <c r="M64" s="1148"/>
      <c r="N64" s="1148"/>
      <c r="O64" s="1148"/>
      <c r="P64" s="1148"/>
      <c r="Q64" s="1148"/>
      <c r="R64" s="1148"/>
      <c r="S64" s="1148"/>
      <c r="T64" s="1148"/>
      <c r="U64" s="146"/>
      <c r="V64" s="109"/>
      <c r="W64" s="381"/>
      <c r="AC64" s="111"/>
      <c r="AD64" s="111"/>
      <c r="AE64" s="111"/>
      <c r="AF64" s="111"/>
      <c r="AG64" s="111"/>
      <c r="AH64" s="155"/>
      <c r="AI64" s="381"/>
      <c r="AJ64" s="155"/>
      <c r="AL64" s="496"/>
      <c r="AM64" s="202"/>
      <c r="AN64" s="407"/>
      <c r="AO64" s="407"/>
      <c r="AP64" s="407"/>
      <c r="AQ64" s="407"/>
    </row>
    <row r="65" spans="1:61" ht="6" customHeight="1" x14ac:dyDescent="0.25">
      <c r="A65" s="119"/>
      <c r="B65" s="118"/>
      <c r="C65" s="114"/>
      <c r="D65" s="113"/>
      <c r="E65" s="119"/>
      <c r="F65" s="119"/>
      <c r="G65" s="119"/>
      <c r="H65" s="119"/>
      <c r="I65" s="119"/>
      <c r="J65" s="119"/>
      <c r="K65" s="119"/>
      <c r="L65" s="119"/>
      <c r="M65" s="119"/>
      <c r="N65" s="119"/>
      <c r="O65" s="119"/>
      <c r="P65" s="119"/>
      <c r="Q65" s="119"/>
      <c r="R65" s="119"/>
      <c r="S65" s="119"/>
      <c r="T65" s="119"/>
      <c r="U65" s="114"/>
      <c r="V65" s="113"/>
      <c r="W65" s="119"/>
      <c r="X65" s="119"/>
      <c r="Y65" s="119"/>
      <c r="Z65" s="119"/>
      <c r="AA65" s="119"/>
      <c r="AB65" s="119"/>
      <c r="AC65" s="119"/>
      <c r="AD65" s="119"/>
      <c r="AE65" s="119"/>
      <c r="AF65" s="119"/>
      <c r="AG65" s="119"/>
      <c r="AH65" s="119"/>
      <c r="AI65" s="119"/>
      <c r="AJ65" s="119"/>
      <c r="AK65" s="119"/>
      <c r="AL65" s="120"/>
      <c r="AM65" s="114"/>
      <c r="AN65" s="119"/>
      <c r="AO65" s="119"/>
      <c r="AP65" s="119"/>
      <c r="AQ65" s="119"/>
    </row>
    <row r="66" spans="1:61" ht="6" customHeight="1" x14ac:dyDescent="0.25">
      <c r="A66" s="29"/>
      <c r="B66" s="433"/>
      <c r="C66" s="107"/>
      <c r="D66" s="108"/>
      <c r="E66" s="29"/>
      <c r="F66" s="29"/>
      <c r="G66" s="29"/>
      <c r="H66" s="29"/>
      <c r="I66" s="29"/>
      <c r="J66" s="29"/>
      <c r="K66" s="29"/>
      <c r="L66" s="29"/>
      <c r="M66" s="29"/>
      <c r="N66" s="29"/>
      <c r="O66" s="29"/>
      <c r="P66" s="29"/>
      <c r="Q66" s="29"/>
      <c r="R66" s="29"/>
      <c r="S66" s="29"/>
      <c r="T66" s="29"/>
      <c r="U66" s="107"/>
      <c r="V66" s="108"/>
      <c r="W66" s="29"/>
      <c r="X66" s="29"/>
      <c r="Y66" s="29"/>
      <c r="Z66" s="29"/>
      <c r="AA66" s="29"/>
      <c r="AB66" s="29"/>
      <c r="AC66" s="29"/>
      <c r="AD66" s="29"/>
      <c r="AE66" s="29"/>
      <c r="AF66" s="29"/>
      <c r="AG66" s="29"/>
      <c r="AH66" s="29"/>
      <c r="AI66" s="29"/>
      <c r="AJ66" s="29"/>
      <c r="AK66" s="29"/>
      <c r="AL66" s="33"/>
      <c r="AM66" s="107"/>
      <c r="AN66" s="29"/>
      <c r="AO66" s="29"/>
      <c r="AP66" s="29"/>
      <c r="AQ66" s="29"/>
    </row>
    <row r="67" spans="1:61" ht="11.25" customHeight="1" x14ac:dyDescent="0.25">
      <c r="A67" s="381"/>
      <c r="B67" s="206">
        <v>608</v>
      </c>
      <c r="C67" s="202"/>
      <c r="D67" s="109"/>
      <c r="E67" s="1146" t="str">
        <f ca="1">VLOOKUP(INDIRECT(ADDRESS(ROW(),COLUMN()-3)),INDIRECT("translations[[Question Num]:["&amp; Language_Selected &amp;"]]"),MATCH(Language_Selected,Language_Options,0)+1,FALSE)</f>
        <v>Has (NAME IN 603) had diarrhea in the last 2 weeks?</v>
      </c>
      <c r="F67" s="1146"/>
      <c r="G67" s="1146"/>
      <c r="H67" s="1146"/>
      <c r="I67" s="1146"/>
      <c r="J67" s="1146"/>
      <c r="K67" s="1146"/>
      <c r="L67" s="1146"/>
      <c r="M67" s="1146"/>
      <c r="N67" s="1146"/>
      <c r="O67" s="1146"/>
      <c r="P67" s="1146"/>
      <c r="Q67" s="1146"/>
      <c r="R67" s="1146"/>
      <c r="S67" s="1146"/>
      <c r="T67" s="1146"/>
      <c r="U67" s="146"/>
      <c r="V67" s="109"/>
      <c r="W67" s="381" t="s">
        <v>52</v>
      </c>
      <c r="X67" s="381"/>
      <c r="Y67" s="111" t="s">
        <v>9</v>
      </c>
      <c r="Z67" s="111"/>
      <c r="AA67" s="111"/>
      <c r="AB67" s="111"/>
      <c r="AC67" s="111"/>
      <c r="AD67" s="111"/>
      <c r="AE67" s="111"/>
      <c r="AF67" s="111"/>
      <c r="AG67" s="111"/>
      <c r="AH67" s="111"/>
      <c r="AI67" s="111"/>
      <c r="AJ67" s="111"/>
      <c r="AK67" s="111"/>
      <c r="AL67" s="117" t="s">
        <v>53</v>
      </c>
      <c r="AM67" s="202"/>
      <c r="AN67" s="407"/>
      <c r="AO67" s="407"/>
      <c r="AP67" s="407"/>
      <c r="AQ67" s="407"/>
    </row>
    <row r="68" spans="1:61" x14ac:dyDescent="0.25">
      <c r="A68" s="381"/>
      <c r="B68" s="155" t="s">
        <v>177</v>
      </c>
      <c r="C68" s="202"/>
      <c r="D68" s="109"/>
      <c r="E68" s="1146"/>
      <c r="F68" s="1146"/>
      <c r="G68" s="1146"/>
      <c r="H68" s="1146"/>
      <c r="I68" s="1146"/>
      <c r="J68" s="1146"/>
      <c r="K68" s="1146"/>
      <c r="L68" s="1146"/>
      <c r="M68" s="1146"/>
      <c r="N68" s="1146"/>
      <c r="O68" s="1146"/>
      <c r="P68" s="1146"/>
      <c r="Q68" s="1146"/>
      <c r="R68" s="1146"/>
      <c r="S68" s="1146"/>
      <c r="T68" s="1146"/>
      <c r="U68" s="146"/>
      <c r="V68" s="109"/>
      <c r="W68" s="381" t="s">
        <v>326</v>
      </c>
      <c r="X68" s="381"/>
      <c r="Y68" s="111" t="s">
        <v>9</v>
      </c>
      <c r="Z68" s="111"/>
      <c r="AA68" s="111"/>
      <c r="AB68" s="111"/>
      <c r="AC68" s="111"/>
      <c r="AD68" s="111"/>
      <c r="AE68" s="111"/>
      <c r="AF68" s="111"/>
      <c r="AG68" s="111"/>
      <c r="AH68" s="111"/>
      <c r="AI68" s="111"/>
      <c r="AJ68" s="111"/>
      <c r="AK68" s="111"/>
      <c r="AL68" s="117" t="s">
        <v>55</v>
      </c>
      <c r="AM68" s="202"/>
      <c r="AN68" s="407"/>
      <c r="AO68" s="407"/>
      <c r="AP68" s="1229">
        <v>618</v>
      </c>
      <c r="AQ68" s="407"/>
    </row>
    <row r="69" spans="1:61" x14ac:dyDescent="0.25">
      <c r="A69" s="381"/>
      <c r="B69" s="206"/>
      <c r="C69" s="202"/>
      <c r="D69" s="109"/>
      <c r="E69" s="1146"/>
      <c r="F69" s="1146"/>
      <c r="G69" s="1146"/>
      <c r="H69" s="1146"/>
      <c r="I69" s="1146"/>
      <c r="J69" s="1146"/>
      <c r="K69" s="1146"/>
      <c r="L69" s="1146"/>
      <c r="M69" s="1146"/>
      <c r="N69" s="1146"/>
      <c r="O69" s="1146"/>
      <c r="P69" s="1146"/>
      <c r="Q69" s="1146"/>
      <c r="R69" s="1146"/>
      <c r="S69" s="1146"/>
      <c r="T69" s="1146"/>
      <c r="U69" s="146"/>
      <c r="V69" s="109"/>
      <c r="W69" s="381" t="s">
        <v>150</v>
      </c>
      <c r="X69" s="381"/>
      <c r="Y69" s="381"/>
      <c r="Z69" s="381"/>
      <c r="AA69" s="381"/>
      <c r="AB69" s="111" t="s">
        <v>9</v>
      </c>
      <c r="AC69" s="111"/>
      <c r="AD69" s="111"/>
      <c r="AE69" s="111"/>
      <c r="AF69" s="111"/>
      <c r="AG69" s="111"/>
      <c r="AH69" s="111"/>
      <c r="AI69" s="111"/>
      <c r="AJ69" s="111"/>
      <c r="AK69" s="111"/>
      <c r="AL69" s="117" t="s">
        <v>103</v>
      </c>
      <c r="AM69" s="202"/>
      <c r="AN69" s="407"/>
      <c r="AO69" s="407"/>
      <c r="AP69" s="1229"/>
      <c r="AQ69" s="407"/>
    </row>
    <row r="70" spans="1:61" ht="6" customHeight="1" x14ac:dyDescent="0.25">
      <c r="A70" s="119"/>
      <c r="B70" s="118"/>
      <c r="C70" s="114"/>
      <c r="D70" s="113"/>
      <c r="E70" s="119"/>
      <c r="F70" s="119"/>
      <c r="G70" s="119"/>
      <c r="H70" s="119"/>
      <c r="I70" s="119"/>
      <c r="J70" s="119"/>
      <c r="K70" s="119"/>
      <c r="L70" s="119"/>
      <c r="M70" s="119"/>
      <c r="N70" s="119"/>
      <c r="O70" s="119"/>
      <c r="P70" s="119"/>
      <c r="Q70" s="119"/>
      <c r="R70" s="119"/>
      <c r="S70" s="119"/>
      <c r="T70" s="119"/>
      <c r="U70" s="114"/>
      <c r="V70" s="113"/>
      <c r="W70" s="119"/>
      <c r="X70" s="119"/>
      <c r="Y70" s="119"/>
      <c r="Z70" s="119"/>
      <c r="AA70" s="119"/>
      <c r="AB70" s="119"/>
      <c r="AC70" s="119"/>
      <c r="AD70" s="119"/>
      <c r="AE70" s="119"/>
      <c r="AF70" s="119"/>
      <c r="AG70" s="119"/>
      <c r="AH70" s="119"/>
      <c r="AI70" s="119"/>
      <c r="AJ70" s="119"/>
      <c r="AK70" s="119"/>
      <c r="AL70" s="120"/>
      <c r="AM70" s="114"/>
      <c r="AN70" s="119"/>
      <c r="AO70" s="119"/>
      <c r="AP70" s="119"/>
      <c r="AQ70" s="119"/>
    </row>
    <row r="71" spans="1:61" ht="6" customHeight="1" x14ac:dyDescent="0.25">
      <c r="A71" s="407"/>
      <c r="B71" s="410"/>
      <c r="C71" s="407"/>
      <c r="D71" s="407"/>
      <c r="E71" s="407"/>
      <c r="F71" s="407"/>
      <c r="G71" s="407"/>
      <c r="H71" s="407"/>
      <c r="I71" s="407"/>
      <c r="J71" s="407"/>
      <c r="K71" s="407"/>
      <c r="L71" s="407"/>
      <c r="M71" s="407"/>
      <c r="N71" s="407"/>
      <c r="O71" s="407"/>
      <c r="P71" s="407"/>
      <c r="Q71" s="407"/>
      <c r="R71" s="407"/>
      <c r="S71" s="407"/>
      <c r="T71" s="407"/>
      <c r="U71" s="407"/>
      <c r="V71" s="407"/>
      <c r="W71" s="407"/>
      <c r="X71" s="407"/>
      <c r="Y71" s="407"/>
      <c r="Z71" s="407"/>
      <c r="AA71" s="407"/>
      <c r="AB71" s="407"/>
      <c r="AC71" s="407"/>
      <c r="AD71" s="407"/>
      <c r="AE71" s="407"/>
      <c r="AF71" s="407"/>
      <c r="AG71" s="407"/>
      <c r="AH71" s="407"/>
      <c r="AI71" s="407"/>
      <c r="AJ71" s="407"/>
      <c r="AK71" s="407"/>
      <c r="AL71" s="203"/>
      <c r="AM71" s="407"/>
      <c r="AN71" s="407"/>
      <c r="AO71" s="407"/>
      <c r="AP71" s="407"/>
      <c r="AQ71" s="407"/>
    </row>
    <row r="72" spans="1:61" x14ac:dyDescent="0.25">
      <c r="A72" s="1279" t="str">
        <f>A1</f>
        <v>SECTION 6. CHILD HEALTH AND NUTRITION</v>
      </c>
      <c r="B72" s="1280"/>
      <c r="C72" s="1280"/>
      <c r="D72" s="1280"/>
      <c r="E72" s="1280"/>
      <c r="F72" s="1280"/>
      <c r="G72" s="1280"/>
      <c r="H72" s="1280"/>
      <c r="I72" s="1280"/>
      <c r="J72" s="1280"/>
      <c r="K72" s="1280"/>
      <c r="L72" s="1280"/>
      <c r="M72" s="1280"/>
      <c r="N72" s="1280"/>
      <c r="O72" s="1280"/>
      <c r="P72" s="1280"/>
      <c r="Q72" s="1280"/>
      <c r="R72" s="1280"/>
      <c r="S72" s="1280"/>
      <c r="T72" s="1280"/>
      <c r="U72" s="1280"/>
      <c r="V72" s="1280"/>
      <c r="W72" s="1280"/>
      <c r="X72" s="1280"/>
      <c r="Y72" s="1280"/>
      <c r="Z72" s="1280"/>
      <c r="AA72" s="1280"/>
      <c r="AB72" s="1280"/>
      <c r="AC72" s="1280"/>
      <c r="AD72" s="1280"/>
      <c r="AE72" s="1280"/>
      <c r="AF72" s="1280"/>
      <c r="AG72" s="1280"/>
      <c r="AH72" s="1280"/>
      <c r="AI72" s="1280"/>
      <c r="AJ72" s="1280"/>
      <c r="AK72" s="1280"/>
      <c r="AL72" s="1280"/>
      <c r="AM72" s="1280"/>
      <c r="AN72" s="1280"/>
      <c r="AO72" s="1280"/>
      <c r="AP72" s="1280"/>
      <c r="AQ72" s="1280"/>
    </row>
    <row r="73" spans="1:61" s="199" customFormat="1" ht="6" customHeight="1" x14ac:dyDescent="0.25">
      <c r="A73" s="407"/>
      <c r="B73" s="410"/>
      <c r="C73" s="407"/>
      <c r="D73" s="407"/>
      <c r="E73" s="407"/>
      <c r="F73" s="407"/>
      <c r="G73" s="407"/>
      <c r="H73" s="407"/>
      <c r="I73" s="407"/>
      <c r="J73" s="407"/>
      <c r="K73" s="407"/>
      <c r="L73" s="407"/>
      <c r="M73" s="407"/>
      <c r="N73" s="407"/>
      <c r="O73" s="407"/>
      <c r="P73" s="407"/>
      <c r="Q73" s="407"/>
      <c r="R73" s="407"/>
      <c r="S73" s="407"/>
      <c r="T73" s="407"/>
      <c r="U73" s="407"/>
      <c r="V73" s="407"/>
      <c r="W73" s="407"/>
      <c r="X73" s="407"/>
      <c r="Y73" s="407"/>
      <c r="Z73" s="407"/>
      <c r="AA73" s="407"/>
      <c r="AB73" s="407"/>
      <c r="AC73" s="407"/>
      <c r="AD73" s="407"/>
      <c r="AE73" s="407"/>
      <c r="AF73" s="407"/>
      <c r="AG73" s="407"/>
      <c r="AH73" s="407"/>
      <c r="AI73" s="407"/>
      <c r="AJ73" s="407"/>
      <c r="AK73" s="407"/>
      <c r="AL73" s="203"/>
      <c r="AM73" s="407"/>
      <c r="AN73" s="407"/>
      <c r="AO73" s="407"/>
      <c r="AP73" s="407"/>
      <c r="AQ73" s="407"/>
    </row>
    <row r="74" spans="1:61" s="204" customFormat="1" ht="11.25" customHeight="1" thickBot="1" x14ac:dyDescent="0.3">
      <c r="A74" s="141"/>
      <c r="B74" s="432" t="s">
        <v>48</v>
      </c>
      <c r="C74" s="139"/>
      <c r="D74" s="140"/>
      <c r="E74" s="1132" t="s">
        <v>49</v>
      </c>
      <c r="F74" s="1132"/>
      <c r="G74" s="1132"/>
      <c r="H74" s="1132"/>
      <c r="I74" s="1132"/>
      <c r="J74" s="1132"/>
      <c r="K74" s="1132"/>
      <c r="L74" s="1132"/>
      <c r="M74" s="1132"/>
      <c r="N74" s="1132"/>
      <c r="O74" s="1132"/>
      <c r="P74" s="1132"/>
      <c r="Q74" s="1132"/>
      <c r="R74" s="1132"/>
      <c r="S74" s="1132"/>
      <c r="T74" s="1132"/>
      <c r="U74" s="139"/>
      <c r="V74" s="140"/>
      <c r="W74" s="1132" t="s">
        <v>50</v>
      </c>
      <c r="X74" s="1132"/>
      <c r="Y74" s="1132"/>
      <c r="Z74" s="1132"/>
      <c r="AA74" s="1132"/>
      <c r="AB74" s="1132"/>
      <c r="AC74" s="1132"/>
      <c r="AD74" s="1132"/>
      <c r="AE74" s="1132"/>
      <c r="AF74" s="1132"/>
      <c r="AG74" s="1132"/>
      <c r="AH74" s="1132"/>
      <c r="AI74" s="1132"/>
      <c r="AJ74" s="1132"/>
      <c r="AK74" s="1132"/>
      <c r="AL74" s="1132"/>
      <c r="AM74" s="139"/>
      <c r="AN74" s="141"/>
      <c r="AO74" s="1132" t="s">
        <v>51</v>
      </c>
      <c r="AP74" s="1132"/>
      <c r="AQ74" s="141"/>
    </row>
    <row r="75" spans="1:61" ht="6" customHeight="1" x14ac:dyDescent="0.25">
      <c r="A75" s="129"/>
      <c r="B75" s="130"/>
      <c r="C75" s="131"/>
      <c r="D75" s="132"/>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4"/>
      <c r="AM75" s="131"/>
      <c r="AN75" s="133"/>
      <c r="AO75" s="133"/>
      <c r="AP75" s="133"/>
      <c r="AQ75" s="135"/>
    </row>
    <row r="76" spans="1:61" ht="10.75" x14ac:dyDescent="0.25">
      <c r="A76" s="136"/>
      <c r="B76" s="410"/>
      <c r="C76" s="202"/>
      <c r="D76" s="109"/>
      <c r="E76" s="407"/>
      <c r="F76" s="407"/>
      <c r="G76" s="241"/>
      <c r="H76" s="241"/>
      <c r="I76" s="241"/>
      <c r="J76" s="241"/>
      <c r="K76" s="241"/>
      <c r="L76" s="241"/>
      <c r="M76" s="241"/>
      <c r="N76" s="241"/>
      <c r="O76" s="241"/>
      <c r="P76" s="241"/>
      <c r="Q76" s="241"/>
      <c r="R76" s="241"/>
      <c r="S76" s="241"/>
      <c r="T76" s="241"/>
      <c r="U76" s="241"/>
      <c r="V76" s="407"/>
      <c r="W76" s="407"/>
      <c r="X76" s="407"/>
      <c r="Y76" s="407"/>
      <c r="Z76" s="407"/>
      <c r="AA76" s="407"/>
      <c r="AB76" s="407"/>
      <c r="AC76" s="407"/>
      <c r="AD76" s="407"/>
      <c r="AE76" s="407"/>
      <c r="AF76" s="407"/>
      <c r="AG76" s="407"/>
      <c r="AH76" s="407"/>
      <c r="AI76" s="108"/>
      <c r="AJ76" s="107"/>
      <c r="AK76" s="108"/>
      <c r="AL76" s="107"/>
      <c r="AM76" s="202"/>
      <c r="AN76" s="407"/>
      <c r="AO76" s="407"/>
      <c r="AP76" s="407"/>
      <c r="AQ76" s="137"/>
    </row>
    <row r="77" spans="1:61" ht="10.75" x14ac:dyDescent="0.25">
      <c r="A77" s="136"/>
      <c r="B77" s="410" t="s">
        <v>48</v>
      </c>
      <c r="C77" s="202"/>
      <c r="D77" s="109"/>
      <c r="E77" s="1229" t="s">
        <v>440</v>
      </c>
      <c r="F77" s="1229"/>
      <c r="G77" s="1229"/>
      <c r="H77" s="1229"/>
      <c r="I77" s="1229"/>
      <c r="J77" s="1229"/>
      <c r="K77" s="1229"/>
      <c r="L77" s="119"/>
      <c r="M77" s="119"/>
      <c r="N77" s="119"/>
      <c r="O77" s="119"/>
      <c r="P77" s="119"/>
      <c r="Q77" s="119"/>
      <c r="R77" s="119"/>
      <c r="S77" s="119"/>
      <c r="T77" s="119"/>
      <c r="U77" s="241"/>
      <c r="V77" s="407"/>
      <c r="W77" s="407" t="s">
        <v>315</v>
      </c>
      <c r="X77" s="407"/>
      <c r="Y77" s="407"/>
      <c r="Z77" s="407"/>
      <c r="AA77" s="381"/>
      <c r="AB77" s="407"/>
      <c r="AC77" s="407"/>
      <c r="AD77" s="407"/>
      <c r="AE77" s="204"/>
      <c r="AF77" s="112"/>
      <c r="AG77" s="112" t="s">
        <v>9</v>
      </c>
      <c r="AH77" s="112"/>
      <c r="AI77" s="113"/>
      <c r="AJ77" s="114"/>
      <c r="AK77" s="113"/>
      <c r="AL77" s="114"/>
      <c r="AM77" s="202"/>
      <c r="AN77" s="407"/>
      <c r="AO77" s="407"/>
      <c r="AP77" s="407"/>
      <c r="AQ77" s="137"/>
    </row>
    <row r="78" spans="1:61" ht="6" customHeight="1" thickBot="1" x14ac:dyDescent="0.3">
      <c r="A78" s="138"/>
      <c r="B78" s="432"/>
      <c r="C78" s="139"/>
      <c r="D78" s="140"/>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2"/>
      <c r="AM78" s="139"/>
      <c r="AN78" s="141"/>
      <c r="AO78" s="141"/>
      <c r="AP78" s="141"/>
      <c r="AQ78" s="143"/>
    </row>
    <row r="79" spans="1:61" ht="6" customHeight="1" x14ac:dyDescent="0.25">
      <c r="A79" s="29"/>
      <c r="B79" s="433"/>
      <c r="C79" s="107"/>
      <c r="D79" s="108"/>
      <c r="E79" s="29"/>
      <c r="F79" s="29"/>
      <c r="G79" s="29"/>
      <c r="H79" s="29"/>
      <c r="I79" s="29"/>
      <c r="J79" s="29"/>
      <c r="K79" s="29"/>
      <c r="L79" s="29"/>
      <c r="M79" s="29"/>
      <c r="N79" s="29"/>
      <c r="O79" s="29"/>
      <c r="P79" s="29"/>
      <c r="Q79" s="29"/>
      <c r="R79" s="29"/>
      <c r="S79" s="29"/>
      <c r="T79" s="29"/>
      <c r="U79" s="107"/>
      <c r="V79" s="108"/>
      <c r="W79" s="29"/>
      <c r="X79" s="29"/>
      <c r="Y79" s="29"/>
      <c r="Z79" s="29"/>
      <c r="AA79" s="29"/>
      <c r="AB79" s="29"/>
      <c r="AC79" s="29"/>
      <c r="AD79" s="29"/>
      <c r="AE79" s="29"/>
      <c r="AF79" s="29"/>
      <c r="AG79" s="29"/>
      <c r="AH79" s="29"/>
      <c r="AI79" s="29"/>
      <c r="AJ79" s="29"/>
      <c r="AK79" s="29"/>
      <c r="AL79" s="33"/>
      <c r="AM79" s="107"/>
      <c r="AN79" s="29"/>
      <c r="AO79" s="29"/>
      <c r="AP79" s="29"/>
      <c r="AQ79" s="29"/>
    </row>
    <row r="80" spans="1:61" ht="11.25" customHeight="1" x14ac:dyDescent="0.25">
      <c r="A80" s="407"/>
      <c r="B80" s="410">
        <v>609</v>
      </c>
      <c r="C80" s="202"/>
      <c r="D80" s="109"/>
      <c r="E80" s="1245" t="s">
        <v>1405</v>
      </c>
      <c r="F80" s="1245"/>
      <c r="G80" s="1245"/>
      <c r="H80" s="1245"/>
      <c r="I80" s="1245"/>
      <c r="J80" s="1245"/>
      <c r="K80" s="1245"/>
      <c r="L80" s="1245"/>
      <c r="M80" s="1245"/>
      <c r="N80" s="1245"/>
      <c r="O80" s="1245"/>
      <c r="P80" s="1245"/>
      <c r="Q80" s="1245"/>
      <c r="R80" s="1245"/>
      <c r="S80" s="1245"/>
      <c r="T80" s="1245"/>
      <c r="U80" s="146"/>
      <c r="V80" s="109"/>
      <c r="W80" s="381"/>
      <c r="X80" s="381"/>
      <c r="Y80" s="381"/>
      <c r="Z80" s="381"/>
      <c r="AA80" s="381"/>
      <c r="AB80" s="381"/>
      <c r="AC80" s="381"/>
      <c r="AD80" s="381"/>
      <c r="AE80" s="381"/>
      <c r="AF80" s="381"/>
      <c r="AG80" s="381"/>
      <c r="AH80" s="381"/>
      <c r="AI80" s="381"/>
      <c r="AJ80" s="381"/>
      <c r="AK80" s="381"/>
      <c r="AL80" s="116"/>
      <c r="AM80" s="202"/>
      <c r="AN80" s="407"/>
      <c r="AO80" s="407"/>
      <c r="AP80" s="407"/>
      <c r="AQ80" s="407"/>
      <c r="AR80" s="407"/>
      <c r="AS80" s="407"/>
      <c r="AT80" s="407"/>
      <c r="AU80" s="407"/>
      <c r="AV80" s="407"/>
      <c r="AW80" s="407"/>
      <c r="AX80" s="407"/>
      <c r="AY80" s="407"/>
      <c r="AZ80" s="407"/>
      <c r="BA80" s="407"/>
      <c r="BB80" s="407"/>
      <c r="BC80" s="407"/>
      <c r="BD80" s="407"/>
      <c r="BE80" s="407"/>
      <c r="BF80" s="407"/>
      <c r="BG80" s="407"/>
      <c r="BH80" s="407"/>
      <c r="BI80" s="199"/>
    </row>
    <row r="81" spans="1:61" ht="6" customHeight="1" x14ac:dyDescent="0.25">
      <c r="A81" s="407"/>
      <c r="B81" s="410"/>
      <c r="C81" s="202"/>
      <c r="D81" s="109"/>
      <c r="E81" s="376"/>
      <c r="F81" s="376"/>
      <c r="G81" s="376"/>
      <c r="H81" s="376"/>
      <c r="I81" s="376"/>
      <c r="J81" s="376"/>
      <c r="K81" s="376"/>
      <c r="M81" s="287"/>
      <c r="N81" s="287"/>
      <c r="O81" s="376"/>
      <c r="P81" s="376"/>
      <c r="Q81" s="376"/>
      <c r="R81" s="376"/>
      <c r="S81" s="376"/>
      <c r="T81" s="376"/>
      <c r="U81" s="146"/>
      <c r="V81" s="109"/>
      <c r="W81" s="381"/>
      <c r="X81" s="381"/>
      <c r="Y81" s="381"/>
      <c r="Z81" s="381"/>
      <c r="AA81" s="381"/>
      <c r="AB81" s="381"/>
      <c r="AC81" s="381"/>
      <c r="AD81" s="381"/>
      <c r="AE81" s="381"/>
      <c r="AF81" s="381"/>
      <c r="AG81" s="381"/>
      <c r="AH81" s="381"/>
      <c r="AI81" s="381"/>
      <c r="AJ81" s="381"/>
      <c r="AK81" s="381"/>
      <c r="AL81" s="116"/>
      <c r="AM81" s="202"/>
      <c r="AN81" s="407"/>
      <c r="AO81" s="407"/>
      <c r="AP81" s="407"/>
      <c r="AQ81" s="407"/>
      <c r="AR81" s="407"/>
      <c r="AS81" s="430"/>
      <c r="AT81" s="430"/>
      <c r="AU81" s="430"/>
      <c r="AV81" s="430"/>
      <c r="AW81" s="430"/>
      <c r="AX81" s="430"/>
      <c r="AY81" s="430"/>
      <c r="AZ81" s="430"/>
      <c r="BA81" s="430"/>
      <c r="BB81" s="430"/>
      <c r="BC81" s="430"/>
      <c r="BD81" s="430"/>
      <c r="BE81" s="430"/>
      <c r="BF81" s="430"/>
      <c r="BG81" s="430"/>
      <c r="BH81" s="407"/>
      <c r="BI81" s="199"/>
    </row>
    <row r="82" spans="1:61" ht="11.25" customHeight="1" x14ac:dyDescent="0.25">
      <c r="A82" s="407"/>
      <c r="B82" s="410"/>
      <c r="C82" s="202"/>
      <c r="D82" s="109"/>
      <c r="E82" s="311"/>
      <c r="F82" s="311"/>
      <c r="G82" s="311"/>
      <c r="H82" s="199"/>
      <c r="I82" s="40" t="s">
        <v>52</v>
      </c>
      <c r="J82" s="199"/>
      <c r="K82" s="199"/>
      <c r="L82" s="226"/>
      <c r="M82" s="188"/>
      <c r="P82" s="1282" t="s">
        <v>484</v>
      </c>
      <c r="Q82" s="1282"/>
      <c r="R82" s="1282"/>
      <c r="S82" s="311"/>
      <c r="T82" s="311"/>
      <c r="U82" s="146"/>
      <c r="V82" s="109"/>
      <c r="W82" s="381"/>
      <c r="X82" s="381"/>
      <c r="Y82" s="381"/>
      <c r="Z82" s="381"/>
      <c r="AA82" s="381"/>
      <c r="AB82" s="381"/>
      <c r="AC82" s="381"/>
      <c r="AD82" s="381"/>
      <c r="AE82" s="381"/>
      <c r="AF82" s="381"/>
      <c r="AG82" s="381"/>
      <c r="AH82" s="381"/>
      <c r="AI82" s="381"/>
      <c r="AJ82" s="381"/>
      <c r="AK82" s="381"/>
      <c r="AL82" s="116"/>
      <c r="AM82" s="202"/>
      <c r="AN82" s="407"/>
      <c r="AO82" s="407"/>
      <c r="AP82" s="407"/>
      <c r="AQ82" s="407"/>
      <c r="AR82" s="407"/>
      <c r="AS82" s="378"/>
      <c r="AT82" s="378"/>
      <c r="AU82" s="378"/>
      <c r="AV82" s="378"/>
      <c r="AW82" s="379"/>
      <c r="AX82" s="378"/>
      <c r="AY82" s="378"/>
      <c r="AZ82" s="378"/>
      <c r="BA82" s="378"/>
      <c r="BB82" s="378"/>
      <c r="BC82" s="378"/>
      <c r="BD82" s="378"/>
      <c r="BE82" s="379"/>
      <c r="BF82" s="427"/>
      <c r="BG82" s="427"/>
      <c r="BH82" s="407"/>
      <c r="BI82" s="199"/>
    </row>
    <row r="83" spans="1:61" ht="11.25" customHeight="1" x14ac:dyDescent="0.25">
      <c r="A83" s="407"/>
      <c r="B83" s="410"/>
      <c r="C83" s="202"/>
      <c r="D83" s="109"/>
      <c r="E83" s="311"/>
      <c r="F83" s="311"/>
      <c r="G83" s="311"/>
      <c r="H83" s="199"/>
      <c r="I83" s="311"/>
      <c r="J83" s="199"/>
      <c r="K83" s="199"/>
      <c r="L83" s="226"/>
      <c r="M83" s="188"/>
      <c r="P83" s="1282"/>
      <c r="Q83" s="1282"/>
      <c r="R83" s="1282"/>
      <c r="S83" s="188"/>
      <c r="T83" s="188"/>
      <c r="U83" s="146"/>
      <c r="V83" s="109"/>
      <c r="W83" s="381"/>
      <c r="X83" s="381"/>
      <c r="Y83" s="381"/>
      <c r="Z83" s="381"/>
      <c r="AA83" s="381"/>
      <c r="AB83" s="381"/>
      <c r="AC83" s="381"/>
      <c r="AD83" s="381"/>
      <c r="AE83" s="381"/>
      <c r="AF83" s="381"/>
      <c r="AG83" s="381"/>
      <c r="AH83" s="381"/>
      <c r="AI83" s="381"/>
      <c r="AJ83" s="381"/>
      <c r="AK83" s="381"/>
      <c r="AL83" s="116"/>
      <c r="AM83" s="202"/>
      <c r="AN83" s="407"/>
      <c r="AO83" s="407"/>
      <c r="AP83" s="407"/>
      <c r="AQ83" s="407"/>
      <c r="AR83" s="407"/>
      <c r="AS83" s="378"/>
      <c r="AT83" s="378"/>
      <c r="AU83" s="378"/>
      <c r="AV83" s="378"/>
      <c r="AW83" s="379"/>
      <c r="AX83" s="378"/>
      <c r="AY83" s="378"/>
      <c r="AZ83" s="378"/>
      <c r="BA83" s="378"/>
      <c r="BB83" s="378"/>
      <c r="BC83" s="378"/>
      <c r="BD83" s="378"/>
      <c r="BE83" s="379"/>
      <c r="BF83" s="427"/>
      <c r="BG83" s="427"/>
      <c r="BH83" s="407"/>
      <c r="BI83" s="199"/>
    </row>
    <row r="84" spans="1:61" ht="6" customHeight="1" x14ac:dyDescent="0.25">
      <c r="A84" s="407"/>
      <c r="B84" s="410"/>
      <c r="C84" s="202"/>
      <c r="D84" s="109"/>
      <c r="E84" s="311"/>
      <c r="F84" s="311"/>
      <c r="G84" s="311"/>
      <c r="H84" s="311"/>
      <c r="I84" s="311"/>
      <c r="J84" s="199"/>
      <c r="K84" s="199"/>
      <c r="L84" s="226"/>
      <c r="M84" s="188"/>
      <c r="N84" s="188"/>
      <c r="O84" s="188"/>
      <c r="P84" s="188"/>
      <c r="Q84" s="188"/>
      <c r="R84" s="188"/>
      <c r="S84" s="188"/>
      <c r="T84" s="188"/>
      <c r="U84" s="146"/>
      <c r="V84" s="109"/>
      <c r="W84" s="381"/>
      <c r="X84" s="381"/>
      <c r="Y84" s="381"/>
      <c r="Z84" s="381"/>
      <c r="AA84" s="381"/>
      <c r="AB84" s="381"/>
      <c r="AC84" s="381"/>
      <c r="AD84" s="381"/>
      <c r="AE84" s="381"/>
      <c r="AF84" s="381"/>
      <c r="AG84" s="381"/>
      <c r="AH84" s="381"/>
      <c r="AI84" s="381"/>
      <c r="AJ84" s="381"/>
      <c r="AK84" s="381"/>
      <c r="AL84" s="116"/>
      <c r="AM84" s="202"/>
      <c r="AN84" s="407"/>
      <c r="AO84" s="407"/>
      <c r="AP84" s="407"/>
      <c r="AQ84" s="407"/>
      <c r="AR84" s="407"/>
      <c r="AS84" s="427"/>
      <c r="AT84" s="427"/>
      <c r="AU84" s="427"/>
      <c r="AV84" s="427"/>
      <c r="AW84" s="427"/>
      <c r="AX84" s="427"/>
      <c r="AY84" s="427"/>
      <c r="AZ84" s="427"/>
      <c r="BA84" s="427"/>
      <c r="BB84" s="427"/>
      <c r="BC84" s="427"/>
      <c r="BD84" s="427"/>
      <c r="BE84" s="427"/>
      <c r="BF84" s="427"/>
      <c r="BG84" s="427"/>
      <c r="BH84" s="407"/>
      <c r="BI84" s="199"/>
    </row>
    <row r="85" spans="1:61" ht="11.25" customHeight="1" x14ac:dyDescent="0.25">
      <c r="A85" s="407"/>
      <c r="B85" s="410"/>
      <c r="C85" s="202"/>
      <c r="D85" s="109"/>
      <c r="E85" s="311" t="s">
        <v>56</v>
      </c>
      <c r="F85" s="1146" t="str">
        <f ca="1">VLOOKUP(CONCATENATE($B$80&amp;INDIRECT(ADDRESS(ROW(),COLUMN()-1))),INDIRECT("translations[[Question Num]:["&amp; Language_Selected &amp;"]]"),MATCH(Language_Selected,Language_Options,0)+1,FALSE)</f>
        <v>Now I would like to know how much (NAME IN 603) was given to drink during the diarrhea, including breast milk. Was (NAME IN 603) given less than usual to drink, about the same amount, or more than usual to drink?
IF LESS, PROBE: Was (NAME IN 603) given much less than usual to drink or somewhat less?</v>
      </c>
      <c r="G85" s="1146"/>
      <c r="H85" s="1146"/>
      <c r="I85" s="1146"/>
      <c r="J85" s="1146"/>
      <c r="K85" s="1146"/>
      <c r="L85" s="1277"/>
      <c r="M85" s="311" t="s">
        <v>58</v>
      </c>
      <c r="N85" s="1146" t="str">
        <f ca="1">VLOOKUP(CONCATENATE($B$80&amp;INDIRECT(ADDRESS(ROW(),COLUMN()-1))),INDIRECT("translations[[Question Num]:["&amp; Language_Selected &amp;"]]"),MATCH(Language_Selected,Language_Options,0)+1,FALSE)</f>
        <v>Now I would like to know how much (NAME IN 603) was given to drink during the diarrhea. Was (NAME IN 603) given less than usual to drink, about the same amount, or more than usual to drink?
IF LESS, PROBE: Was (NAME IN 603) given much less than usual to drink or somewhat less?</v>
      </c>
      <c r="O85" s="1146"/>
      <c r="P85" s="1146"/>
      <c r="Q85" s="1146"/>
      <c r="R85" s="1146"/>
      <c r="S85" s="1146"/>
      <c r="T85" s="1146"/>
      <c r="U85" s="310"/>
      <c r="V85" s="109"/>
      <c r="W85" s="381" t="s">
        <v>485</v>
      </c>
      <c r="X85" s="381"/>
      <c r="Y85" s="381"/>
      <c r="Z85" s="381"/>
      <c r="AA85" s="111" t="s">
        <v>9</v>
      </c>
      <c r="AB85" s="111"/>
      <c r="AC85" s="111"/>
      <c r="AD85" s="150"/>
      <c r="AE85" s="111"/>
      <c r="AF85" s="111"/>
      <c r="AG85" s="111"/>
      <c r="AH85" s="111"/>
      <c r="AI85" s="150"/>
      <c r="AJ85" s="111"/>
      <c r="AK85" s="111"/>
      <c r="AL85" s="117" t="s">
        <v>53</v>
      </c>
      <c r="AM85" s="202"/>
      <c r="AN85" s="407"/>
      <c r="AO85" s="407"/>
      <c r="AP85" s="407"/>
      <c r="AQ85" s="407"/>
      <c r="AR85" s="407"/>
      <c r="AS85" s="427"/>
      <c r="AT85" s="427"/>
      <c r="AU85" s="427"/>
      <c r="AV85" s="427"/>
      <c r="AW85" s="427"/>
      <c r="AX85" s="427"/>
      <c r="AY85" s="427"/>
      <c r="AZ85" s="85"/>
      <c r="BA85" s="427"/>
      <c r="BB85" s="427"/>
      <c r="BC85" s="427"/>
      <c r="BD85" s="427"/>
      <c r="BE85" s="427"/>
      <c r="BF85" s="427"/>
      <c r="BG85" s="427"/>
      <c r="BH85" s="407"/>
      <c r="BI85" s="199"/>
    </row>
    <row r="86" spans="1:61" ht="11.25" customHeight="1" x14ac:dyDescent="0.25">
      <c r="A86" s="407"/>
      <c r="B86" s="410"/>
      <c r="C86" s="202"/>
      <c r="D86" s="109"/>
      <c r="F86" s="1146"/>
      <c r="G86" s="1146"/>
      <c r="H86" s="1146"/>
      <c r="I86" s="1146"/>
      <c r="J86" s="1146"/>
      <c r="K86" s="1146"/>
      <c r="L86" s="1277"/>
      <c r="M86" s="311"/>
      <c r="N86" s="1146"/>
      <c r="O86" s="1146"/>
      <c r="P86" s="1146"/>
      <c r="Q86" s="1146"/>
      <c r="R86" s="1146"/>
      <c r="S86" s="1146"/>
      <c r="T86" s="1146"/>
      <c r="U86" s="310"/>
      <c r="V86" s="109"/>
      <c r="W86" s="381" t="s">
        <v>486</v>
      </c>
      <c r="X86" s="381"/>
      <c r="Y86" s="381"/>
      <c r="Z86" s="381"/>
      <c r="AA86" s="381"/>
      <c r="AB86" s="381"/>
      <c r="AC86" s="111" t="s">
        <v>9</v>
      </c>
      <c r="AD86" s="111"/>
      <c r="AE86" s="111"/>
      <c r="AF86" s="150"/>
      <c r="AG86" s="111"/>
      <c r="AH86" s="111"/>
      <c r="AI86" s="111"/>
      <c r="AJ86" s="111"/>
      <c r="AK86" s="111"/>
      <c r="AL86" s="117" t="s">
        <v>55</v>
      </c>
      <c r="AM86" s="202"/>
      <c r="AN86" s="407"/>
      <c r="AO86" s="407"/>
      <c r="AP86" s="407"/>
      <c r="AQ86" s="407"/>
      <c r="AR86" s="407"/>
      <c r="AS86" s="427"/>
      <c r="AT86" s="427"/>
      <c r="AU86" s="427"/>
      <c r="AV86" s="427"/>
      <c r="AW86" s="427"/>
      <c r="AX86" s="427"/>
      <c r="AY86" s="427"/>
      <c r="AZ86" s="407"/>
      <c r="BA86" s="427"/>
      <c r="BB86" s="427"/>
      <c r="BC86" s="427"/>
      <c r="BD86" s="427"/>
      <c r="BE86" s="427"/>
      <c r="BF86" s="427"/>
      <c r="BG86" s="427"/>
      <c r="BH86" s="407"/>
      <c r="BI86" s="199"/>
    </row>
    <row r="87" spans="1:61" ht="11.25" customHeight="1" x14ac:dyDescent="0.25">
      <c r="A87" s="407"/>
      <c r="B87" s="410"/>
      <c r="C87" s="202"/>
      <c r="D87" s="109"/>
      <c r="F87" s="1146"/>
      <c r="G87" s="1146"/>
      <c r="H87" s="1146"/>
      <c r="I87" s="1146"/>
      <c r="J87" s="1146"/>
      <c r="K87" s="1146"/>
      <c r="L87" s="1277"/>
      <c r="M87" s="311"/>
      <c r="N87" s="1146"/>
      <c r="O87" s="1146"/>
      <c r="P87" s="1146"/>
      <c r="Q87" s="1146"/>
      <c r="R87" s="1146"/>
      <c r="S87" s="1146"/>
      <c r="T87" s="1146"/>
      <c r="U87" s="310"/>
      <c r="V87" s="109"/>
      <c r="W87" s="381" t="s">
        <v>487</v>
      </c>
      <c r="X87" s="381"/>
      <c r="Y87" s="381"/>
      <c r="Z87" s="381"/>
      <c r="AA87" s="381"/>
      <c r="AB87" s="381"/>
      <c r="AC87" s="111" t="s">
        <v>9</v>
      </c>
      <c r="AD87" s="111"/>
      <c r="AE87" s="111"/>
      <c r="AF87" s="150"/>
      <c r="AG87" s="111"/>
      <c r="AH87" s="111"/>
      <c r="AI87" s="111"/>
      <c r="AJ87" s="111"/>
      <c r="AK87" s="111"/>
      <c r="AL87" s="117" t="s">
        <v>91</v>
      </c>
      <c r="AM87" s="202"/>
      <c r="AN87" s="407"/>
      <c r="AO87" s="407"/>
      <c r="AP87" s="407"/>
      <c r="AQ87" s="407"/>
      <c r="AR87" s="407"/>
      <c r="AS87" s="427"/>
      <c r="AT87" s="427"/>
      <c r="AU87" s="427"/>
      <c r="AV87" s="427"/>
      <c r="AW87" s="427"/>
      <c r="AX87" s="427"/>
      <c r="AY87" s="427"/>
      <c r="AZ87" s="159"/>
      <c r="BA87" s="427"/>
      <c r="BB87" s="427"/>
      <c r="BC87" s="427"/>
      <c r="BD87" s="427"/>
      <c r="BE87" s="427"/>
      <c r="BF87" s="427"/>
      <c r="BG87" s="427"/>
      <c r="BH87" s="407"/>
      <c r="BI87" s="199"/>
    </row>
    <row r="88" spans="1:61" ht="11.25" customHeight="1" x14ac:dyDescent="0.25">
      <c r="A88" s="407"/>
      <c r="B88" s="410"/>
      <c r="C88" s="202"/>
      <c r="D88" s="109"/>
      <c r="F88" s="1146"/>
      <c r="G88" s="1146"/>
      <c r="H88" s="1146"/>
      <c r="I88" s="1146"/>
      <c r="J88" s="1146"/>
      <c r="K88" s="1146"/>
      <c r="L88" s="1277"/>
      <c r="M88" s="311"/>
      <c r="N88" s="1146"/>
      <c r="O88" s="1146"/>
      <c r="P88" s="1146"/>
      <c r="Q88" s="1146"/>
      <c r="R88" s="1146"/>
      <c r="S88" s="1146"/>
      <c r="T88" s="1146"/>
      <c r="U88" s="310"/>
      <c r="V88" s="109"/>
      <c r="W88" s="381" t="s">
        <v>488</v>
      </c>
      <c r="X88" s="381"/>
      <c r="Y88" s="111" t="s">
        <v>9</v>
      </c>
      <c r="Z88" s="111"/>
      <c r="AA88" s="111"/>
      <c r="AB88" s="111"/>
      <c r="AC88" s="150"/>
      <c r="AD88" s="111"/>
      <c r="AE88" s="111"/>
      <c r="AF88" s="111"/>
      <c r="AG88" s="111"/>
      <c r="AH88" s="111"/>
      <c r="AI88" s="111"/>
      <c r="AJ88" s="111"/>
      <c r="AK88" s="111"/>
      <c r="AL88" s="117" t="s">
        <v>116</v>
      </c>
      <c r="AM88" s="202"/>
      <c r="AN88" s="407"/>
      <c r="AO88" s="407"/>
      <c r="AP88" s="407"/>
      <c r="AQ88" s="407"/>
      <c r="AR88" s="407"/>
      <c r="AS88" s="427"/>
      <c r="AT88" s="427"/>
      <c r="AU88" s="427"/>
      <c r="AV88" s="427"/>
      <c r="AW88" s="427"/>
      <c r="AX88" s="427"/>
      <c r="AY88" s="427"/>
      <c r="AZ88" s="412"/>
      <c r="BA88" s="427"/>
      <c r="BB88" s="427"/>
      <c r="BC88" s="427"/>
      <c r="BD88" s="427"/>
      <c r="BE88" s="427"/>
      <c r="BF88" s="427"/>
      <c r="BG88" s="427"/>
      <c r="BH88" s="407"/>
      <c r="BI88" s="199"/>
    </row>
    <row r="89" spans="1:61" ht="11.25" customHeight="1" x14ac:dyDescent="0.25">
      <c r="A89" s="407"/>
      <c r="B89" s="410"/>
      <c r="C89" s="202"/>
      <c r="D89" s="109"/>
      <c r="F89" s="1146"/>
      <c r="G89" s="1146"/>
      <c r="H89" s="1146"/>
      <c r="I89" s="1146"/>
      <c r="J89" s="1146"/>
      <c r="K89" s="1146"/>
      <c r="L89" s="1277"/>
      <c r="M89" s="311"/>
      <c r="N89" s="1146"/>
      <c r="O89" s="1146"/>
      <c r="P89" s="1146"/>
      <c r="Q89" s="1146"/>
      <c r="R89" s="1146"/>
      <c r="S89" s="1146"/>
      <c r="T89" s="1146"/>
      <c r="U89" s="310"/>
      <c r="V89" s="109"/>
      <c r="W89" s="381" t="s">
        <v>489</v>
      </c>
      <c r="X89" s="381"/>
      <c r="Y89" s="381"/>
      <c r="Z89" s="381"/>
      <c r="AA89" s="381"/>
      <c r="AB89" s="381"/>
      <c r="AC89" s="381"/>
      <c r="AD89" s="111" t="s">
        <v>9</v>
      </c>
      <c r="AE89" s="111"/>
      <c r="AF89" s="111"/>
      <c r="AG89" s="150"/>
      <c r="AH89" s="111"/>
      <c r="AI89" s="111"/>
      <c r="AJ89" s="111"/>
      <c r="AK89" s="111"/>
      <c r="AL89" s="117" t="s">
        <v>385</v>
      </c>
      <c r="AM89" s="202"/>
      <c r="AN89" s="407"/>
      <c r="AO89" s="407"/>
      <c r="AP89" s="407"/>
      <c r="AQ89" s="407"/>
      <c r="AR89" s="407"/>
      <c r="AS89" s="427"/>
      <c r="AT89" s="427"/>
      <c r="AU89" s="427"/>
      <c r="AV89" s="427"/>
      <c r="AW89" s="427"/>
      <c r="AX89" s="427"/>
      <c r="AY89" s="427"/>
      <c r="AZ89" s="412"/>
      <c r="BA89" s="427"/>
      <c r="BB89" s="427"/>
      <c r="BC89" s="427"/>
      <c r="BD89" s="427"/>
      <c r="BE89" s="427"/>
      <c r="BF89" s="427"/>
      <c r="BG89" s="427"/>
      <c r="BH89" s="407"/>
      <c r="BI89" s="199"/>
    </row>
    <row r="90" spans="1:61" ht="11.25" customHeight="1" x14ac:dyDescent="0.25">
      <c r="A90" s="407"/>
      <c r="B90" s="410"/>
      <c r="C90" s="202"/>
      <c r="D90" s="109"/>
      <c r="F90" s="1146"/>
      <c r="G90" s="1146"/>
      <c r="H90" s="1146"/>
      <c r="I90" s="1146"/>
      <c r="J90" s="1146"/>
      <c r="K90" s="1146"/>
      <c r="L90" s="1277"/>
      <c r="M90" s="311"/>
      <c r="N90" s="1146"/>
      <c r="O90" s="1146"/>
      <c r="P90" s="1146"/>
      <c r="Q90" s="1146"/>
      <c r="R90" s="1146"/>
      <c r="S90" s="1146"/>
      <c r="T90" s="1146"/>
      <c r="U90" s="310"/>
      <c r="V90" s="109"/>
      <c r="W90" s="381" t="s">
        <v>150</v>
      </c>
      <c r="X90" s="381"/>
      <c r="Y90" s="381"/>
      <c r="Z90" s="381"/>
      <c r="AA90" s="381"/>
      <c r="AB90" s="111" t="s">
        <v>9</v>
      </c>
      <c r="AC90" s="111"/>
      <c r="AD90" s="111"/>
      <c r="AE90" s="150"/>
      <c r="AF90" s="111"/>
      <c r="AG90" s="111"/>
      <c r="AH90" s="111"/>
      <c r="AI90" s="111"/>
      <c r="AJ90" s="111"/>
      <c r="AK90" s="111"/>
      <c r="AL90" s="117" t="s">
        <v>103</v>
      </c>
      <c r="AM90" s="202"/>
      <c r="AN90" s="407"/>
      <c r="AO90" s="407"/>
      <c r="AP90" s="407"/>
      <c r="AQ90" s="407"/>
      <c r="AR90" s="407"/>
      <c r="AS90" s="427"/>
      <c r="AT90" s="427"/>
      <c r="AU90" s="427"/>
      <c r="AV90" s="427"/>
      <c r="AW90" s="427"/>
      <c r="AX90" s="427"/>
      <c r="AY90" s="427"/>
      <c r="AZ90" s="412"/>
      <c r="BA90" s="427"/>
      <c r="BB90" s="427"/>
      <c r="BC90" s="427"/>
      <c r="BD90" s="427"/>
      <c r="BE90" s="427"/>
      <c r="BF90" s="427"/>
      <c r="BG90" s="427"/>
      <c r="BH90" s="407"/>
      <c r="BI90" s="199"/>
    </row>
    <row r="91" spans="1:61" ht="11.25" customHeight="1" x14ac:dyDescent="0.25">
      <c r="A91" s="407"/>
      <c r="B91" s="410"/>
      <c r="C91" s="202"/>
      <c r="D91" s="109"/>
      <c r="F91" s="1146"/>
      <c r="G91" s="1146"/>
      <c r="H91" s="1146"/>
      <c r="I91" s="1146"/>
      <c r="J91" s="1146"/>
      <c r="K91" s="1146"/>
      <c r="L91" s="1277"/>
      <c r="M91" s="311"/>
      <c r="N91" s="1146"/>
      <c r="O91" s="1146"/>
      <c r="P91" s="1146"/>
      <c r="Q91" s="1146"/>
      <c r="R91" s="1146"/>
      <c r="S91" s="1146"/>
      <c r="T91" s="1146"/>
      <c r="U91" s="310"/>
      <c r="V91" s="109"/>
      <c r="AL91" s="127"/>
      <c r="AM91" s="202"/>
      <c r="AN91" s="407"/>
      <c r="AO91" s="407"/>
      <c r="AP91" s="407"/>
      <c r="AQ91" s="407"/>
      <c r="AR91" s="407"/>
      <c r="AS91" s="407"/>
      <c r="AT91" s="407"/>
      <c r="AU91" s="407"/>
      <c r="AV91" s="407"/>
      <c r="AW91" s="407"/>
      <c r="AX91" s="407"/>
      <c r="AY91" s="407"/>
      <c r="AZ91" s="407"/>
      <c r="BA91" s="407"/>
      <c r="BB91" s="407"/>
      <c r="BC91" s="407"/>
      <c r="BD91" s="407"/>
      <c r="BE91" s="407"/>
      <c r="BF91" s="407"/>
      <c r="BG91" s="407"/>
      <c r="BH91" s="407"/>
      <c r="BI91" s="199"/>
    </row>
    <row r="92" spans="1:61" ht="11.25" customHeight="1" x14ac:dyDescent="0.25">
      <c r="A92" s="407"/>
      <c r="B92" s="410"/>
      <c r="C92" s="202"/>
      <c r="D92" s="109"/>
      <c r="F92" s="1146"/>
      <c r="G92" s="1146"/>
      <c r="H92" s="1146"/>
      <c r="I92" s="1146"/>
      <c r="J92" s="1146"/>
      <c r="K92" s="1146"/>
      <c r="L92" s="1277"/>
      <c r="M92" s="311"/>
      <c r="N92" s="1146"/>
      <c r="O92" s="1146"/>
      <c r="P92" s="1146"/>
      <c r="Q92" s="1146"/>
      <c r="R92" s="1146"/>
      <c r="S92" s="1146"/>
      <c r="T92" s="1146"/>
      <c r="U92" s="310"/>
      <c r="V92" s="109"/>
      <c r="AL92" s="127"/>
      <c r="AM92" s="202"/>
      <c r="AN92" s="407"/>
      <c r="AO92" s="407"/>
      <c r="AP92" s="407"/>
      <c r="AQ92" s="407"/>
    </row>
    <row r="93" spans="1:61" ht="11.25" customHeight="1" x14ac:dyDescent="0.25">
      <c r="A93" s="407"/>
      <c r="B93" s="410"/>
      <c r="C93" s="202"/>
      <c r="D93" s="109"/>
      <c r="F93" s="1146"/>
      <c r="G93" s="1146"/>
      <c r="H93" s="1146"/>
      <c r="I93" s="1146"/>
      <c r="J93" s="1146"/>
      <c r="K93" s="1146"/>
      <c r="L93" s="1277"/>
      <c r="M93" s="311"/>
      <c r="N93" s="1146"/>
      <c r="O93" s="1146"/>
      <c r="P93" s="1146"/>
      <c r="Q93" s="1146"/>
      <c r="R93" s="1146"/>
      <c r="S93" s="1146"/>
      <c r="T93" s="1146"/>
      <c r="U93" s="310"/>
      <c r="V93" s="109"/>
      <c r="AL93" s="127"/>
      <c r="AM93" s="202"/>
      <c r="AN93" s="407"/>
      <c r="AO93" s="407"/>
      <c r="AP93" s="407"/>
      <c r="AQ93" s="407"/>
    </row>
    <row r="94" spans="1:61" ht="11.25" customHeight="1" x14ac:dyDescent="0.25">
      <c r="A94" s="407"/>
      <c r="B94" s="410"/>
      <c r="C94" s="202"/>
      <c r="D94" s="109"/>
      <c r="F94" s="1146"/>
      <c r="G94" s="1146"/>
      <c r="H94" s="1146"/>
      <c r="I94" s="1146"/>
      <c r="J94" s="1146"/>
      <c r="K94" s="1146"/>
      <c r="L94" s="1277"/>
      <c r="M94" s="311"/>
      <c r="N94" s="1146"/>
      <c r="O94" s="1146"/>
      <c r="P94" s="1146"/>
      <c r="Q94" s="1146"/>
      <c r="R94" s="1146"/>
      <c r="S94" s="1146"/>
      <c r="T94" s="1146"/>
      <c r="U94" s="310"/>
      <c r="V94" s="109"/>
      <c r="AL94" s="127"/>
      <c r="AM94" s="202"/>
      <c r="AN94" s="407"/>
      <c r="AO94" s="407"/>
      <c r="AP94" s="407"/>
      <c r="AQ94" s="407"/>
    </row>
    <row r="95" spans="1:61" ht="11.25" customHeight="1" x14ac:dyDescent="0.25">
      <c r="A95" s="407"/>
      <c r="B95" s="410"/>
      <c r="C95" s="202"/>
      <c r="D95" s="109"/>
      <c r="E95" s="311"/>
      <c r="F95" s="1146"/>
      <c r="G95" s="1146"/>
      <c r="H95" s="1146"/>
      <c r="I95" s="1146"/>
      <c r="J95" s="1146"/>
      <c r="K95" s="1146"/>
      <c r="L95" s="1277"/>
      <c r="M95" s="311"/>
      <c r="N95" s="1146"/>
      <c r="O95" s="1146"/>
      <c r="P95" s="1146"/>
      <c r="Q95" s="1146"/>
      <c r="R95" s="1146"/>
      <c r="S95" s="1146"/>
      <c r="T95" s="1146"/>
      <c r="U95" s="310"/>
      <c r="V95" s="109"/>
      <c r="AL95" s="127"/>
      <c r="AM95" s="202"/>
      <c r="AN95" s="407"/>
      <c r="AO95" s="407"/>
      <c r="AP95" s="407"/>
      <c r="AQ95" s="407"/>
    </row>
    <row r="96" spans="1:61" ht="11.25" customHeight="1" x14ac:dyDescent="0.25">
      <c r="A96" s="407"/>
      <c r="B96" s="410"/>
      <c r="C96" s="202"/>
      <c r="D96" s="109"/>
      <c r="E96" s="311"/>
      <c r="F96" s="1146"/>
      <c r="G96" s="1146"/>
      <c r="H96" s="1146"/>
      <c r="I96" s="1146"/>
      <c r="J96" s="1146"/>
      <c r="K96" s="1146"/>
      <c r="L96" s="1277"/>
      <c r="M96" s="311"/>
      <c r="N96" s="1146"/>
      <c r="O96" s="1146"/>
      <c r="P96" s="1146"/>
      <c r="Q96" s="1146"/>
      <c r="R96" s="1146"/>
      <c r="S96" s="1146"/>
      <c r="T96" s="1146"/>
      <c r="U96" s="310"/>
      <c r="V96" s="109"/>
      <c r="AL96" s="127"/>
      <c r="AM96" s="202"/>
      <c r="AN96" s="407"/>
      <c r="AO96" s="407"/>
      <c r="AP96" s="407"/>
      <c r="AQ96" s="407"/>
    </row>
    <row r="97" spans="1:43" ht="11.25" customHeight="1" x14ac:dyDescent="0.25">
      <c r="A97" s="407"/>
      <c r="B97" s="410"/>
      <c r="C97" s="202"/>
      <c r="D97" s="109"/>
      <c r="E97" s="311"/>
      <c r="F97" s="1146"/>
      <c r="G97" s="1146"/>
      <c r="H97" s="1146"/>
      <c r="I97" s="1146"/>
      <c r="J97" s="1146"/>
      <c r="K97" s="1146"/>
      <c r="L97" s="1277"/>
      <c r="M97" s="311"/>
      <c r="N97" s="1146"/>
      <c r="O97" s="1146"/>
      <c r="P97" s="1146"/>
      <c r="Q97" s="1146"/>
      <c r="R97" s="1146"/>
      <c r="S97" s="1146"/>
      <c r="T97" s="1146"/>
      <c r="U97" s="310"/>
      <c r="V97" s="109"/>
      <c r="W97" s="381"/>
      <c r="X97" s="381"/>
      <c r="Y97" s="381"/>
      <c r="Z97" s="381"/>
      <c r="AA97" s="381"/>
      <c r="AB97" s="381"/>
      <c r="AC97" s="381"/>
      <c r="AD97" s="381"/>
      <c r="AE97" s="381"/>
      <c r="AF97" s="381"/>
      <c r="AG97" s="381"/>
      <c r="AH97" s="381"/>
      <c r="AI97" s="381"/>
      <c r="AJ97" s="381"/>
      <c r="AK97" s="381"/>
      <c r="AL97" s="116"/>
      <c r="AM97" s="202"/>
      <c r="AN97" s="407"/>
      <c r="AO97" s="407"/>
      <c r="AP97" s="407"/>
      <c r="AQ97" s="407"/>
    </row>
    <row r="98" spans="1:43" x14ac:dyDescent="0.25">
      <c r="A98" s="381"/>
      <c r="B98" s="206"/>
      <c r="C98" s="202"/>
      <c r="D98" s="109"/>
      <c r="E98" s="311"/>
      <c r="F98" s="1146"/>
      <c r="G98" s="1146"/>
      <c r="H98" s="1146"/>
      <c r="I98" s="1146"/>
      <c r="J98" s="1146"/>
      <c r="K98" s="1146"/>
      <c r="L98" s="1277"/>
      <c r="M98" s="311"/>
      <c r="N98" s="1146"/>
      <c r="O98" s="1146"/>
      <c r="P98" s="1146"/>
      <c r="Q98" s="1146"/>
      <c r="R98" s="1146"/>
      <c r="S98" s="1146"/>
      <c r="T98" s="1146"/>
      <c r="U98" s="310"/>
      <c r="V98" s="109"/>
      <c r="W98" s="381"/>
      <c r="X98" s="381"/>
      <c r="Y98" s="381"/>
      <c r="Z98" s="381"/>
      <c r="AA98" s="381"/>
      <c r="AB98" s="381"/>
      <c r="AC98" s="381"/>
      <c r="AD98" s="381"/>
      <c r="AE98" s="381"/>
      <c r="AF98" s="381"/>
      <c r="AG98" s="381"/>
      <c r="AH98" s="381"/>
      <c r="AI98" s="381"/>
      <c r="AJ98" s="381"/>
      <c r="AK98" s="381"/>
      <c r="AL98" s="116"/>
      <c r="AM98" s="202"/>
      <c r="AN98" s="407"/>
      <c r="AO98" s="407"/>
      <c r="AP98" s="407"/>
      <c r="AQ98" s="407"/>
    </row>
    <row r="99" spans="1:43" x14ac:dyDescent="0.25">
      <c r="A99" s="381"/>
      <c r="B99" s="206"/>
      <c r="C99" s="202"/>
      <c r="D99" s="109"/>
      <c r="E99" s="311"/>
      <c r="F99" s="1146"/>
      <c r="G99" s="1146"/>
      <c r="H99" s="1146"/>
      <c r="I99" s="1146"/>
      <c r="J99" s="1146"/>
      <c r="K99" s="1146"/>
      <c r="L99" s="1277"/>
      <c r="M99" s="311"/>
      <c r="N99" s="1146"/>
      <c r="O99" s="1146"/>
      <c r="P99" s="1146"/>
      <c r="Q99" s="1146"/>
      <c r="R99" s="1146"/>
      <c r="S99" s="1146"/>
      <c r="T99" s="1146"/>
      <c r="U99" s="310"/>
      <c r="V99" s="109"/>
      <c r="AL99" s="127"/>
      <c r="AM99" s="202"/>
      <c r="AN99" s="407"/>
      <c r="AO99" s="407"/>
      <c r="AP99" s="407"/>
      <c r="AQ99" s="407"/>
    </row>
    <row r="100" spans="1:43" x14ac:dyDescent="0.25">
      <c r="A100" s="381"/>
      <c r="B100" s="206"/>
      <c r="C100" s="202"/>
      <c r="D100" s="109"/>
      <c r="E100" s="311"/>
      <c r="F100" s="1146"/>
      <c r="G100" s="1146"/>
      <c r="H100" s="1146"/>
      <c r="I100" s="1146"/>
      <c r="J100" s="1146"/>
      <c r="K100" s="1146"/>
      <c r="L100" s="1277"/>
      <c r="M100" s="311"/>
      <c r="N100" s="1146"/>
      <c r="O100" s="1146"/>
      <c r="P100" s="1146"/>
      <c r="Q100" s="1146"/>
      <c r="R100" s="1146"/>
      <c r="S100" s="1146"/>
      <c r="T100" s="1146"/>
      <c r="U100" s="310"/>
      <c r="V100" s="109"/>
      <c r="AL100" s="127"/>
      <c r="AM100" s="202"/>
      <c r="AN100" s="407"/>
      <c r="AO100" s="407"/>
      <c r="AP100" s="407"/>
      <c r="AQ100" s="407"/>
    </row>
    <row r="101" spans="1:43" ht="6" customHeight="1" x14ac:dyDescent="0.25">
      <c r="A101" s="119"/>
      <c r="B101" s="118"/>
      <c r="C101" s="114"/>
      <c r="D101" s="113"/>
      <c r="E101" s="119"/>
      <c r="F101" s="119"/>
      <c r="G101" s="119"/>
      <c r="H101" s="119"/>
      <c r="I101" s="119"/>
      <c r="J101" s="119"/>
      <c r="K101" s="119"/>
      <c r="L101" s="119"/>
      <c r="M101" s="119"/>
      <c r="N101" s="119"/>
      <c r="O101" s="119"/>
      <c r="P101" s="119"/>
      <c r="Q101" s="119"/>
      <c r="R101" s="119"/>
      <c r="S101" s="119"/>
      <c r="T101" s="119"/>
      <c r="U101" s="114"/>
      <c r="V101" s="113"/>
      <c r="W101" s="119"/>
      <c r="X101" s="119"/>
      <c r="Y101" s="119"/>
      <c r="Z101" s="119"/>
      <c r="AA101" s="119"/>
      <c r="AB101" s="119"/>
      <c r="AC101" s="119"/>
      <c r="AD101" s="119"/>
      <c r="AE101" s="119"/>
      <c r="AF101" s="119"/>
      <c r="AG101" s="119"/>
      <c r="AH101" s="119"/>
      <c r="AI101" s="119"/>
      <c r="AJ101" s="119"/>
      <c r="AK101" s="119"/>
      <c r="AL101" s="120"/>
      <c r="AM101" s="114"/>
      <c r="AN101" s="119"/>
      <c r="AO101" s="119"/>
      <c r="AP101" s="119"/>
      <c r="AQ101" s="119"/>
    </row>
    <row r="102" spans="1:43" ht="6" customHeight="1" x14ac:dyDescent="0.25">
      <c r="A102" s="29"/>
      <c r="B102" s="433"/>
      <c r="C102" s="107"/>
      <c r="D102" s="108"/>
      <c r="E102" s="29"/>
      <c r="F102" s="29"/>
      <c r="G102" s="29"/>
      <c r="H102" s="29"/>
      <c r="I102" s="29"/>
      <c r="J102" s="29"/>
      <c r="K102" s="29"/>
      <c r="L102" s="29"/>
      <c r="M102" s="29"/>
      <c r="N102" s="29"/>
      <c r="O102" s="29"/>
      <c r="P102" s="29"/>
      <c r="Q102" s="29"/>
      <c r="R102" s="29"/>
      <c r="S102" s="29"/>
      <c r="T102" s="29"/>
      <c r="U102" s="107"/>
      <c r="V102" s="108"/>
      <c r="W102" s="29"/>
      <c r="X102" s="29"/>
      <c r="Y102" s="29"/>
      <c r="Z102" s="29"/>
      <c r="AA102" s="29"/>
      <c r="AB102" s="29"/>
      <c r="AC102" s="29"/>
      <c r="AD102" s="29"/>
      <c r="AE102" s="29"/>
      <c r="AF102" s="29"/>
      <c r="AG102" s="29"/>
      <c r="AH102" s="29"/>
      <c r="AI102" s="29"/>
      <c r="AJ102" s="29"/>
      <c r="AK102" s="29"/>
      <c r="AL102" s="33"/>
      <c r="AM102" s="107"/>
      <c r="AN102" s="29"/>
      <c r="AO102" s="29"/>
      <c r="AP102" s="29"/>
      <c r="AQ102" s="29"/>
    </row>
    <row r="103" spans="1:43" ht="11.25" customHeight="1" x14ac:dyDescent="0.25">
      <c r="A103" s="381"/>
      <c r="B103" s="410">
        <v>610</v>
      </c>
      <c r="C103" s="202"/>
      <c r="D103" s="109"/>
      <c r="E103" s="1146" t="str">
        <f ca="1">VLOOKUP(INDIRECT(ADDRESS(ROW(),COLUMN()-3)),INDIRECT("translations[[Question Num]:["&amp; Language_Selected &amp;"]]"),MATCH(Language_Selected,Language_Options,0)+1,FALSE)</f>
        <v>When (NAME IN 603) had diarrhea, was (NAME IN 603) given less than usual to eat, about the same amount, more than usual, or nothing to eat?
IF LESS, PROBE: Was (NAME IN 603) given much less than usual to eat or somewhat less?</v>
      </c>
      <c r="F103" s="1146"/>
      <c r="G103" s="1146"/>
      <c r="H103" s="1146"/>
      <c r="I103" s="1146"/>
      <c r="J103" s="1146"/>
      <c r="K103" s="1146"/>
      <c r="L103" s="1146"/>
      <c r="M103" s="1146"/>
      <c r="N103" s="1146"/>
      <c r="O103" s="1146"/>
      <c r="P103" s="1146"/>
      <c r="Q103" s="1146"/>
      <c r="R103" s="1146"/>
      <c r="S103" s="1146"/>
      <c r="T103" s="1146"/>
      <c r="U103" s="146"/>
      <c r="V103" s="109"/>
      <c r="W103" s="381" t="s">
        <v>485</v>
      </c>
      <c r="X103" s="381"/>
      <c r="Y103" s="381"/>
      <c r="Z103" s="381"/>
      <c r="AA103" s="111" t="s">
        <v>9</v>
      </c>
      <c r="AB103" s="111"/>
      <c r="AC103" s="111"/>
      <c r="AD103" s="150"/>
      <c r="AE103" s="111"/>
      <c r="AF103" s="111"/>
      <c r="AG103" s="111"/>
      <c r="AH103" s="111"/>
      <c r="AI103" s="150"/>
      <c r="AJ103" s="111"/>
      <c r="AK103" s="111"/>
      <c r="AL103" s="117" t="s">
        <v>53</v>
      </c>
      <c r="AM103" s="202"/>
      <c r="AN103" s="407"/>
      <c r="AO103" s="407"/>
      <c r="AP103" s="407"/>
      <c r="AQ103" s="407"/>
    </row>
    <row r="104" spans="1:43" x14ac:dyDescent="0.25">
      <c r="A104" s="381"/>
      <c r="B104" s="206"/>
      <c r="C104" s="202"/>
      <c r="D104" s="109"/>
      <c r="E104" s="1146"/>
      <c r="F104" s="1146"/>
      <c r="G104" s="1146"/>
      <c r="H104" s="1146"/>
      <c r="I104" s="1146"/>
      <c r="J104" s="1146"/>
      <c r="K104" s="1146"/>
      <c r="L104" s="1146"/>
      <c r="M104" s="1146"/>
      <c r="N104" s="1146"/>
      <c r="O104" s="1146"/>
      <c r="P104" s="1146"/>
      <c r="Q104" s="1146"/>
      <c r="R104" s="1146"/>
      <c r="S104" s="1146"/>
      <c r="T104" s="1146"/>
      <c r="U104" s="146"/>
      <c r="V104" s="109"/>
      <c r="W104" s="381" t="s">
        <v>486</v>
      </c>
      <c r="X104" s="381"/>
      <c r="Y104" s="381"/>
      <c r="Z104" s="381"/>
      <c r="AA104" s="381"/>
      <c r="AB104" s="381"/>
      <c r="AC104" s="111" t="s">
        <v>9</v>
      </c>
      <c r="AD104" s="111"/>
      <c r="AE104" s="111"/>
      <c r="AF104" s="150"/>
      <c r="AG104" s="111"/>
      <c r="AH104" s="111"/>
      <c r="AI104" s="111"/>
      <c r="AJ104" s="111"/>
      <c r="AK104" s="150"/>
      <c r="AL104" s="117" t="s">
        <v>55</v>
      </c>
      <c r="AM104" s="202"/>
      <c r="AN104" s="407"/>
      <c r="AO104" s="407"/>
      <c r="AP104" s="407"/>
      <c r="AQ104" s="407"/>
    </row>
    <row r="105" spans="1:43" x14ac:dyDescent="0.25">
      <c r="A105" s="381"/>
      <c r="B105" s="206"/>
      <c r="C105" s="202"/>
      <c r="D105" s="109"/>
      <c r="E105" s="1146"/>
      <c r="F105" s="1146"/>
      <c r="G105" s="1146"/>
      <c r="H105" s="1146"/>
      <c r="I105" s="1146"/>
      <c r="J105" s="1146"/>
      <c r="K105" s="1146"/>
      <c r="L105" s="1146"/>
      <c r="M105" s="1146"/>
      <c r="N105" s="1146"/>
      <c r="O105" s="1146"/>
      <c r="P105" s="1146"/>
      <c r="Q105" s="1146"/>
      <c r="R105" s="1146"/>
      <c r="S105" s="1146"/>
      <c r="T105" s="1146"/>
      <c r="U105" s="146"/>
      <c r="V105" s="109"/>
      <c r="W105" s="381" t="s">
        <v>487</v>
      </c>
      <c r="X105" s="381"/>
      <c r="Y105" s="381"/>
      <c r="Z105" s="381"/>
      <c r="AA105" s="381"/>
      <c r="AB105" s="381"/>
      <c r="AC105" s="111" t="s">
        <v>9</v>
      </c>
      <c r="AD105" s="111"/>
      <c r="AE105" s="111"/>
      <c r="AF105" s="150"/>
      <c r="AG105" s="111"/>
      <c r="AH105" s="111"/>
      <c r="AI105" s="111"/>
      <c r="AJ105" s="111"/>
      <c r="AK105" s="150"/>
      <c r="AL105" s="117" t="s">
        <v>91</v>
      </c>
      <c r="AM105" s="202"/>
      <c r="AN105" s="407"/>
      <c r="AO105" s="407"/>
      <c r="AP105" s="407"/>
      <c r="AQ105" s="407"/>
    </row>
    <row r="106" spans="1:43" x14ac:dyDescent="0.25">
      <c r="A106" s="381"/>
      <c r="B106" s="206"/>
      <c r="C106" s="202"/>
      <c r="D106" s="109"/>
      <c r="E106" s="1146"/>
      <c r="F106" s="1146"/>
      <c r="G106" s="1146"/>
      <c r="H106" s="1146"/>
      <c r="I106" s="1146"/>
      <c r="J106" s="1146"/>
      <c r="K106" s="1146"/>
      <c r="L106" s="1146"/>
      <c r="M106" s="1146"/>
      <c r="N106" s="1146"/>
      <c r="O106" s="1146"/>
      <c r="P106" s="1146"/>
      <c r="Q106" s="1146"/>
      <c r="R106" s="1146"/>
      <c r="S106" s="1146"/>
      <c r="T106" s="1146"/>
      <c r="U106" s="146"/>
      <c r="V106" s="109"/>
      <c r="W106" s="381" t="s">
        <v>488</v>
      </c>
      <c r="X106" s="381"/>
      <c r="Y106" s="111" t="s">
        <v>9</v>
      </c>
      <c r="Z106" s="111"/>
      <c r="AA106" s="111"/>
      <c r="AB106" s="150"/>
      <c r="AC106" s="111"/>
      <c r="AD106" s="111"/>
      <c r="AE106" s="111"/>
      <c r="AF106" s="111"/>
      <c r="AG106" s="150"/>
      <c r="AH106" s="111"/>
      <c r="AI106" s="111"/>
      <c r="AJ106" s="111"/>
      <c r="AK106" s="111"/>
      <c r="AL106" s="117" t="s">
        <v>116</v>
      </c>
      <c r="AM106" s="202"/>
      <c r="AN106" s="407"/>
      <c r="AO106" s="407"/>
      <c r="AP106" s="407"/>
      <c r="AQ106" s="407"/>
    </row>
    <row r="107" spans="1:43" x14ac:dyDescent="0.25">
      <c r="A107" s="381"/>
      <c r="B107" s="206"/>
      <c r="C107" s="202"/>
      <c r="D107" s="109"/>
      <c r="E107" s="1146"/>
      <c r="F107" s="1146"/>
      <c r="G107" s="1146"/>
      <c r="H107" s="1146"/>
      <c r="I107" s="1146"/>
      <c r="J107" s="1146"/>
      <c r="K107" s="1146"/>
      <c r="L107" s="1146"/>
      <c r="M107" s="1146"/>
      <c r="N107" s="1146"/>
      <c r="O107" s="1146"/>
      <c r="P107" s="1146"/>
      <c r="Q107" s="1146"/>
      <c r="R107" s="1146"/>
      <c r="S107" s="1146"/>
      <c r="T107" s="1146"/>
      <c r="U107" s="146"/>
      <c r="V107" s="109"/>
      <c r="W107" s="381" t="s">
        <v>490</v>
      </c>
      <c r="X107" s="381"/>
      <c r="Y107" s="381"/>
      <c r="Z107" s="381"/>
      <c r="AA107" s="381"/>
      <c r="AB107" s="381"/>
      <c r="AC107" s="111" t="s">
        <v>9</v>
      </c>
      <c r="AD107" s="111"/>
      <c r="AE107" s="111"/>
      <c r="AF107" s="150"/>
      <c r="AG107" s="111"/>
      <c r="AH107" s="111"/>
      <c r="AI107" s="111"/>
      <c r="AJ107" s="111"/>
      <c r="AK107" s="150"/>
      <c r="AL107" s="117" t="s">
        <v>385</v>
      </c>
      <c r="AM107" s="202"/>
      <c r="AN107" s="407"/>
      <c r="AO107" s="407"/>
      <c r="AP107" s="407"/>
      <c r="AQ107" s="407"/>
    </row>
    <row r="108" spans="1:43" ht="11.25" customHeight="1" x14ac:dyDescent="0.25">
      <c r="A108" s="381"/>
      <c r="B108" s="206"/>
      <c r="C108" s="202"/>
      <c r="D108" s="109"/>
      <c r="E108" s="1146"/>
      <c r="F108" s="1146"/>
      <c r="G108" s="1146"/>
      <c r="H108" s="1146"/>
      <c r="I108" s="1146"/>
      <c r="J108" s="1146"/>
      <c r="K108" s="1146"/>
      <c r="L108" s="1146"/>
      <c r="M108" s="1146"/>
      <c r="N108" s="1146"/>
      <c r="O108" s="1146"/>
      <c r="P108" s="1146"/>
      <c r="Q108" s="1146"/>
      <c r="R108" s="1146"/>
      <c r="S108" s="1146"/>
      <c r="T108" s="1146"/>
      <c r="U108" s="146"/>
      <c r="V108" s="109"/>
      <c r="W108" s="381" t="s">
        <v>491</v>
      </c>
      <c r="X108" s="381"/>
      <c r="Y108" s="381"/>
      <c r="Z108" s="381"/>
      <c r="AA108" s="381"/>
      <c r="AB108" s="381"/>
      <c r="AC108" s="381"/>
      <c r="AD108" s="111" t="s">
        <v>9</v>
      </c>
      <c r="AE108" s="111"/>
      <c r="AF108" s="111"/>
      <c r="AG108" s="150"/>
      <c r="AH108" s="111"/>
      <c r="AI108" s="111"/>
      <c r="AJ108" s="111"/>
      <c r="AK108" s="111"/>
      <c r="AL108" s="117" t="s">
        <v>155</v>
      </c>
      <c r="AM108" s="202"/>
      <c r="AN108" s="407"/>
      <c r="AO108" s="407"/>
      <c r="AP108" s="407"/>
      <c r="AQ108" s="407"/>
    </row>
    <row r="109" spans="1:43" x14ac:dyDescent="0.25">
      <c r="A109" s="381"/>
      <c r="B109" s="206"/>
      <c r="C109" s="202"/>
      <c r="D109" s="109"/>
      <c r="E109" s="1146"/>
      <c r="F109" s="1146"/>
      <c r="G109" s="1146"/>
      <c r="H109" s="1146"/>
      <c r="I109" s="1146"/>
      <c r="J109" s="1146"/>
      <c r="K109" s="1146"/>
      <c r="L109" s="1146"/>
      <c r="M109" s="1146"/>
      <c r="N109" s="1146"/>
      <c r="O109" s="1146"/>
      <c r="P109" s="1146"/>
      <c r="Q109" s="1146"/>
      <c r="R109" s="1146"/>
      <c r="S109" s="1146"/>
      <c r="T109" s="1146"/>
      <c r="U109" s="146"/>
      <c r="V109" s="109"/>
      <c r="W109" s="381" t="s">
        <v>150</v>
      </c>
      <c r="X109" s="381"/>
      <c r="Y109" s="381"/>
      <c r="Z109" s="381"/>
      <c r="AA109" s="381"/>
      <c r="AB109" s="111" t="s">
        <v>9</v>
      </c>
      <c r="AC109" s="111"/>
      <c r="AD109" s="111"/>
      <c r="AE109" s="150"/>
      <c r="AF109" s="111"/>
      <c r="AG109" s="111"/>
      <c r="AH109" s="111"/>
      <c r="AI109" s="111"/>
      <c r="AJ109" s="111"/>
      <c r="AK109" s="111"/>
      <c r="AL109" s="117" t="s">
        <v>103</v>
      </c>
      <c r="AM109" s="202"/>
      <c r="AN109" s="407"/>
      <c r="AO109" s="407"/>
      <c r="AP109" s="407"/>
      <c r="AQ109" s="407"/>
    </row>
    <row r="110" spans="1:43" ht="6" customHeight="1" x14ac:dyDescent="0.25">
      <c r="A110" s="119"/>
      <c r="B110" s="118"/>
      <c r="C110" s="114"/>
      <c r="D110" s="113"/>
      <c r="E110" s="119"/>
      <c r="F110" s="119"/>
      <c r="G110" s="119"/>
      <c r="H110" s="119"/>
      <c r="I110" s="119"/>
      <c r="J110" s="119"/>
      <c r="K110" s="119"/>
      <c r="L110" s="119"/>
      <c r="M110" s="119"/>
      <c r="N110" s="119"/>
      <c r="O110" s="119"/>
      <c r="P110" s="119"/>
      <c r="Q110" s="119"/>
      <c r="R110" s="119"/>
      <c r="S110" s="119"/>
      <c r="T110" s="119"/>
      <c r="U110" s="114"/>
      <c r="V110" s="113"/>
      <c r="W110" s="119"/>
      <c r="X110" s="119"/>
      <c r="Y110" s="119"/>
      <c r="Z110" s="119"/>
      <c r="AA110" s="119"/>
      <c r="AB110" s="119"/>
      <c r="AC110" s="119"/>
      <c r="AD110" s="119"/>
      <c r="AE110" s="119"/>
      <c r="AF110" s="119"/>
      <c r="AG110" s="119"/>
      <c r="AH110" s="119"/>
      <c r="AI110" s="119"/>
      <c r="AJ110" s="119"/>
      <c r="AK110" s="119"/>
      <c r="AL110" s="120"/>
      <c r="AM110" s="114"/>
      <c r="AN110" s="119"/>
      <c r="AO110" s="119"/>
      <c r="AP110" s="119"/>
      <c r="AQ110" s="119"/>
    </row>
    <row r="111" spans="1:43" ht="6" customHeight="1" x14ac:dyDescent="0.25">
      <c r="A111" s="29"/>
      <c r="B111" s="433"/>
      <c r="C111" s="107"/>
      <c r="D111" s="108"/>
      <c r="E111" s="29"/>
      <c r="F111" s="29"/>
      <c r="G111" s="29"/>
      <c r="H111" s="29"/>
      <c r="I111" s="29"/>
      <c r="J111" s="29"/>
      <c r="K111" s="29"/>
      <c r="L111" s="29"/>
      <c r="M111" s="29"/>
      <c r="N111" s="29"/>
      <c r="O111" s="29"/>
      <c r="P111" s="29"/>
      <c r="Q111" s="29"/>
      <c r="R111" s="29"/>
      <c r="S111" s="29"/>
      <c r="T111" s="29"/>
      <c r="U111" s="107"/>
      <c r="V111" s="108"/>
      <c r="W111" s="29"/>
      <c r="X111" s="29"/>
      <c r="Y111" s="29"/>
      <c r="Z111" s="29"/>
      <c r="AA111" s="29"/>
      <c r="AB111" s="29"/>
      <c r="AC111" s="29"/>
      <c r="AD111" s="29"/>
      <c r="AE111" s="29"/>
      <c r="AF111" s="29"/>
      <c r="AG111" s="29"/>
      <c r="AH111" s="29"/>
      <c r="AI111" s="29"/>
      <c r="AJ111" s="29"/>
      <c r="AK111" s="29"/>
      <c r="AL111" s="33"/>
      <c r="AM111" s="107"/>
      <c r="AN111" s="29"/>
      <c r="AO111" s="29"/>
      <c r="AP111" s="29"/>
      <c r="AQ111" s="29"/>
    </row>
    <row r="112" spans="1:43" ht="11.25" customHeight="1" x14ac:dyDescent="0.25">
      <c r="A112" s="381"/>
      <c r="B112" s="206">
        <v>611</v>
      </c>
      <c r="C112" s="202"/>
      <c r="D112" s="109"/>
      <c r="E112" s="1146" t="str">
        <f ca="1">VLOOKUP(INDIRECT(ADDRESS(ROW(),COLUMN()-3)),INDIRECT("translations[[Question Num]:["&amp; Language_Selected &amp;"]]"),MATCH(Language_Selected,Language_Options,0)+1,FALSE)</f>
        <v>Did you seek advice or treatment for the diarrhea from any source?</v>
      </c>
      <c r="F112" s="1146"/>
      <c r="G112" s="1146"/>
      <c r="H112" s="1146"/>
      <c r="I112" s="1146"/>
      <c r="J112" s="1146"/>
      <c r="K112" s="1146"/>
      <c r="L112" s="1146"/>
      <c r="M112" s="1146"/>
      <c r="N112" s="1146"/>
      <c r="O112" s="1146"/>
      <c r="P112" s="1146"/>
      <c r="Q112" s="1146"/>
      <c r="R112" s="1146"/>
      <c r="S112" s="1146"/>
      <c r="T112" s="1146"/>
      <c r="U112" s="146"/>
      <c r="V112" s="109"/>
      <c r="W112" s="381" t="s">
        <v>52</v>
      </c>
      <c r="X112" s="381"/>
      <c r="Y112" s="111" t="s">
        <v>9</v>
      </c>
      <c r="Z112" s="111"/>
      <c r="AA112" s="111"/>
      <c r="AB112" s="111"/>
      <c r="AC112" s="111"/>
      <c r="AD112" s="111"/>
      <c r="AE112" s="111"/>
      <c r="AF112" s="111"/>
      <c r="AG112" s="111"/>
      <c r="AH112" s="111"/>
      <c r="AI112" s="111"/>
      <c r="AJ112" s="111"/>
      <c r="AK112" s="111"/>
      <c r="AL112" s="117" t="s">
        <v>53</v>
      </c>
      <c r="AM112" s="202"/>
      <c r="AN112" s="407"/>
      <c r="AO112" s="407"/>
      <c r="AP112" s="407"/>
      <c r="AQ112" s="407"/>
    </row>
    <row r="113" spans="1:60" x14ac:dyDescent="0.25">
      <c r="A113" s="381"/>
      <c r="B113" s="410"/>
      <c r="C113" s="202"/>
      <c r="D113" s="109"/>
      <c r="E113" s="1146"/>
      <c r="F113" s="1146"/>
      <c r="G113" s="1146"/>
      <c r="H113" s="1146"/>
      <c r="I113" s="1146"/>
      <c r="J113" s="1146"/>
      <c r="K113" s="1146"/>
      <c r="L113" s="1146"/>
      <c r="M113" s="1146"/>
      <c r="N113" s="1146"/>
      <c r="O113" s="1146"/>
      <c r="P113" s="1146"/>
      <c r="Q113" s="1146"/>
      <c r="R113" s="1146"/>
      <c r="S113" s="1146"/>
      <c r="T113" s="1146"/>
      <c r="U113" s="146"/>
      <c r="V113" s="109"/>
      <c r="W113" s="407" t="s">
        <v>326</v>
      </c>
      <c r="X113" s="407"/>
      <c r="Y113" s="112" t="s">
        <v>9</v>
      </c>
      <c r="Z113" s="112"/>
      <c r="AA113" s="112"/>
      <c r="AB113" s="112"/>
      <c r="AC113" s="112"/>
      <c r="AD113" s="112"/>
      <c r="AE113" s="112"/>
      <c r="AF113" s="112"/>
      <c r="AG113" s="112"/>
      <c r="AH113" s="112"/>
      <c r="AI113" s="112"/>
      <c r="AJ113" s="112"/>
      <c r="AK113" s="112"/>
      <c r="AL113" s="117" t="s">
        <v>55</v>
      </c>
      <c r="AM113" s="202"/>
      <c r="AN113" s="407"/>
      <c r="AO113" s="407"/>
      <c r="AP113" s="407">
        <v>615</v>
      </c>
      <c r="AQ113" s="407"/>
    </row>
    <row r="114" spans="1:60" ht="6" customHeight="1" x14ac:dyDescent="0.25">
      <c r="A114" s="119"/>
      <c r="B114" s="118"/>
      <c r="C114" s="114"/>
      <c r="D114" s="113"/>
      <c r="E114" s="119"/>
      <c r="F114" s="119"/>
      <c r="G114" s="119"/>
      <c r="H114" s="119"/>
      <c r="I114" s="119"/>
      <c r="J114" s="119"/>
      <c r="K114" s="119"/>
      <c r="L114" s="119"/>
      <c r="M114" s="119"/>
      <c r="N114" s="119"/>
      <c r="O114" s="119"/>
      <c r="P114" s="119"/>
      <c r="Q114" s="119"/>
      <c r="R114" s="119"/>
      <c r="S114" s="119"/>
      <c r="T114" s="119"/>
      <c r="U114" s="114"/>
      <c r="V114" s="113"/>
      <c r="W114" s="119"/>
      <c r="X114" s="119"/>
      <c r="Y114" s="119"/>
      <c r="Z114" s="119"/>
      <c r="AA114" s="119"/>
      <c r="AB114" s="119"/>
      <c r="AC114" s="119"/>
      <c r="AD114" s="119"/>
      <c r="AE114" s="119"/>
      <c r="AF114" s="119"/>
      <c r="AG114" s="119"/>
      <c r="AH114" s="119"/>
      <c r="AI114" s="119"/>
      <c r="AJ114" s="119"/>
      <c r="AK114" s="119"/>
      <c r="AL114" s="120"/>
      <c r="AM114" s="114"/>
      <c r="AN114" s="119"/>
      <c r="AO114" s="119"/>
      <c r="AP114" s="119"/>
      <c r="AQ114" s="119"/>
    </row>
    <row r="115" spans="1:60" ht="6" customHeight="1" x14ac:dyDescent="0.25">
      <c r="A115" s="29"/>
      <c r="B115" s="433"/>
      <c r="C115" s="107"/>
      <c r="D115" s="108"/>
      <c r="E115" s="29"/>
      <c r="F115" s="29"/>
      <c r="G115" s="29"/>
      <c r="H115" s="29"/>
      <c r="I115" s="29"/>
      <c r="J115" s="29"/>
      <c r="K115" s="29"/>
      <c r="L115" s="29"/>
      <c r="M115" s="29"/>
      <c r="N115" s="29"/>
      <c r="O115" s="29"/>
      <c r="P115" s="29"/>
      <c r="Q115" s="29"/>
      <c r="R115" s="29"/>
      <c r="S115" s="29"/>
      <c r="T115" s="29"/>
      <c r="U115" s="107"/>
      <c r="V115" s="108"/>
      <c r="W115" s="29"/>
      <c r="X115" s="29"/>
      <c r="Y115" s="29"/>
      <c r="Z115" s="29"/>
      <c r="AA115" s="29"/>
      <c r="AB115" s="29"/>
      <c r="AC115" s="29"/>
      <c r="AD115" s="29"/>
      <c r="AE115" s="29"/>
      <c r="AF115" s="29"/>
      <c r="AG115" s="29"/>
      <c r="AH115" s="29"/>
      <c r="AI115" s="29"/>
      <c r="AJ115" s="29"/>
      <c r="AK115" s="29"/>
      <c r="AL115" s="433"/>
      <c r="AM115" s="107"/>
      <c r="AN115" s="29"/>
      <c r="AO115" s="29"/>
      <c r="AP115" s="29"/>
      <c r="AQ115" s="29"/>
    </row>
    <row r="116" spans="1:60" ht="11.25" customHeight="1" x14ac:dyDescent="0.25">
      <c r="A116" s="407"/>
      <c r="B116" s="410">
        <v>612</v>
      </c>
      <c r="C116" s="202"/>
      <c r="D116" s="109"/>
      <c r="E116" s="1148" t="str">
        <f ca="1">VLOOKUP(INDIRECT(ADDRESS(ROW(),COLUMN()-3)),INDIRECT("translations[[Question Num]:["&amp; Language_Selected &amp;"]]"),MATCH(Language_Selected,Language_Options,0)+1,FALSE)</f>
        <v>Where did you seek advice or treatment?
Anywhere else?
PROBE TO IDENTIFY EACH TYPE OF SOURCE.
IF UNABLE TO DETERMINE IF PUBLIC, PRIVATE, OR NGO SECTOR, RECORD 'X' AND WRITE THE NAME OF THE PLACE(S).</v>
      </c>
      <c r="F116" s="1148"/>
      <c r="G116" s="1148"/>
      <c r="H116" s="1148"/>
      <c r="I116" s="1148"/>
      <c r="J116" s="1148"/>
      <c r="K116" s="1148"/>
      <c r="L116" s="1148"/>
      <c r="M116" s="1148"/>
      <c r="N116" s="1148"/>
      <c r="O116" s="1148"/>
      <c r="P116" s="1148"/>
      <c r="Q116" s="1148"/>
      <c r="R116" s="1148"/>
      <c r="S116" s="1148"/>
      <c r="T116" s="1148"/>
      <c r="U116" s="146"/>
      <c r="V116" s="109"/>
      <c r="W116" s="189" t="s">
        <v>220</v>
      </c>
      <c r="X116" s="407"/>
      <c r="Y116" s="407"/>
      <c r="Z116" s="407"/>
      <c r="AA116" s="407"/>
      <c r="AB116" s="407"/>
      <c r="AC116" s="407"/>
      <c r="AD116" s="407"/>
      <c r="AE116" s="407"/>
      <c r="AF116" s="407"/>
      <c r="AG116" s="407"/>
      <c r="AH116" s="407"/>
      <c r="AI116" s="407"/>
      <c r="AJ116" s="407"/>
      <c r="AK116" s="407"/>
      <c r="AL116" s="410"/>
      <c r="AM116" s="202"/>
      <c r="AN116" s="407"/>
      <c r="AO116" s="407"/>
      <c r="AP116" s="407"/>
      <c r="AQ116" s="407"/>
      <c r="AS116" s="407"/>
      <c r="AT116" s="407"/>
      <c r="AU116" s="407"/>
      <c r="AV116" s="407"/>
      <c r="AW116" s="407"/>
      <c r="AX116" s="407"/>
      <c r="AY116" s="407"/>
      <c r="AZ116" s="407"/>
      <c r="BA116" s="407"/>
      <c r="BB116" s="410"/>
      <c r="BC116" s="199"/>
      <c r="BD116" s="199"/>
      <c r="BE116" s="199"/>
      <c r="BF116" s="199"/>
      <c r="BG116" s="410"/>
      <c r="BH116" s="199"/>
    </row>
    <row r="117" spans="1:60" ht="11.25" customHeight="1" x14ac:dyDescent="0.25">
      <c r="A117" s="381"/>
      <c r="B117" s="121" t="s">
        <v>191</v>
      </c>
      <c r="C117" s="202"/>
      <c r="D117" s="109"/>
      <c r="E117" s="1148"/>
      <c r="F117" s="1148"/>
      <c r="G117" s="1148"/>
      <c r="H117" s="1148"/>
      <c r="I117" s="1148"/>
      <c r="J117" s="1148"/>
      <c r="K117" s="1148"/>
      <c r="L117" s="1148"/>
      <c r="M117" s="1148"/>
      <c r="N117" s="1148"/>
      <c r="O117" s="1148"/>
      <c r="P117" s="1148"/>
      <c r="Q117" s="1148"/>
      <c r="R117" s="1148"/>
      <c r="S117" s="1148"/>
      <c r="T117" s="1148"/>
      <c r="U117" s="146"/>
      <c r="V117" s="109"/>
      <c r="W117" s="407"/>
      <c r="X117" s="407" t="s">
        <v>222</v>
      </c>
      <c r="Y117" s="407"/>
      <c r="Z117" s="407"/>
      <c r="AA117" s="407"/>
      <c r="AB117" s="407"/>
      <c r="AC117" s="407"/>
      <c r="AD117" s="407"/>
      <c r="AE117" s="407"/>
      <c r="AF117" s="112" t="s">
        <v>9</v>
      </c>
      <c r="AG117" s="112"/>
      <c r="AH117" s="112"/>
      <c r="AI117" s="111"/>
      <c r="AJ117" s="112"/>
      <c r="AK117" s="112"/>
      <c r="AL117" s="410" t="s">
        <v>129</v>
      </c>
      <c r="AM117" s="202"/>
      <c r="AN117" s="407"/>
      <c r="AO117" s="407"/>
      <c r="AP117" s="407"/>
      <c r="AQ117" s="407"/>
      <c r="AS117" s="407"/>
      <c r="AT117" s="407"/>
      <c r="AU117" s="407"/>
      <c r="AV117" s="407"/>
      <c r="AW117" s="407"/>
      <c r="AX117" s="407"/>
      <c r="AY117" s="407"/>
      <c r="AZ117" s="407"/>
      <c r="BA117" s="112"/>
      <c r="BB117" s="112"/>
      <c r="BC117" s="112"/>
      <c r="BD117" s="112"/>
      <c r="BE117" s="112"/>
      <c r="BF117" s="112"/>
      <c r="BG117" s="410"/>
      <c r="BH117" s="199"/>
    </row>
    <row r="118" spans="1:60" ht="11.25" customHeight="1" x14ac:dyDescent="0.25">
      <c r="A118" s="381"/>
      <c r="B118" s="206"/>
      <c r="C118" s="202"/>
      <c r="D118" s="109"/>
      <c r="E118" s="1148"/>
      <c r="F118" s="1148"/>
      <c r="G118" s="1148"/>
      <c r="H118" s="1148"/>
      <c r="I118" s="1148"/>
      <c r="J118" s="1148"/>
      <c r="K118" s="1148"/>
      <c r="L118" s="1148"/>
      <c r="M118" s="1148"/>
      <c r="N118" s="1148"/>
      <c r="O118" s="1148"/>
      <c r="P118" s="1148"/>
      <c r="Q118" s="1148"/>
      <c r="R118" s="1148"/>
      <c r="S118" s="1148"/>
      <c r="T118" s="1148"/>
      <c r="U118" s="146"/>
      <c r="V118" s="109"/>
      <c r="W118" s="407"/>
      <c r="X118" s="407" t="s">
        <v>223</v>
      </c>
      <c r="Y118" s="381"/>
      <c r="Z118" s="381"/>
      <c r="AA118" s="381"/>
      <c r="AB118" s="381"/>
      <c r="AC118" s="381"/>
      <c r="AD118" s="381"/>
      <c r="AE118" s="407"/>
      <c r="AF118" s="407"/>
      <c r="AG118" s="407"/>
      <c r="AI118" s="112" t="s">
        <v>9</v>
      </c>
      <c r="AJ118" s="112"/>
      <c r="AK118" s="111"/>
      <c r="AL118" s="410" t="s">
        <v>132</v>
      </c>
      <c r="AM118" s="202"/>
      <c r="AN118" s="407"/>
      <c r="AO118" s="407"/>
      <c r="AP118" s="407"/>
      <c r="AQ118" s="407"/>
      <c r="AS118" s="407"/>
      <c r="AT118" s="407"/>
      <c r="AU118" s="407"/>
      <c r="AV118" s="407"/>
      <c r="AW118" s="407"/>
      <c r="AX118" s="407"/>
      <c r="AY118" s="407"/>
      <c r="AZ118" s="407"/>
      <c r="BA118" s="407"/>
      <c r="BB118" s="410"/>
      <c r="BC118" s="112"/>
      <c r="BD118" s="112"/>
      <c r="BE118" s="112"/>
      <c r="BF118" s="112"/>
      <c r="BG118" s="410"/>
      <c r="BH118" s="199"/>
    </row>
    <row r="119" spans="1:60" ht="11.25" customHeight="1" x14ac:dyDescent="0.25">
      <c r="A119" s="381"/>
      <c r="B119" s="206"/>
      <c r="C119" s="202"/>
      <c r="D119" s="109"/>
      <c r="E119" s="1148"/>
      <c r="F119" s="1148"/>
      <c r="G119" s="1148"/>
      <c r="H119" s="1148"/>
      <c r="I119" s="1148"/>
      <c r="J119" s="1148"/>
      <c r="K119" s="1148"/>
      <c r="L119" s="1148"/>
      <c r="M119" s="1148"/>
      <c r="N119" s="1148"/>
      <c r="O119" s="1148"/>
      <c r="P119" s="1148"/>
      <c r="Q119" s="1148"/>
      <c r="R119" s="1148"/>
      <c r="S119" s="1148"/>
      <c r="T119" s="1148"/>
      <c r="U119" s="146"/>
      <c r="V119" s="109"/>
      <c r="W119" s="407"/>
      <c r="X119" s="407" t="s">
        <v>343</v>
      </c>
      <c r="Y119" s="407"/>
      <c r="Z119" s="407"/>
      <c r="AA119" s="407"/>
      <c r="AB119" s="407"/>
      <c r="AC119" s="407"/>
      <c r="AD119" s="407"/>
      <c r="AE119" s="407"/>
      <c r="AF119" s="407"/>
      <c r="AG119" s="407"/>
      <c r="AH119" s="112" t="s">
        <v>9</v>
      </c>
      <c r="AI119" s="112"/>
      <c r="AJ119" s="112"/>
      <c r="AK119" s="111"/>
      <c r="AL119" s="410" t="s">
        <v>101</v>
      </c>
      <c r="AM119" s="202"/>
      <c r="AN119" s="407"/>
      <c r="AO119" s="407"/>
      <c r="AP119" s="407"/>
      <c r="AQ119" s="407"/>
      <c r="AS119" s="407"/>
      <c r="AT119" s="407"/>
      <c r="AU119" s="407"/>
      <c r="AV119" s="407"/>
      <c r="AW119" s="407"/>
      <c r="AX119" s="407"/>
      <c r="AY119" s="407"/>
      <c r="AZ119" s="407"/>
      <c r="BA119" s="407"/>
      <c r="BB119" s="112"/>
      <c r="BC119" s="112"/>
      <c r="BD119" s="112"/>
      <c r="BE119" s="112"/>
      <c r="BF119" s="112"/>
      <c r="BG119" s="410"/>
      <c r="BH119" s="199"/>
    </row>
    <row r="120" spans="1:60" ht="11.25" customHeight="1" x14ac:dyDescent="0.25">
      <c r="A120" s="381"/>
      <c r="B120" s="206"/>
      <c r="C120" s="202"/>
      <c r="D120" s="109"/>
      <c r="E120" s="1148"/>
      <c r="F120" s="1148"/>
      <c r="G120" s="1148"/>
      <c r="H120" s="1148"/>
      <c r="I120" s="1148"/>
      <c r="J120" s="1148"/>
      <c r="K120" s="1148"/>
      <c r="L120" s="1148"/>
      <c r="M120" s="1148"/>
      <c r="N120" s="1148"/>
      <c r="O120" s="1148"/>
      <c r="P120" s="1148"/>
      <c r="Q120" s="1148"/>
      <c r="R120" s="1148"/>
      <c r="S120" s="1148"/>
      <c r="T120" s="1148"/>
      <c r="U120" s="202"/>
      <c r="V120" s="109"/>
      <c r="W120" s="407"/>
      <c r="X120" s="407" t="s">
        <v>225</v>
      </c>
      <c r="Y120" s="407"/>
      <c r="Z120" s="407"/>
      <c r="AA120" s="407"/>
      <c r="AB120" s="407"/>
      <c r="AC120" s="112" t="s">
        <v>9</v>
      </c>
      <c r="AD120" s="112"/>
      <c r="AE120" s="112"/>
      <c r="AF120" s="111"/>
      <c r="AG120" s="111"/>
      <c r="AH120" s="111"/>
      <c r="AI120" s="112"/>
      <c r="AJ120" s="112"/>
      <c r="AK120" s="111"/>
      <c r="AL120" s="410" t="s">
        <v>135</v>
      </c>
      <c r="AM120" s="202"/>
      <c r="AN120" s="407"/>
      <c r="AO120" s="407"/>
      <c r="AP120" s="407"/>
      <c r="AQ120" s="407"/>
      <c r="AS120" s="407"/>
      <c r="AT120" s="407"/>
      <c r="AU120" s="407"/>
      <c r="AV120" s="407"/>
      <c r="AW120" s="407"/>
      <c r="AX120" s="407"/>
      <c r="AY120" s="407"/>
      <c r="AZ120" s="407"/>
      <c r="BA120" s="407"/>
      <c r="BB120" s="407"/>
      <c r="BC120" s="407"/>
      <c r="BD120" s="407"/>
      <c r="BE120" s="407"/>
      <c r="BF120" s="407"/>
      <c r="BG120" s="410"/>
      <c r="BH120" s="199"/>
    </row>
    <row r="121" spans="1:60" ht="11.25" customHeight="1" x14ac:dyDescent="0.25">
      <c r="A121" s="381"/>
      <c r="B121" s="206"/>
      <c r="C121" s="202"/>
      <c r="D121" s="109"/>
      <c r="E121" s="1148"/>
      <c r="F121" s="1148"/>
      <c r="G121" s="1148"/>
      <c r="H121" s="1148"/>
      <c r="I121" s="1148"/>
      <c r="J121" s="1148"/>
      <c r="K121" s="1148"/>
      <c r="L121" s="1148"/>
      <c r="M121" s="1148"/>
      <c r="N121" s="1148"/>
      <c r="O121" s="1148"/>
      <c r="P121" s="1148"/>
      <c r="Q121" s="1148"/>
      <c r="R121" s="1148"/>
      <c r="S121" s="1148"/>
      <c r="T121" s="1148"/>
      <c r="U121" s="202"/>
      <c r="V121" s="109"/>
      <c r="W121" s="407"/>
      <c r="X121" s="364" t="s">
        <v>1591</v>
      </c>
      <c r="Y121" s="407"/>
      <c r="Z121" s="407"/>
      <c r="AA121" s="407"/>
      <c r="AB121" s="407"/>
      <c r="AC121" s="407"/>
      <c r="AD121" s="407"/>
      <c r="AE121" s="407"/>
      <c r="AF121" s="407"/>
      <c r="AG121" s="407"/>
      <c r="AH121" s="112"/>
      <c r="AI121" s="112"/>
      <c r="AJ121" s="112"/>
      <c r="AK121" s="111"/>
      <c r="AL121" s="410" t="s">
        <v>137</v>
      </c>
      <c r="AM121" s="202"/>
      <c r="AN121" s="407"/>
      <c r="AO121" s="407"/>
      <c r="AP121" s="407"/>
      <c r="AQ121" s="407"/>
      <c r="AS121" s="407"/>
      <c r="AT121" s="407"/>
      <c r="AU121" s="407"/>
      <c r="AV121" s="407"/>
      <c r="AW121" s="407"/>
      <c r="AX121" s="407"/>
      <c r="AY121" s="407"/>
      <c r="AZ121" s="371"/>
      <c r="BA121" s="371"/>
      <c r="BB121" s="374"/>
      <c r="BC121" s="374"/>
      <c r="BD121" s="374"/>
      <c r="BE121" s="374"/>
      <c r="BF121" s="374"/>
      <c r="BG121" s="410"/>
      <c r="BH121" s="199"/>
    </row>
    <row r="122" spans="1:60" ht="11.25" customHeight="1" x14ac:dyDescent="0.25">
      <c r="A122" s="381"/>
      <c r="B122" s="206"/>
      <c r="C122" s="202"/>
      <c r="D122" s="109"/>
      <c r="E122" s="1148"/>
      <c r="F122" s="1148"/>
      <c r="G122" s="1148"/>
      <c r="H122" s="1148"/>
      <c r="I122" s="1148"/>
      <c r="J122" s="1148"/>
      <c r="K122" s="1148"/>
      <c r="L122" s="1148"/>
      <c r="M122" s="1148"/>
      <c r="N122" s="1148"/>
      <c r="O122" s="1148"/>
      <c r="P122" s="1148"/>
      <c r="Q122" s="1148"/>
      <c r="R122" s="1148"/>
      <c r="S122" s="1148"/>
      <c r="T122" s="1148"/>
      <c r="U122" s="202"/>
      <c r="V122" s="109"/>
      <c r="W122" s="407"/>
      <c r="X122" s="407" t="s">
        <v>226</v>
      </c>
      <c r="AL122" s="127"/>
      <c r="AM122" s="202"/>
      <c r="AN122" s="407"/>
      <c r="AO122" s="407"/>
      <c r="AP122" s="407"/>
      <c r="AQ122" s="407"/>
      <c r="AS122" s="407"/>
      <c r="AT122" s="407"/>
      <c r="AU122" s="407"/>
      <c r="AV122" s="407"/>
      <c r="AW122" s="407"/>
      <c r="AX122" s="407"/>
      <c r="AY122" s="407"/>
      <c r="AZ122" s="407"/>
      <c r="BA122" s="407"/>
      <c r="BB122" s="199"/>
      <c r="BC122" s="199"/>
      <c r="BD122" s="199"/>
      <c r="BE122" s="199"/>
      <c r="BF122" s="199"/>
      <c r="BG122" s="410"/>
      <c r="BH122" s="199"/>
    </row>
    <row r="123" spans="1:60" ht="11.25" customHeight="1" x14ac:dyDescent="0.25">
      <c r="A123" s="381"/>
      <c r="B123" s="206"/>
      <c r="C123" s="202"/>
      <c r="D123" s="109"/>
      <c r="E123" s="1148"/>
      <c r="F123" s="1148"/>
      <c r="G123" s="1148"/>
      <c r="H123" s="1148"/>
      <c r="I123" s="1148"/>
      <c r="J123" s="1148"/>
      <c r="K123" s="1148"/>
      <c r="L123" s="1148"/>
      <c r="M123" s="1148"/>
      <c r="N123" s="1148"/>
      <c r="O123" s="1148"/>
      <c r="P123" s="1148"/>
      <c r="Q123" s="1148"/>
      <c r="R123" s="1148"/>
      <c r="S123" s="1148"/>
      <c r="T123" s="1148"/>
      <c r="U123" s="202"/>
      <c r="V123" s="109"/>
      <c r="W123" s="407"/>
      <c r="AB123" s="373"/>
      <c r="AC123" s="373"/>
      <c r="AD123" s="373"/>
      <c r="AE123" s="119"/>
      <c r="AF123" s="119"/>
      <c r="AG123" s="119"/>
      <c r="AH123" s="119"/>
      <c r="AI123" s="119"/>
      <c r="AJ123" s="119"/>
      <c r="AK123" s="119"/>
      <c r="AL123" s="410" t="s">
        <v>139</v>
      </c>
      <c r="AM123" s="202"/>
      <c r="AN123" s="407"/>
      <c r="AO123" s="407"/>
      <c r="AP123" s="407"/>
      <c r="AQ123" s="407"/>
      <c r="AS123" s="407"/>
      <c r="AT123" s="407"/>
      <c r="AU123" s="407"/>
      <c r="AV123" s="407"/>
      <c r="AW123" s="407"/>
      <c r="AX123" s="407"/>
      <c r="AY123" s="112"/>
      <c r="AZ123" s="112"/>
      <c r="BA123" s="112"/>
      <c r="BB123" s="112"/>
      <c r="BC123" s="112"/>
      <c r="BD123" s="112"/>
      <c r="BE123" s="112"/>
      <c r="BF123" s="112"/>
      <c r="BG123" s="410"/>
      <c r="BH123" s="199"/>
    </row>
    <row r="124" spans="1:60" ht="11.25" customHeight="1" x14ac:dyDescent="0.25">
      <c r="A124" s="381"/>
      <c r="B124" s="206"/>
      <c r="C124" s="202"/>
      <c r="D124" s="109"/>
      <c r="E124" s="1148"/>
      <c r="F124" s="1148"/>
      <c r="G124" s="1148"/>
      <c r="H124" s="1148"/>
      <c r="I124" s="1148"/>
      <c r="J124" s="1148"/>
      <c r="K124" s="1148"/>
      <c r="L124" s="1148"/>
      <c r="M124" s="1148"/>
      <c r="N124" s="1148"/>
      <c r="O124" s="1148"/>
      <c r="P124" s="1148"/>
      <c r="Q124" s="1148"/>
      <c r="R124" s="1148"/>
      <c r="S124" s="1148"/>
      <c r="T124" s="1148"/>
      <c r="U124" s="202"/>
      <c r="V124" s="109"/>
      <c r="W124" s="407"/>
      <c r="Y124" s="407"/>
      <c r="Z124" s="407"/>
      <c r="AA124" s="407"/>
      <c r="AB124" s="369" t="s">
        <v>146</v>
      </c>
      <c r="AC124" s="369"/>
      <c r="AD124" s="369"/>
      <c r="AE124" s="369"/>
      <c r="AF124" s="369"/>
      <c r="AG124" s="369"/>
      <c r="AH124" s="369"/>
      <c r="AI124" s="369"/>
      <c r="AJ124" s="369"/>
      <c r="AK124" s="369"/>
      <c r="AL124" s="410"/>
      <c r="AM124" s="202"/>
      <c r="AN124" s="407"/>
      <c r="AO124" s="407"/>
      <c r="AP124" s="407"/>
      <c r="AQ124" s="407"/>
      <c r="AS124" s="362"/>
      <c r="AT124" s="362"/>
      <c r="AU124" s="362"/>
      <c r="AV124" s="362"/>
      <c r="AW124" s="362"/>
      <c r="AX124" s="112"/>
      <c r="AY124" s="112"/>
      <c r="AZ124" s="112"/>
      <c r="BA124" s="112"/>
      <c r="BB124" s="112"/>
      <c r="BC124" s="112"/>
      <c r="BD124" s="112"/>
      <c r="BE124" s="112"/>
      <c r="BF124" s="112"/>
      <c r="BG124" s="410"/>
      <c r="BH124" s="199"/>
    </row>
    <row r="125" spans="1:60" ht="11.25" customHeight="1" x14ac:dyDescent="0.25">
      <c r="A125" s="381"/>
      <c r="B125" s="206"/>
      <c r="C125" s="202"/>
      <c r="D125" s="109"/>
      <c r="E125" s="1148"/>
      <c r="F125" s="1148"/>
      <c r="G125" s="1148"/>
      <c r="H125" s="1148"/>
      <c r="I125" s="1148"/>
      <c r="J125" s="1148"/>
      <c r="K125" s="1148"/>
      <c r="L125" s="1148"/>
      <c r="M125" s="1148"/>
      <c r="N125" s="1148"/>
      <c r="O125" s="1148"/>
      <c r="P125" s="1148"/>
      <c r="Q125" s="1148"/>
      <c r="R125" s="1148"/>
      <c r="S125" s="1148"/>
      <c r="T125" s="1148"/>
      <c r="U125" s="202"/>
      <c r="V125" s="109"/>
      <c r="W125" s="407"/>
      <c r="X125" s="407"/>
      <c r="Y125" s="407"/>
      <c r="Z125" s="407"/>
      <c r="AA125" s="407"/>
      <c r="AB125" s="407"/>
      <c r="AC125" s="407"/>
      <c r="AD125" s="407"/>
      <c r="AE125" s="407"/>
      <c r="AF125" s="407"/>
      <c r="AG125" s="407"/>
      <c r="AH125" s="407"/>
      <c r="AI125" s="407"/>
      <c r="AJ125" s="407"/>
      <c r="AK125" s="407"/>
      <c r="AL125" s="410"/>
      <c r="AM125" s="202"/>
      <c r="AN125" s="407"/>
      <c r="AO125" s="407"/>
      <c r="AP125" s="407"/>
      <c r="AQ125" s="407"/>
      <c r="AS125" s="407"/>
      <c r="AT125" s="407"/>
      <c r="AU125" s="407"/>
      <c r="AV125" s="407"/>
      <c r="AW125" s="407"/>
      <c r="AX125" s="407"/>
      <c r="AY125" s="407"/>
      <c r="AZ125" s="407"/>
      <c r="BA125" s="407"/>
      <c r="BB125" s="199"/>
      <c r="BC125" s="199"/>
      <c r="BD125" s="199"/>
      <c r="BE125" s="199"/>
      <c r="BF125" s="199"/>
      <c r="BG125" s="410"/>
      <c r="BH125" s="199"/>
    </row>
    <row r="126" spans="1:60" ht="11.25" customHeight="1" x14ac:dyDescent="0.25">
      <c r="A126" s="381"/>
      <c r="B126" s="206"/>
      <c r="C126" s="202"/>
      <c r="D126" s="109"/>
      <c r="E126" s="1148"/>
      <c r="F126" s="1148"/>
      <c r="G126" s="1148"/>
      <c r="H126" s="1148"/>
      <c r="I126" s="1148"/>
      <c r="J126" s="1148"/>
      <c r="K126" s="1148"/>
      <c r="L126" s="1148"/>
      <c r="M126" s="1148"/>
      <c r="N126" s="1148"/>
      <c r="O126" s="1148"/>
      <c r="P126" s="1148"/>
      <c r="Q126" s="1148"/>
      <c r="R126" s="1148"/>
      <c r="S126" s="1148"/>
      <c r="T126" s="1148"/>
      <c r="U126" s="202"/>
      <c r="V126" s="109"/>
      <c r="W126" s="189" t="s">
        <v>228</v>
      </c>
      <c r="X126" s="407"/>
      <c r="Y126" s="407"/>
      <c r="Z126" s="407"/>
      <c r="AA126" s="407"/>
      <c r="AB126" s="407"/>
      <c r="AC126" s="407"/>
      <c r="AD126" s="407"/>
      <c r="AE126" s="407"/>
      <c r="AF126" s="407"/>
      <c r="AG126" s="407"/>
      <c r="AH126" s="407"/>
      <c r="AI126" s="407"/>
      <c r="AJ126" s="407"/>
      <c r="AK126" s="407"/>
      <c r="AL126" s="410"/>
      <c r="AM126" s="202"/>
      <c r="AN126" s="407"/>
      <c r="AO126" s="407"/>
      <c r="AP126" s="407"/>
      <c r="AQ126" s="407"/>
      <c r="AS126" s="407"/>
      <c r="AT126" s="407"/>
      <c r="AU126" s="407"/>
      <c r="AV126" s="407"/>
      <c r="AW126" s="407"/>
      <c r="AX126" s="407"/>
      <c r="AY126" s="407"/>
      <c r="AZ126" s="407"/>
      <c r="BA126" s="407"/>
      <c r="BB126" s="407"/>
      <c r="BC126" s="407"/>
      <c r="BD126" s="199"/>
      <c r="BE126" s="199"/>
      <c r="BF126" s="199"/>
      <c r="BG126" s="410"/>
      <c r="BH126" s="199"/>
    </row>
    <row r="127" spans="1:60" ht="11.25" customHeight="1" x14ac:dyDescent="0.25">
      <c r="A127" s="381"/>
      <c r="B127" s="206"/>
      <c r="C127" s="202"/>
      <c r="D127" s="109"/>
      <c r="E127" s="1148"/>
      <c r="F127" s="1148"/>
      <c r="G127" s="1148"/>
      <c r="H127" s="1148"/>
      <c r="I127" s="1148"/>
      <c r="J127" s="1148"/>
      <c r="K127" s="1148"/>
      <c r="L127" s="1148"/>
      <c r="M127" s="1148"/>
      <c r="N127" s="1148"/>
      <c r="O127" s="1148"/>
      <c r="P127" s="1148"/>
      <c r="Q127" s="1148"/>
      <c r="R127" s="1148"/>
      <c r="S127" s="1148"/>
      <c r="T127" s="1148"/>
      <c r="U127" s="202"/>
      <c r="V127" s="109"/>
      <c r="W127" s="407"/>
      <c r="X127" s="407" t="s">
        <v>229</v>
      </c>
      <c r="Y127" s="407"/>
      <c r="Z127" s="407"/>
      <c r="AA127" s="407"/>
      <c r="AB127" s="407"/>
      <c r="AC127" s="407"/>
      <c r="AD127" s="112"/>
      <c r="AE127" s="112" t="s">
        <v>9</v>
      </c>
      <c r="AF127" s="112"/>
      <c r="AG127" s="112"/>
      <c r="AH127" s="112"/>
      <c r="AI127" s="112"/>
      <c r="AJ127" s="112"/>
      <c r="AK127" s="112"/>
      <c r="AL127" s="410" t="s">
        <v>141</v>
      </c>
      <c r="AM127" s="202"/>
      <c r="AN127" s="407"/>
      <c r="AO127" s="407"/>
      <c r="AP127" s="407"/>
      <c r="AQ127" s="407"/>
      <c r="AS127" s="407"/>
      <c r="AT127" s="407"/>
      <c r="AU127" s="407"/>
      <c r="AV127" s="407"/>
      <c r="AW127" s="371"/>
      <c r="AX127" s="371"/>
      <c r="AY127" s="371"/>
      <c r="AZ127" s="371"/>
      <c r="BA127" s="371"/>
      <c r="BB127" s="371"/>
      <c r="BC127" s="371"/>
      <c r="BD127" s="374"/>
      <c r="BE127" s="374"/>
      <c r="BF127" s="374"/>
      <c r="BG127" s="410"/>
      <c r="BH127" s="199"/>
    </row>
    <row r="128" spans="1:60" ht="11.25" customHeight="1" x14ac:dyDescent="0.25">
      <c r="A128" s="381"/>
      <c r="B128" s="206"/>
      <c r="C128" s="202"/>
      <c r="D128" s="109"/>
      <c r="E128" s="1148"/>
      <c r="F128" s="1148"/>
      <c r="G128" s="1148"/>
      <c r="H128" s="1148"/>
      <c r="I128" s="1148"/>
      <c r="J128" s="1148"/>
      <c r="K128" s="1148"/>
      <c r="L128" s="1148"/>
      <c r="M128" s="1148"/>
      <c r="N128" s="1148"/>
      <c r="O128" s="1148"/>
      <c r="P128" s="1148"/>
      <c r="Q128" s="1148"/>
      <c r="R128" s="1148"/>
      <c r="S128" s="1148"/>
      <c r="T128" s="1148"/>
      <c r="U128" s="202"/>
      <c r="V128" s="109"/>
      <c r="W128" s="407"/>
      <c r="X128" s="362" t="s">
        <v>231</v>
      </c>
      <c r="Y128" s="362"/>
      <c r="Z128" s="362"/>
      <c r="AA128" s="362"/>
      <c r="AB128" s="362"/>
      <c r="AC128" s="112"/>
      <c r="AD128" s="112" t="s">
        <v>9</v>
      </c>
      <c r="AE128" s="112"/>
      <c r="AF128" s="112"/>
      <c r="AG128" s="112"/>
      <c r="AH128" s="112"/>
      <c r="AI128" s="112"/>
      <c r="AJ128" s="112"/>
      <c r="AK128" s="112"/>
      <c r="AL128" s="410" t="s">
        <v>143</v>
      </c>
      <c r="AM128" s="202"/>
      <c r="AN128" s="407"/>
      <c r="AO128" s="407"/>
      <c r="AP128" s="407"/>
      <c r="AQ128" s="407"/>
      <c r="AS128" s="407"/>
      <c r="AT128" s="407"/>
      <c r="AU128" s="199"/>
      <c r="AV128" s="199"/>
      <c r="AW128" s="199"/>
      <c r="AX128" s="199"/>
      <c r="AY128" s="199"/>
      <c r="AZ128" s="199"/>
      <c r="BA128" s="199"/>
      <c r="BB128" s="199"/>
      <c r="BC128" s="199"/>
      <c r="BD128" s="199"/>
      <c r="BE128" s="199"/>
      <c r="BF128" s="199"/>
      <c r="BG128" s="200"/>
      <c r="BH128" s="199"/>
    </row>
    <row r="129" spans="1:60" ht="11.25" customHeight="1" x14ac:dyDescent="0.25">
      <c r="A129" s="381"/>
      <c r="B129" s="206"/>
      <c r="C129" s="202"/>
      <c r="D129" s="109"/>
      <c r="E129" s="1148"/>
      <c r="F129" s="1148"/>
      <c r="G129" s="1148"/>
      <c r="H129" s="1148"/>
      <c r="I129" s="1148"/>
      <c r="J129" s="1148"/>
      <c r="K129" s="1148"/>
      <c r="L129" s="1148"/>
      <c r="M129" s="1148"/>
      <c r="N129" s="1148"/>
      <c r="O129" s="1148"/>
      <c r="P129" s="1148"/>
      <c r="Q129" s="1148"/>
      <c r="R129" s="1148"/>
      <c r="S129" s="1148"/>
      <c r="T129" s="1148"/>
      <c r="U129" s="202"/>
      <c r="V129" s="109"/>
      <c r="W129" s="407"/>
      <c r="X129" s="407" t="s">
        <v>285</v>
      </c>
      <c r="Y129" s="407"/>
      <c r="Z129" s="407"/>
      <c r="AA129" s="407"/>
      <c r="AB129" s="112" t="s">
        <v>9</v>
      </c>
      <c r="AC129" s="112"/>
      <c r="AD129" s="112"/>
      <c r="AE129" s="112"/>
      <c r="AF129" s="112"/>
      <c r="AG129" s="112"/>
      <c r="AH129" s="112"/>
      <c r="AI129" s="112"/>
      <c r="AJ129" s="367"/>
      <c r="AK129" s="111"/>
      <c r="AL129" s="410" t="s">
        <v>200</v>
      </c>
      <c r="AM129" s="202"/>
      <c r="AN129" s="407"/>
      <c r="AO129" s="407"/>
      <c r="AP129" s="407"/>
      <c r="AQ129" s="407"/>
      <c r="AS129" s="407"/>
      <c r="AT129" s="407"/>
      <c r="AU129" s="407"/>
      <c r="AV129" s="407"/>
      <c r="AW129" s="407"/>
      <c r="AX129" s="407"/>
      <c r="AY129" s="407"/>
      <c r="AZ129" s="407"/>
      <c r="BA129" s="407"/>
      <c r="BB129" s="199"/>
      <c r="BC129" s="199"/>
      <c r="BD129" s="199"/>
      <c r="BE129" s="199"/>
      <c r="BF129" s="199"/>
      <c r="BG129" s="200"/>
      <c r="BH129" s="199"/>
    </row>
    <row r="130" spans="1:60" ht="11.25" customHeight="1" x14ac:dyDescent="0.25">
      <c r="A130" s="381"/>
      <c r="B130" s="206"/>
      <c r="C130" s="202"/>
      <c r="D130" s="109"/>
      <c r="E130" s="1148"/>
      <c r="F130" s="1148"/>
      <c r="G130" s="1148"/>
      <c r="H130" s="1148"/>
      <c r="I130" s="1148"/>
      <c r="J130" s="1148"/>
      <c r="K130" s="1148"/>
      <c r="L130" s="1148"/>
      <c r="M130" s="1148"/>
      <c r="N130" s="1148"/>
      <c r="O130" s="1148"/>
      <c r="P130" s="1148"/>
      <c r="Q130" s="1148"/>
      <c r="R130" s="1148"/>
      <c r="S130" s="1148"/>
      <c r="T130" s="1148"/>
      <c r="U130" s="202"/>
      <c r="V130" s="109"/>
      <c r="W130" s="407"/>
      <c r="X130" s="407" t="s">
        <v>286</v>
      </c>
      <c r="Y130" s="407"/>
      <c r="Z130" s="407"/>
      <c r="AA130" s="407"/>
      <c r="AB130" s="407"/>
      <c r="AC130" s="407"/>
      <c r="AD130" s="112" t="s">
        <v>9</v>
      </c>
      <c r="AE130" s="112"/>
      <c r="AF130" s="112"/>
      <c r="AG130" s="112"/>
      <c r="AH130" s="112"/>
      <c r="AI130" s="112"/>
      <c r="AJ130" s="112"/>
      <c r="AK130" s="112"/>
      <c r="AL130" s="410" t="s">
        <v>202</v>
      </c>
      <c r="AM130" s="202"/>
      <c r="AN130" s="407"/>
      <c r="AO130" s="407"/>
      <c r="AP130" s="407"/>
      <c r="AQ130" s="407"/>
      <c r="AS130" s="407"/>
      <c r="AT130" s="407"/>
      <c r="AU130" s="407"/>
      <c r="AV130" s="407"/>
      <c r="AW130" s="407"/>
      <c r="AX130" s="112"/>
      <c r="AY130" s="112"/>
      <c r="AZ130" s="112"/>
      <c r="BA130" s="112"/>
      <c r="BB130" s="112"/>
      <c r="BC130" s="112"/>
      <c r="BD130" s="112"/>
      <c r="BE130" s="112"/>
      <c r="BF130" s="112"/>
      <c r="BG130" s="410"/>
      <c r="BH130" s="199"/>
    </row>
    <row r="131" spans="1:60" ht="11.25" customHeight="1" x14ac:dyDescent="0.25">
      <c r="A131" s="381"/>
      <c r="B131" s="206"/>
      <c r="C131" s="202"/>
      <c r="D131" s="109"/>
      <c r="E131" s="1148"/>
      <c r="F131" s="1148"/>
      <c r="G131" s="1148"/>
      <c r="H131" s="1148"/>
      <c r="I131" s="1148"/>
      <c r="J131" s="1148"/>
      <c r="K131" s="1148"/>
      <c r="L131" s="1148"/>
      <c r="M131" s="1148"/>
      <c r="N131" s="1148"/>
      <c r="O131" s="1148"/>
      <c r="P131" s="1148"/>
      <c r="Q131" s="1148"/>
      <c r="R131" s="1148"/>
      <c r="S131" s="1148"/>
      <c r="T131" s="1148"/>
      <c r="U131" s="202"/>
      <c r="V131" s="109"/>
      <c r="W131" s="407"/>
      <c r="X131" s="407" t="s">
        <v>225</v>
      </c>
      <c r="Y131" s="407"/>
      <c r="Z131" s="407"/>
      <c r="AA131" s="407"/>
      <c r="AB131" s="407"/>
      <c r="AC131" s="112" t="s">
        <v>9</v>
      </c>
      <c r="AD131" s="112"/>
      <c r="AE131" s="112"/>
      <c r="AF131" s="112"/>
      <c r="AG131" s="112"/>
      <c r="AH131" s="112"/>
      <c r="AI131" s="112"/>
      <c r="AJ131" s="112"/>
      <c r="AK131" s="111"/>
      <c r="AL131" s="410" t="s">
        <v>204</v>
      </c>
      <c r="AM131" s="202"/>
      <c r="AN131" s="407"/>
      <c r="AO131" s="407"/>
      <c r="AP131" s="407"/>
      <c r="AQ131" s="407"/>
      <c r="AS131" s="407"/>
      <c r="AT131" s="407"/>
      <c r="AU131" s="407"/>
      <c r="AV131" s="407"/>
      <c r="AW131" s="112"/>
      <c r="AX131" s="112"/>
      <c r="AY131" s="112"/>
      <c r="AZ131" s="112"/>
      <c r="BA131" s="112"/>
      <c r="BB131" s="112"/>
      <c r="BC131" s="112"/>
      <c r="BD131" s="112"/>
      <c r="BE131" s="112"/>
      <c r="BF131" s="112"/>
      <c r="BG131" s="410"/>
      <c r="BH131" s="199"/>
    </row>
    <row r="132" spans="1:60" ht="12" customHeight="1" x14ac:dyDescent="0.25">
      <c r="A132" s="381"/>
      <c r="B132" s="206"/>
      <c r="C132" s="202"/>
      <c r="D132" s="109"/>
      <c r="E132" s="1148"/>
      <c r="F132" s="1148"/>
      <c r="G132" s="1148"/>
      <c r="H132" s="1148"/>
      <c r="I132" s="1148"/>
      <c r="J132" s="1148"/>
      <c r="K132" s="1148"/>
      <c r="L132" s="1148"/>
      <c r="M132" s="1148"/>
      <c r="N132" s="1148"/>
      <c r="O132" s="1148"/>
      <c r="P132" s="1148"/>
      <c r="Q132" s="1148"/>
      <c r="R132" s="1148"/>
      <c r="S132" s="1148"/>
      <c r="T132" s="1148"/>
      <c r="U132" s="202"/>
      <c r="V132" s="109"/>
      <c r="W132" s="407"/>
      <c r="X132" s="364" t="s">
        <v>1591</v>
      </c>
      <c r="Y132" s="407"/>
      <c r="Z132" s="407"/>
      <c r="AA132" s="407"/>
      <c r="AB132" s="407"/>
      <c r="AC132" s="407"/>
      <c r="AD132" s="407"/>
      <c r="AE132" s="407"/>
      <c r="AF132" s="407"/>
      <c r="AG132" s="407"/>
      <c r="AH132" s="112"/>
      <c r="AI132" s="112"/>
      <c r="AJ132" s="112"/>
      <c r="AK132" s="111"/>
      <c r="AL132" s="410" t="s">
        <v>206</v>
      </c>
      <c r="AM132" s="202"/>
      <c r="AN132" s="407"/>
      <c r="AO132" s="407"/>
      <c r="AP132" s="407"/>
      <c r="AQ132" s="407"/>
      <c r="AS132" s="407"/>
      <c r="AT132" s="407"/>
      <c r="AU132" s="407"/>
      <c r="AV132" s="407"/>
      <c r="AW132" s="407"/>
      <c r="AX132" s="407"/>
      <c r="AY132" s="407"/>
      <c r="AZ132" s="407"/>
      <c r="BA132" s="407"/>
      <c r="BB132" s="199"/>
      <c r="BC132" s="199"/>
      <c r="BD132" s="199"/>
      <c r="BE132" s="199"/>
      <c r="BF132" s="199"/>
      <c r="BG132" s="410"/>
      <c r="BH132" s="199"/>
    </row>
    <row r="133" spans="1:60" ht="11.25" customHeight="1" x14ac:dyDescent="0.25">
      <c r="A133" s="381"/>
      <c r="B133" s="206"/>
      <c r="C133" s="202"/>
      <c r="D133" s="109"/>
      <c r="E133" s="1148"/>
      <c r="F133" s="1148"/>
      <c r="G133" s="1148"/>
      <c r="H133" s="1148"/>
      <c r="I133" s="1148"/>
      <c r="J133" s="1148"/>
      <c r="K133" s="1148"/>
      <c r="L133" s="1148"/>
      <c r="M133" s="1148"/>
      <c r="N133" s="1148"/>
      <c r="O133" s="1148"/>
      <c r="P133" s="1148"/>
      <c r="Q133" s="1148"/>
      <c r="R133" s="1148"/>
      <c r="S133" s="1148"/>
      <c r="T133" s="1148"/>
      <c r="U133" s="202"/>
      <c r="V133" s="109"/>
      <c r="W133" s="407"/>
      <c r="X133" s="407" t="s">
        <v>236</v>
      </c>
      <c r="Y133" s="407"/>
      <c r="Z133" s="407"/>
      <c r="AA133" s="407"/>
      <c r="AB133" s="407"/>
      <c r="AC133" s="407"/>
      <c r="AD133" s="407"/>
      <c r="AE133" s="407"/>
      <c r="AF133" s="407"/>
      <c r="AL133" s="410"/>
      <c r="AM133" s="202"/>
      <c r="AN133" s="407"/>
      <c r="AO133" s="407"/>
      <c r="AP133" s="407"/>
      <c r="AQ133" s="407"/>
      <c r="AS133" s="407"/>
      <c r="AT133" s="407"/>
      <c r="AU133" s="407"/>
      <c r="AV133" s="407"/>
      <c r="AW133" s="371"/>
      <c r="AX133" s="371"/>
      <c r="AY133" s="371"/>
      <c r="AZ133" s="371"/>
      <c r="BA133" s="371"/>
      <c r="BB133" s="371"/>
      <c r="BC133" s="371"/>
      <c r="BD133" s="374"/>
      <c r="BE133" s="374"/>
      <c r="BF133" s="374"/>
      <c r="BG133" s="410"/>
      <c r="BH133" s="199"/>
    </row>
    <row r="134" spans="1:60" ht="11.25" customHeight="1" x14ac:dyDescent="0.25">
      <c r="A134" s="381"/>
      <c r="B134" s="206"/>
      <c r="C134" s="202"/>
      <c r="D134" s="109"/>
      <c r="E134" s="1148"/>
      <c r="F134" s="1148"/>
      <c r="G134" s="1148"/>
      <c r="H134" s="1148"/>
      <c r="I134" s="1148"/>
      <c r="J134" s="1148"/>
      <c r="K134" s="1148"/>
      <c r="L134" s="1148"/>
      <c r="M134" s="1148"/>
      <c r="N134" s="1148"/>
      <c r="O134" s="1148"/>
      <c r="P134" s="1148"/>
      <c r="Q134" s="1148"/>
      <c r="R134" s="1148"/>
      <c r="S134" s="1148"/>
      <c r="T134" s="1148"/>
      <c r="U134" s="202"/>
      <c r="V134" s="109"/>
      <c r="W134" s="407"/>
      <c r="X134" s="407"/>
      <c r="Y134" s="407"/>
      <c r="Z134" s="381"/>
      <c r="AA134" s="381"/>
      <c r="AB134" s="119"/>
      <c r="AC134" s="119"/>
      <c r="AD134" s="119"/>
      <c r="AE134" s="119"/>
      <c r="AF134" s="119"/>
      <c r="AG134" s="119"/>
      <c r="AH134" s="119"/>
      <c r="AI134" s="373"/>
      <c r="AJ134" s="373"/>
      <c r="AK134" s="373"/>
      <c r="AL134" s="206" t="s">
        <v>208</v>
      </c>
      <c r="AM134" s="202"/>
      <c r="AN134" s="407"/>
      <c r="AO134" s="407"/>
      <c r="AP134" s="407"/>
      <c r="AQ134" s="407"/>
      <c r="AS134" s="407"/>
      <c r="AT134" s="407"/>
      <c r="AU134" s="407"/>
      <c r="AV134" s="407"/>
      <c r="AW134" s="407"/>
      <c r="AX134" s="407"/>
      <c r="AY134" s="407"/>
      <c r="AZ134" s="407"/>
      <c r="BA134" s="407"/>
      <c r="BB134" s="199"/>
      <c r="BC134" s="407"/>
      <c r="BD134" s="407"/>
      <c r="BE134" s="407"/>
      <c r="BF134" s="407"/>
      <c r="BG134" s="410"/>
      <c r="BH134" s="199"/>
    </row>
    <row r="135" spans="1:60" ht="11.25" customHeight="1" x14ac:dyDescent="0.25">
      <c r="A135" s="381"/>
      <c r="B135" s="206"/>
      <c r="C135" s="202"/>
      <c r="D135" s="109"/>
      <c r="E135" s="1148"/>
      <c r="F135" s="1148"/>
      <c r="G135" s="1148"/>
      <c r="H135" s="1148"/>
      <c r="I135" s="1148"/>
      <c r="J135" s="1148"/>
      <c r="K135" s="1148"/>
      <c r="L135" s="1148"/>
      <c r="M135" s="1148"/>
      <c r="N135" s="1148"/>
      <c r="O135" s="1148"/>
      <c r="P135" s="1148"/>
      <c r="Q135" s="1148"/>
      <c r="R135" s="1148"/>
      <c r="S135" s="1148"/>
      <c r="T135" s="1148"/>
      <c r="U135" s="202"/>
      <c r="V135" s="109"/>
      <c r="W135" s="407"/>
      <c r="X135" s="407"/>
      <c r="Y135" s="407"/>
      <c r="Z135" s="381"/>
      <c r="AA135" s="381"/>
      <c r="AB135" s="369" t="s">
        <v>146</v>
      </c>
      <c r="AC135" s="369"/>
      <c r="AD135" s="369"/>
      <c r="AE135" s="369"/>
      <c r="AF135" s="369"/>
      <c r="AG135" s="369"/>
      <c r="AH135" s="369"/>
      <c r="AI135" s="372"/>
      <c r="AJ135" s="372"/>
      <c r="AK135" s="372"/>
      <c r="AL135" s="206"/>
      <c r="AM135" s="202"/>
      <c r="AN135" s="407"/>
      <c r="AO135" s="407"/>
      <c r="AP135" s="407"/>
      <c r="AQ135" s="407"/>
      <c r="AS135" s="407"/>
      <c r="AT135" s="407"/>
      <c r="AU135" s="407"/>
      <c r="AV135" s="407"/>
      <c r="AW135" s="407"/>
      <c r="AX135" s="407"/>
      <c r="AY135" s="407"/>
      <c r="AZ135" s="407"/>
      <c r="BA135" s="407"/>
      <c r="BB135" s="199"/>
      <c r="BC135" s="199"/>
      <c r="BD135" s="410"/>
      <c r="BE135" s="410"/>
      <c r="BF135" s="410"/>
      <c r="BG135" s="410"/>
      <c r="BH135" s="199"/>
    </row>
    <row r="136" spans="1:60" ht="11.25" customHeight="1" x14ac:dyDescent="0.25">
      <c r="A136" s="381"/>
      <c r="B136" s="206"/>
      <c r="C136" s="202"/>
      <c r="D136" s="109"/>
      <c r="E136" s="1148"/>
      <c r="F136" s="1148"/>
      <c r="G136" s="1148"/>
      <c r="H136" s="1148"/>
      <c r="I136" s="1148"/>
      <c r="J136" s="1148"/>
      <c r="K136" s="1148"/>
      <c r="L136" s="1148"/>
      <c r="M136" s="1148"/>
      <c r="N136" s="1148"/>
      <c r="O136" s="1148"/>
      <c r="P136" s="1148"/>
      <c r="Q136" s="1148"/>
      <c r="R136" s="1148"/>
      <c r="S136" s="1148"/>
      <c r="T136" s="1148"/>
      <c r="U136" s="202"/>
      <c r="V136" s="109"/>
      <c r="W136" s="407"/>
      <c r="X136" s="407"/>
      <c r="Y136" s="407"/>
      <c r="Z136" s="407"/>
      <c r="AA136" s="407"/>
      <c r="AB136" s="407"/>
      <c r="AC136" s="407"/>
      <c r="AD136" s="407"/>
      <c r="AE136" s="407"/>
      <c r="AF136" s="407"/>
      <c r="AG136" s="407"/>
      <c r="AH136" s="407"/>
      <c r="AI136" s="407"/>
      <c r="AJ136" s="407"/>
      <c r="AK136" s="407"/>
      <c r="AL136" s="410"/>
      <c r="AM136" s="202"/>
      <c r="AN136" s="407"/>
      <c r="AO136" s="407"/>
      <c r="AP136" s="407"/>
      <c r="AQ136" s="407"/>
      <c r="AS136" s="407"/>
      <c r="AT136" s="407"/>
      <c r="AU136" s="371"/>
      <c r="AV136" s="371"/>
      <c r="AW136" s="371"/>
      <c r="AX136" s="371"/>
      <c r="AY136" s="371"/>
      <c r="AZ136" s="371"/>
      <c r="BA136" s="371"/>
      <c r="BB136" s="371"/>
      <c r="BC136" s="371"/>
      <c r="BD136" s="371"/>
      <c r="BE136" s="371"/>
      <c r="BF136" s="371"/>
      <c r="BG136" s="410"/>
      <c r="BH136" s="199"/>
    </row>
    <row r="137" spans="1:60" ht="11.25" customHeight="1" x14ac:dyDescent="0.25">
      <c r="A137" s="381"/>
      <c r="B137" s="206"/>
      <c r="C137" s="202"/>
      <c r="D137" s="109"/>
      <c r="E137" s="1148"/>
      <c r="F137" s="1148"/>
      <c r="G137" s="1148"/>
      <c r="H137" s="1148"/>
      <c r="I137" s="1148"/>
      <c r="J137" s="1148"/>
      <c r="K137" s="1148"/>
      <c r="L137" s="1148"/>
      <c r="M137" s="1148"/>
      <c r="N137" s="1148"/>
      <c r="O137" s="1148"/>
      <c r="P137" s="1148"/>
      <c r="Q137" s="1148"/>
      <c r="R137" s="1148"/>
      <c r="S137" s="1148"/>
      <c r="T137" s="1148"/>
      <c r="U137" s="202"/>
      <c r="V137" s="109"/>
      <c r="W137" s="189" t="s">
        <v>238</v>
      </c>
      <c r="X137" s="407"/>
      <c r="Y137" s="407"/>
      <c r="Z137" s="407"/>
      <c r="AA137" s="407"/>
      <c r="AB137" s="407"/>
      <c r="AC137" s="407"/>
      <c r="AD137" s="407"/>
      <c r="AE137" s="407"/>
      <c r="AF137" s="407"/>
      <c r="AL137" s="203"/>
      <c r="AM137" s="202"/>
      <c r="AN137" s="407"/>
      <c r="AO137" s="407"/>
      <c r="AP137" s="407"/>
      <c r="AQ137" s="407"/>
      <c r="AS137" s="199"/>
      <c r="AT137" s="199"/>
      <c r="AU137" s="199"/>
      <c r="AV137" s="199"/>
      <c r="AW137" s="199"/>
      <c r="AX137" s="199"/>
      <c r="AY137" s="199"/>
      <c r="AZ137" s="199"/>
      <c r="BA137" s="199"/>
      <c r="BB137" s="199"/>
      <c r="BC137" s="199"/>
      <c r="BD137" s="199"/>
      <c r="BE137" s="199"/>
      <c r="BF137" s="199"/>
      <c r="BG137" s="199"/>
      <c r="BH137" s="199"/>
    </row>
    <row r="138" spans="1:60" ht="11.25" customHeight="1" x14ac:dyDescent="0.25">
      <c r="A138" s="381"/>
      <c r="B138" s="206"/>
      <c r="C138" s="202"/>
      <c r="D138" s="109"/>
      <c r="E138" s="1148"/>
      <c r="F138" s="1148"/>
      <c r="G138" s="1148"/>
      <c r="H138" s="1148"/>
      <c r="I138" s="1148"/>
      <c r="J138" s="1148"/>
      <c r="K138" s="1148"/>
      <c r="L138" s="1148"/>
      <c r="M138" s="1148"/>
      <c r="N138" s="1148"/>
      <c r="O138" s="1148"/>
      <c r="P138" s="1148"/>
      <c r="Q138" s="1148"/>
      <c r="R138" s="1148"/>
      <c r="S138" s="1148"/>
      <c r="T138" s="1148"/>
      <c r="U138" s="202"/>
      <c r="V138" s="109"/>
      <c r="W138" s="407"/>
      <c r="X138" s="407" t="s">
        <v>239</v>
      </c>
      <c r="Y138" s="407"/>
      <c r="Z138" s="407"/>
      <c r="AA138" s="407"/>
      <c r="AB138" s="407"/>
      <c r="AC138" s="111" t="s">
        <v>9</v>
      </c>
      <c r="AD138" s="111"/>
      <c r="AE138" s="111"/>
      <c r="AF138" s="111"/>
      <c r="AG138" s="111"/>
      <c r="AH138" s="111"/>
      <c r="AI138" s="111"/>
      <c r="AJ138" s="111"/>
      <c r="AK138" s="111"/>
      <c r="AL138" s="410" t="s">
        <v>364</v>
      </c>
      <c r="AM138" s="202"/>
      <c r="AN138" s="407"/>
      <c r="AO138" s="407"/>
      <c r="AP138" s="407"/>
      <c r="AQ138" s="407"/>
    </row>
    <row r="139" spans="1:60" ht="11.25" customHeight="1" x14ac:dyDescent="0.25">
      <c r="A139" s="381"/>
      <c r="B139" s="206"/>
      <c r="C139" s="202"/>
      <c r="D139" s="109"/>
      <c r="E139" s="1148"/>
      <c r="F139" s="1148"/>
      <c r="G139" s="1148"/>
      <c r="H139" s="1148"/>
      <c r="I139" s="1148"/>
      <c r="J139" s="1148"/>
      <c r="K139" s="1148"/>
      <c r="L139" s="1148"/>
      <c r="M139" s="1148"/>
      <c r="N139" s="1148"/>
      <c r="O139" s="1148"/>
      <c r="P139" s="1148"/>
      <c r="Q139" s="1148"/>
      <c r="R139" s="1148"/>
      <c r="S139" s="1148"/>
      <c r="T139" s="1148"/>
      <c r="U139" s="202"/>
      <c r="V139" s="109"/>
      <c r="W139" s="381"/>
      <c r="X139" s="381" t="s">
        <v>241</v>
      </c>
      <c r="Y139" s="381"/>
      <c r="Z139" s="381"/>
      <c r="AA139" s="381"/>
      <c r="AB139" s="111" t="s">
        <v>9</v>
      </c>
      <c r="AC139" s="111"/>
      <c r="AD139" s="111"/>
      <c r="AE139" s="111"/>
      <c r="AF139" s="111"/>
      <c r="AG139" s="111"/>
      <c r="AH139" s="111"/>
      <c r="AI139" s="111"/>
      <c r="AJ139" s="111"/>
      <c r="AK139" s="111"/>
      <c r="AL139" s="410" t="s">
        <v>365</v>
      </c>
      <c r="AM139" s="202"/>
      <c r="AN139" s="407"/>
      <c r="AO139" s="407"/>
      <c r="AP139" s="407"/>
      <c r="AQ139" s="407"/>
    </row>
    <row r="140" spans="1:60" ht="11.25" customHeight="1" x14ac:dyDescent="0.25">
      <c r="A140" s="381"/>
      <c r="B140" s="206"/>
      <c r="C140" s="202"/>
      <c r="D140" s="109"/>
      <c r="E140" s="1148"/>
      <c r="F140" s="1148"/>
      <c r="G140" s="1148"/>
      <c r="H140" s="1148"/>
      <c r="I140" s="1148"/>
      <c r="J140" s="1148"/>
      <c r="K140" s="1148"/>
      <c r="L140" s="1148"/>
      <c r="M140" s="1148"/>
      <c r="N140" s="1148"/>
      <c r="O140" s="1148"/>
      <c r="P140" s="1148"/>
      <c r="Q140" s="1148"/>
      <c r="R140" s="1148"/>
      <c r="S140" s="1148"/>
      <c r="T140" s="1148"/>
      <c r="U140" s="202"/>
      <c r="V140" s="109"/>
      <c r="W140" s="407"/>
      <c r="X140" s="407" t="s">
        <v>243</v>
      </c>
      <c r="Y140" s="407"/>
      <c r="Z140" s="407"/>
      <c r="AA140" s="407"/>
      <c r="AB140" s="407"/>
      <c r="AC140" s="407"/>
      <c r="AD140" s="407"/>
      <c r="AE140" s="407"/>
      <c r="AF140" s="407"/>
      <c r="AL140" s="410"/>
      <c r="AM140" s="202"/>
      <c r="AN140" s="407"/>
      <c r="AO140" s="407"/>
      <c r="AP140" s="407"/>
      <c r="AQ140" s="407"/>
    </row>
    <row r="141" spans="1:60" ht="11.25" customHeight="1" x14ac:dyDescent="0.25">
      <c r="A141" s="381"/>
      <c r="B141" s="206"/>
      <c r="C141" s="202"/>
      <c r="D141" s="109"/>
      <c r="E141" s="1148"/>
      <c r="F141" s="1148"/>
      <c r="G141" s="1148"/>
      <c r="H141" s="1148"/>
      <c r="I141" s="1148"/>
      <c r="J141" s="1148"/>
      <c r="K141" s="1148"/>
      <c r="L141" s="1148"/>
      <c r="M141" s="1148"/>
      <c r="N141" s="1148"/>
      <c r="O141" s="1148"/>
      <c r="P141" s="1148"/>
      <c r="Q141" s="1148"/>
      <c r="R141" s="1148"/>
      <c r="S141" s="1148"/>
      <c r="T141" s="1148"/>
      <c r="U141" s="202"/>
      <c r="V141" s="109"/>
      <c r="W141" s="407"/>
      <c r="X141" s="407"/>
      <c r="Y141" s="407"/>
      <c r="Z141" s="381"/>
      <c r="AA141" s="381"/>
      <c r="AB141" s="119"/>
      <c r="AC141" s="119"/>
      <c r="AD141" s="119"/>
      <c r="AE141" s="119"/>
      <c r="AF141" s="119"/>
      <c r="AG141" s="119"/>
      <c r="AH141" s="119"/>
      <c r="AI141" s="373"/>
      <c r="AJ141" s="373"/>
      <c r="AK141" s="373"/>
      <c r="AL141" s="206" t="s">
        <v>366</v>
      </c>
      <c r="AM141" s="202"/>
      <c r="AN141" s="407"/>
      <c r="AO141" s="407"/>
      <c r="AP141" s="407"/>
      <c r="AQ141" s="407"/>
    </row>
    <row r="142" spans="1:60" ht="11.25" customHeight="1" x14ac:dyDescent="0.25">
      <c r="A142" s="381"/>
      <c r="B142" s="206"/>
      <c r="C142" s="202"/>
      <c r="D142" s="109"/>
      <c r="E142" s="1148"/>
      <c r="F142" s="1148"/>
      <c r="G142" s="1148"/>
      <c r="H142" s="1148"/>
      <c r="I142" s="1148"/>
      <c r="J142" s="1148"/>
      <c r="K142" s="1148"/>
      <c r="L142" s="1148"/>
      <c r="M142" s="1148"/>
      <c r="N142" s="1148"/>
      <c r="O142" s="1148"/>
      <c r="P142" s="1148"/>
      <c r="Q142" s="1148"/>
      <c r="R142" s="1148"/>
      <c r="S142" s="1148"/>
      <c r="T142" s="1148"/>
      <c r="U142" s="202"/>
      <c r="V142" s="109"/>
      <c r="W142" s="407"/>
      <c r="X142" s="407"/>
      <c r="Y142" s="407"/>
      <c r="Z142" s="381"/>
      <c r="AA142" s="381"/>
      <c r="AB142" s="369" t="s">
        <v>146</v>
      </c>
      <c r="AC142" s="369"/>
      <c r="AD142" s="369"/>
      <c r="AE142" s="369"/>
      <c r="AF142" s="369"/>
      <c r="AG142" s="369"/>
      <c r="AH142" s="369"/>
      <c r="AI142" s="372"/>
      <c r="AJ142" s="372"/>
      <c r="AK142" s="372"/>
      <c r="AL142" s="206"/>
      <c r="AM142" s="202"/>
      <c r="AN142" s="407"/>
      <c r="AO142" s="407"/>
      <c r="AP142" s="407"/>
      <c r="AQ142" s="407"/>
    </row>
    <row r="143" spans="1:60" ht="11.25" customHeight="1" x14ac:dyDescent="0.25">
      <c r="A143" s="381"/>
      <c r="B143" s="206"/>
      <c r="C143" s="202"/>
      <c r="D143" s="109"/>
      <c r="E143" s="1148"/>
      <c r="F143" s="1148"/>
      <c r="G143" s="1148"/>
      <c r="H143" s="1148"/>
      <c r="I143" s="1148"/>
      <c r="J143" s="1148"/>
      <c r="K143" s="1148"/>
      <c r="L143" s="1148"/>
      <c r="M143" s="1148"/>
      <c r="N143" s="1148"/>
      <c r="O143" s="1148"/>
      <c r="P143" s="1148"/>
      <c r="Q143" s="1148"/>
      <c r="R143" s="1148"/>
      <c r="S143" s="1148"/>
      <c r="T143" s="1148"/>
      <c r="U143" s="202"/>
      <c r="V143" s="109"/>
      <c r="W143" s="407"/>
      <c r="X143" s="407"/>
      <c r="Y143" s="407"/>
      <c r="Z143" s="407"/>
      <c r="AA143" s="407"/>
      <c r="AB143" s="407"/>
      <c r="AC143" s="407"/>
      <c r="AD143" s="407"/>
      <c r="AE143" s="410"/>
      <c r="AF143" s="410"/>
      <c r="AG143" s="410"/>
      <c r="AH143" s="410"/>
      <c r="AI143" s="410"/>
      <c r="AJ143" s="410"/>
      <c r="AK143" s="410"/>
      <c r="AL143" s="203"/>
      <c r="AM143" s="202"/>
      <c r="AN143" s="407"/>
      <c r="AO143" s="407"/>
      <c r="AP143" s="407"/>
      <c r="AQ143" s="407"/>
    </row>
    <row r="144" spans="1:60" ht="11.25" customHeight="1" x14ac:dyDescent="0.25">
      <c r="A144" s="381"/>
      <c r="B144" s="206"/>
      <c r="C144" s="202"/>
      <c r="D144" s="109"/>
      <c r="E144" s="1148"/>
      <c r="F144" s="1148"/>
      <c r="G144" s="1148"/>
      <c r="H144" s="1148"/>
      <c r="I144" s="1148"/>
      <c r="J144" s="1148"/>
      <c r="K144" s="1148"/>
      <c r="L144" s="1148"/>
      <c r="M144" s="1148"/>
      <c r="N144" s="1148"/>
      <c r="O144" s="1148"/>
      <c r="P144" s="1148"/>
      <c r="Q144" s="1148"/>
      <c r="R144" s="1148"/>
      <c r="S144" s="1148"/>
      <c r="T144" s="1148"/>
      <c r="U144" s="202"/>
      <c r="V144" s="109"/>
      <c r="W144" s="189" t="s">
        <v>289</v>
      </c>
      <c r="X144" s="407"/>
      <c r="Y144" s="407"/>
      <c r="Z144" s="407"/>
      <c r="AA144" s="407"/>
      <c r="AB144" s="407"/>
      <c r="AC144" s="407"/>
      <c r="AD144" s="407"/>
      <c r="AE144" s="407"/>
      <c r="AF144" s="407"/>
      <c r="AG144" s="407"/>
      <c r="AH144" s="407"/>
      <c r="AI144" s="407"/>
      <c r="AJ144" s="407"/>
      <c r="AK144" s="407"/>
      <c r="AL144" s="410"/>
      <c r="AM144" s="202"/>
      <c r="AN144" s="407"/>
      <c r="AO144" s="407"/>
      <c r="AP144" s="407"/>
      <c r="AQ144" s="407"/>
    </row>
    <row r="145" spans="1:43" ht="11.25" customHeight="1" x14ac:dyDescent="0.25">
      <c r="A145" s="381"/>
      <c r="B145" s="206"/>
      <c r="C145" s="202"/>
      <c r="D145" s="109"/>
      <c r="E145" s="1148"/>
      <c r="F145" s="1148"/>
      <c r="G145" s="1148"/>
      <c r="H145" s="1148"/>
      <c r="I145" s="1148"/>
      <c r="J145" s="1148"/>
      <c r="K145" s="1148"/>
      <c r="L145" s="1148"/>
      <c r="M145" s="1148"/>
      <c r="N145" s="1148"/>
      <c r="O145" s="1148"/>
      <c r="P145" s="1148"/>
      <c r="Q145" s="1148"/>
      <c r="R145" s="1148"/>
      <c r="S145" s="1148"/>
      <c r="T145" s="1148"/>
      <c r="U145" s="202"/>
      <c r="V145" s="109"/>
      <c r="W145" s="407"/>
      <c r="X145" s="407" t="s">
        <v>290</v>
      </c>
      <c r="Y145" s="407"/>
      <c r="Z145" s="111" t="s">
        <v>9</v>
      </c>
      <c r="AA145" s="367"/>
      <c r="AB145" s="111"/>
      <c r="AC145" s="111"/>
      <c r="AD145" s="111"/>
      <c r="AE145" s="111"/>
      <c r="AF145" s="111"/>
      <c r="AG145" s="367"/>
      <c r="AH145" s="111"/>
      <c r="AI145" s="111"/>
      <c r="AJ145" s="111"/>
      <c r="AK145" s="111"/>
      <c r="AL145" s="410" t="s">
        <v>367</v>
      </c>
      <c r="AM145" s="202"/>
      <c r="AN145" s="407"/>
      <c r="AO145" s="407"/>
      <c r="AP145" s="407"/>
      <c r="AQ145" s="407"/>
    </row>
    <row r="146" spans="1:43" ht="11.25" customHeight="1" x14ac:dyDescent="0.25">
      <c r="A146" s="381"/>
      <c r="B146" s="206"/>
      <c r="C146" s="202"/>
      <c r="D146" s="109"/>
      <c r="E146" s="1148"/>
      <c r="F146" s="1148"/>
      <c r="G146" s="1148"/>
      <c r="H146" s="1148"/>
      <c r="I146" s="1148"/>
      <c r="J146" s="1148"/>
      <c r="K146" s="1148"/>
      <c r="L146" s="1148"/>
      <c r="M146" s="1148"/>
      <c r="N146" s="1148"/>
      <c r="O146" s="1148"/>
      <c r="P146" s="1148"/>
      <c r="Q146" s="1148"/>
      <c r="R146" s="1148"/>
      <c r="S146" s="1148"/>
      <c r="T146" s="1148"/>
      <c r="U146" s="202"/>
      <c r="V146" s="109"/>
      <c r="W146" s="407"/>
      <c r="X146" s="407" t="s">
        <v>492</v>
      </c>
      <c r="Y146" s="407"/>
      <c r="Z146" s="407"/>
      <c r="AA146" s="407"/>
      <c r="AB146" s="407"/>
      <c r="AC146" s="407"/>
      <c r="AD146" s="407"/>
      <c r="AE146" s="407"/>
      <c r="AF146" s="407"/>
      <c r="AH146" s="111" t="s">
        <v>9</v>
      </c>
      <c r="AI146" s="111"/>
      <c r="AJ146" s="111"/>
      <c r="AK146" s="111"/>
      <c r="AL146" s="410" t="s">
        <v>369</v>
      </c>
      <c r="AM146" s="202"/>
      <c r="AN146" s="407"/>
      <c r="AO146" s="407"/>
      <c r="AP146" s="407"/>
      <c r="AQ146" s="407"/>
    </row>
    <row r="147" spans="1:43" ht="11.25" customHeight="1" x14ac:dyDescent="0.25">
      <c r="A147" s="381"/>
      <c r="B147" s="206"/>
      <c r="C147" s="202"/>
      <c r="D147" s="109"/>
      <c r="E147" s="1148"/>
      <c r="F147" s="1148"/>
      <c r="G147" s="1148"/>
      <c r="H147" s="1148"/>
      <c r="I147" s="1148"/>
      <c r="J147" s="1148"/>
      <c r="K147" s="1148"/>
      <c r="L147" s="1148"/>
      <c r="M147" s="1148"/>
      <c r="N147" s="1148"/>
      <c r="O147" s="1148"/>
      <c r="P147" s="1148"/>
      <c r="Q147" s="1148"/>
      <c r="R147" s="1148"/>
      <c r="S147" s="1148"/>
      <c r="T147" s="1148"/>
      <c r="U147" s="202"/>
      <c r="V147" s="109"/>
      <c r="W147" s="407"/>
      <c r="X147" s="407" t="s">
        <v>368</v>
      </c>
      <c r="Y147" s="407"/>
      <c r="Z147" s="407"/>
      <c r="AA147" s="111" t="s">
        <v>9</v>
      </c>
      <c r="AB147" s="367"/>
      <c r="AC147" s="111"/>
      <c r="AD147" s="111"/>
      <c r="AE147" s="111"/>
      <c r="AF147" s="111"/>
      <c r="AG147" s="111"/>
      <c r="AH147" s="112"/>
      <c r="AI147" s="367"/>
      <c r="AJ147" s="112"/>
      <c r="AK147" s="111"/>
      <c r="AL147" s="410" t="s">
        <v>371</v>
      </c>
      <c r="AM147" s="202"/>
      <c r="AN147" s="407"/>
      <c r="AO147" s="407"/>
      <c r="AP147" s="407"/>
      <c r="AQ147" s="407"/>
    </row>
    <row r="148" spans="1:43" ht="11.25" customHeight="1" x14ac:dyDescent="0.25">
      <c r="A148" s="381"/>
      <c r="B148" s="206"/>
      <c r="C148" s="202"/>
      <c r="D148" s="109"/>
      <c r="E148" s="1148"/>
      <c r="F148" s="1148"/>
      <c r="G148" s="1148"/>
      <c r="H148" s="1148"/>
      <c r="I148" s="1148"/>
      <c r="J148" s="1148"/>
      <c r="K148" s="1148"/>
      <c r="L148" s="1148"/>
      <c r="M148" s="1148"/>
      <c r="N148" s="1148"/>
      <c r="O148" s="1148"/>
      <c r="P148" s="1148"/>
      <c r="Q148" s="1148"/>
      <c r="R148" s="1148"/>
      <c r="S148" s="1148"/>
      <c r="T148" s="1148"/>
      <c r="U148" s="202"/>
      <c r="V148" s="109"/>
      <c r="W148" s="407"/>
      <c r="X148" s="407" t="s">
        <v>493</v>
      </c>
      <c r="Y148" s="407"/>
      <c r="Z148" s="407"/>
      <c r="AA148" s="407"/>
      <c r="AB148" s="407"/>
      <c r="AC148" s="407"/>
      <c r="AD148" s="407"/>
      <c r="AE148" s="407"/>
      <c r="AG148" s="111" t="s">
        <v>9</v>
      </c>
      <c r="AH148" s="111"/>
      <c r="AI148" s="111"/>
      <c r="AJ148" s="112"/>
      <c r="AK148" s="111"/>
      <c r="AL148" s="410" t="s">
        <v>494</v>
      </c>
      <c r="AM148" s="202"/>
      <c r="AN148" s="407"/>
      <c r="AO148" s="407"/>
      <c r="AP148" s="407"/>
      <c r="AQ148" s="407"/>
    </row>
    <row r="149" spans="1:43" ht="11.25" customHeight="1" x14ac:dyDescent="0.25">
      <c r="A149" s="381"/>
      <c r="B149" s="206"/>
      <c r="C149" s="202"/>
      <c r="D149" s="109"/>
      <c r="E149" s="1148"/>
      <c r="F149" s="1148"/>
      <c r="G149" s="1148"/>
      <c r="H149" s="1148"/>
      <c r="I149" s="1148"/>
      <c r="J149" s="1148"/>
      <c r="K149" s="1148"/>
      <c r="L149" s="1148"/>
      <c r="M149" s="1148"/>
      <c r="N149" s="1148"/>
      <c r="O149" s="1148"/>
      <c r="P149" s="1148"/>
      <c r="Q149" s="1148"/>
      <c r="R149" s="1148"/>
      <c r="S149" s="1148"/>
      <c r="T149" s="1148"/>
      <c r="U149" s="202"/>
      <c r="V149" s="109"/>
      <c r="W149" s="407"/>
      <c r="X149" s="407"/>
      <c r="Y149" s="407"/>
      <c r="Z149" s="407"/>
      <c r="AA149" s="407"/>
      <c r="AB149" s="407"/>
      <c r="AC149" s="407"/>
      <c r="AD149" s="407"/>
      <c r="AE149" s="407"/>
      <c r="AF149" s="111"/>
      <c r="AG149" s="367"/>
      <c r="AH149" s="111"/>
      <c r="AI149" s="111"/>
      <c r="AJ149" s="112"/>
      <c r="AK149" s="111"/>
      <c r="AL149" s="410"/>
      <c r="AM149" s="202"/>
      <c r="AN149" s="407"/>
      <c r="AO149" s="407"/>
      <c r="AP149" s="407"/>
      <c r="AQ149" s="407"/>
    </row>
    <row r="150" spans="1:43" ht="11.25" customHeight="1" x14ac:dyDescent="0.25">
      <c r="A150" s="381"/>
      <c r="B150" s="206"/>
      <c r="C150" s="202"/>
      <c r="D150" s="109"/>
      <c r="E150" s="1148"/>
      <c r="F150" s="1148"/>
      <c r="G150" s="1148"/>
      <c r="H150" s="1148"/>
      <c r="I150" s="1148"/>
      <c r="J150" s="1148"/>
      <c r="K150" s="1148"/>
      <c r="L150" s="1148"/>
      <c r="M150" s="1148"/>
      <c r="N150" s="1148"/>
      <c r="O150" s="1148"/>
      <c r="P150" s="1148"/>
      <c r="Q150" s="1148"/>
      <c r="R150" s="1148"/>
      <c r="S150" s="1148"/>
      <c r="T150" s="1148"/>
      <c r="U150" s="202"/>
      <c r="V150" s="109"/>
      <c r="W150" s="407" t="s">
        <v>144</v>
      </c>
      <c r="X150" s="407"/>
      <c r="Y150" s="407"/>
      <c r="Z150" s="119"/>
      <c r="AA150" s="119"/>
      <c r="AB150" s="119"/>
      <c r="AC150" s="119"/>
      <c r="AD150" s="119"/>
      <c r="AE150" s="119"/>
      <c r="AF150" s="119"/>
      <c r="AG150" s="373"/>
      <c r="AH150" s="373"/>
      <c r="AI150" s="118"/>
      <c r="AJ150" s="118"/>
      <c r="AK150" s="118"/>
      <c r="AL150" s="410" t="s">
        <v>145</v>
      </c>
      <c r="AM150" s="202"/>
      <c r="AN150" s="407"/>
      <c r="AO150" s="407"/>
      <c r="AP150" s="407"/>
      <c r="AQ150" s="407"/>
    </row>
    <row r="151" spans="1:43" ht="11.25" customHeight="1" x14ac:dyDescent="0.25">
      <c r="A151" s="381"/>
      <c r="B151" s="206"/>
      <c r="C151" s="202"/>
      <c r="D151" s="109"/>
      <c r="E151" s="1148"/>
      <c r="F151" s="1148"/>
      <c r="G151" s="1148"/>
      <c r="H151" s="1148"/>
      <c r="I151" s="1148"/>
      <c r="J151" s="1148"/>
      <c r="K151" s="1148"/>
      <c r="L151" s="1148"/>
      <c r="M151" s="1148"/>
      <c r="N151" s="1148"/>
      <c r="O151" s="1148"/>
      <c r="P151" s="1148"/>
      <c r="Q151" s="1148"/>
      <c r="R151" s="1148"/>
      <c r="S151" s="1148"/>
      <c r="T151" s="1148"/>
      <c r="U151" s="202"/>
      <c r="V151" s="109"/>
      <c r="W151" s="407"/>
      <c r="X151" s="407"/>
      <c r="Y151" s="407"/>
      <c r="Z151" s="369" t="s">
        <v>146</v>
      </c>
      <c r="AA151" s="369"/>
      <c r="AB151" s="369"/>
      <c r="AC151" s="369"/>
      <c r="AD151" s="369"/>
      <c r="AE151" s="369"/>
      <c r="AF151" s="369"/>
      <c r="AG151" s="369"/>
      <c r="AH151" s="369"/>
      <c r="AI151" s="369"/>
      <c r="AJ151" s="369"/>
      <c r="AK151" s="369"/>
      <c r="AL151" s="410"/>
      <c r="AM151" s="202"/>
      <c r="AN151" s="407"/>
      <c r="AO151" s="407"/>
      <c r="AP151" s="407"/>
      <c r="AQ151" s="407"/>
    </row>
    <row r="152" spans="1:43" ht="6" customHeight="1" thickBot="1" x14ac:dyDescent="0.3">
      <c r="A152" s="141"/>
      <c r="B152" s="432"/>
      <c r="C152" s="139"/>
      <c r="D152" s="140"/>
      <c r="E152" s="141"/>
      <c r="F152" s="141"/>
      <c r="G152" s="141"/>
      <c r="H152" s="141"/>
      <c r="I152" s="141"/>
      <c r="J152" s="141"/>
      <c r="K152" s="141"/>
      <c r="L152" s="141"/>
      <c r="M152" s="141"/>
      <c r="N152" s="141"/>
      <c r="O152" s="141"/>
      <c r="P152" s="141"/>
      <c r="Q152" s="141"/>
      <c r="R152" s="141"/>
      <c r="S152" s="141"/>
      <c r="T152" s="141"/>
      <c r="U152" s="139"/>
      <c r="V152" s="140"/>
      <c r="W152" s="407"/>
      <c r="X152" s="407"/>
      <c r="Y152" s="407"/>
      <c r="Z152" s="407"/>
      <c r="AA152" s="407"/>
      <c r="AB152" s="407"/>
      <c r="AC152" s="407"/>
      <c r="AD152" s="407"/>
      <c r="AL152" s="410"/>
      <c r="AM152" s="139"/>
      <c r="AN152" s="141"/>
      <c r="AO152" s="141"/>
      <c r="AP152" s="141"/>
      <c r="AQ152" s="141"/>
    </row>
    <row r="153" spans="1:43" ht="6" customHeight="1" x14ac:dyDescent="0.25">
      <c r="A153" s="129"/>
      <c r="B153" s="130"/>
      <c r="C153" s="131"/>
      <c r="D153" s="132"/>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4"/>
      <c r="AM153" s="131"/>
      <c r="AN153" s="133"/>
      <c r="AO153" s="133"/>
      <c r="AP153" s="133"/>
      <c r="AQ153" s="135"/>
    </row>
    <row r="154" spans="1:43" ht="11.25" customHeight="1" x14ac:dyDescent="0.25">
      <c r="A154" s="136"/>
      <c r="B154" s="410">
        <v>613</v>
      </c>
      <c r="C154" s="202"/>
      <c r="D154" s="109"/>
      <c r="E154" s="1129" t="s">
        <v>495</v>
      </c>
      <c r="F154" s="1129"/>
      <c r="G154" s="1129"/>
      <c r="H154" s="1129"/>
      <c r="I154" s="1129"/>
      <c r="J154" s="1129"/>
      <c r="K154" s="1129"/>
      <c r="L154" s="1129"/>
      <c r="M154" s="1129"/>
      <c r="N154" s="1129"/>
      <c r="O154" s="1129"/>
      <c r="P154" s="1129"/>
      <c r="Q154" s="1129"/>
      <c r="R154" s="1129"/>
      <c r="S154" s="1129"/>
      <c r="T154" s="1129"/>
      <c r="U154" s="1129"/>
      <c r="V154" s="1129"/>
      <c r="W154" s="1129"/>
      <c r="X154" s="1129"/>
      <c r="Y154" s="1129"/>
      <c r="Z154" s="1129"/>
      <c r="AA154" s="1129"/>
      <c r="AB154" s="1129"/>
      <c r="AC154" s="1129"/>
      <c r="AD154" s="1129"/>
      <c r="AE154" s="1129"/>
      <c r="AF154" s="1129"/>
      <c r="AG154" s="1129"/>
      <c r="AH154" s="1129"/>
      <c r="AI154" s="1129"/>
      <c r="AJ154" s="1129"/>
      <c r="AK154" s="1129"/>
      <c r="AL154" s="1129"/>
      <c r="AM154" s="202"/>
      <c r="AN154" s="407"/>
      <c r="AO154" s="407"/>
      <c r="AP154" s="407"/>
      <c r="AQ154" s="137"/>
    </row>
    <row r="155" spans="1:43" x14ac:dyDescent="0.25">
      <c r="A155" s="136"/>
      <c r="B155" s="410"/>
      <c r="C155" s="202"/>
      <c r="D155" s="109"/>
      <c r="E155" s="407"/>
      <c r="F155" s="407"/>
      <c r="G155" s="407"/>
      <c r="H155" s="407"/>
      <c r="I155" s="407"/>
      <c r="J155" s="407"/>
      <c r="K155" s="407"/>
      <c r="L155" s="407"/>
      <c r="M155" s="407"/>
      <c r="N155" s="407"/>
      <c r="O155" s="407"/>
      <c r="P155" s="407"/>
      <c r="Q155" s="407"/>
      <c r="R155" s="203" t="s">
        <v>1505</v>
      </c>
      <c r="S155" s="407"/>
      <c r="T155" s="407"/>
      <c r="U155" s="407"/>
      <c r="V155" s="407"/>
      <c r="W155" s="407"/>
      <c r="X155" s="407"/>
      <c r="Y155" s="199"/>
      <c r="Z155" s="203"/>
      <c r="AA155" s="203"/>
      <c r="AB155" s="203"/>
      <c r="AC155" s="203"/>
      <c r="AD155" s="203"/>
      <c r="AE155" s="407"/>
      <c r="AF155" s="407"/>
      <c r="AG155" s="407"/>
      <c r="AH155" s="407"/>
      <c r="AI155" s="199"/>
      <c r="AJ155" s="203"/>
      <c r="AK155" s="199"/>
      <c r="AL155" s="203"/>
      <c r="AM155" s="202"/>
      <c r="AN155" s="407"/>
      <c r="AO155" s="407"/>
      <c r="AP155" s="407"/>
      <c r="AQ155" s="137"/>
    </row>
    <row r="156" spans="1:43" x14ac:dyDescent="0.25">
      <c r="A156" s="136"/>
      <c r="B156" s="410"/>
      <c r="C156" s="202"/>
      <c r="D156" s="109"/>
      <c r="E156" s="524"/>
      <c r="F156" s="407"/>
      <c r="G156" s="407"/>
      <c r="H156" s="407"/>
      <c r="I156" s="407"/>
      <c r="J156" s="407"/>
      <c r="K156" s="407"/>
      <c r="L156" s="407"/>
      <c r="M156" s="407"/>
      <c r="N156" s="407"/>
      <c r="O156" s="407"/>
      <c r="P156" s="407"/>
      <c r="Q156" s="407"/>
      <c r="R156" s="203" t="s">
        <v>496</v>
      </c>
      <c r="S156" s="407"/>
      <c r="T156" s="407"/>
      <c r="U156" s="407"/>
      <c r="V156" s="407"/>
      <c r="W156" s="407"/>
      <c r="X156" s="407"/>
      <c r="Y156" s="199"/>
      <c r="Z156" s="203"/>
      <c r="AA156" s="203"/>
      <c r="AB156" s="203"/>
      <c r="AC156" s="203"/>
      <c r="AD156" s="203" t="s">
        <v>497</v>
      </c>
      <c r="AE156" s="407"/>
      <c r="AF156" s="407"/>
      <c r="AG156" s="407"/>
      <c r="AH156" s="407"/>
      <c r="AI156" s="407"/>
      <c r="AJ156" s="203"/>
      <c r="AK156" s="199"/>
      <c r="AL156" s="203"/>
      <c r="AM156" s="202"/>
      <c r="AN156" s="407"/>
      <c r="AO156" s="407"/>
      <c r="AP156" s="407"/>
      <c r="AQ156" s="137"/>
    </row>
    <row r="157" spans="1:43" x14ac:dyDescent="0.25">
      <c r="A157" s="136"/>
      <c r="B157" s="410"/>
      <c r="C157" s="202"/>
      <c r="D157" s="109"/>
      <c r="E157" s="407"/>
      <c r="F157" s="407"/>
      <c r="G157" s="407"/>
      <c r="H157" s="407"/>
      <c r="I157" s="407"/>
      <c r="J157" s="407"/>
      <c r="K157" s="407"/>
      <c r="L157" s="407"/>
      <c r="M157" s="407"/>
      <c r="N157" s="407"/>
      <c r="O157" s="407"/>
      <c r="P157" s="407"/>
      <c r="Q157" s="407"/>
      <c r="R157" s="203" t="s">
        <v>396</v>
      </c>
      <c r="S157" s="407"/>
      <c r="T157" s="407"/>
      <c r="U157" s="407"/>
      <c r="V157" s="407"/>
      <c r="W157" s="407"/>
      <c r="X157" s="199"/>
      <c r="Y157" s="199"/>
      <c r="Z157" s="203"/>
      <c r="AA157" s="203"/>
      <c r="AB157" s="203"/>
      <c r="AC157" s="203"/>
      <c r="AD157" s="203" t="s">
        <v>498</v>
      </c>
      <c r="AE157" s="407"/>
      <c r="AF157" s="407"/>
      <c r="AG157" s="407"/>
      <c r="AH157" s="407"/>
      <c r="AI157" s="407"/>
      <c r="AJ157" s="203"/>
      <c r="AK157" s="199"/>
      <c r="AL157" s="200"/>
      <c r="AM157" s="202"/>
      <c r="AN157" s="407"/>
      <c r="AO157" s="407"/>
      <c r="AP157" s="407">
        <v>615</v>
      </c>
      <c r="AQ157" s="137"/>
    </row>
    <row r="158" spans="1:43" ht="6" customHeight="1" thickBot="1" x14ac:dyDescent="0.3">
      <c r="A158" s="138"/>
      <c r="B158" s="432"/>
      <c r="C158" s="139"/>
      <c r="D158" s="140"/>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141"/>
      <c r="AK158" s="141"/>
      <c r="AL158" s="142"/>
      <c r="AM158" s="139"/>
      <c r="AN158" s="141"/>
      <c r="AO158" s="141"/>
      <c r="AP158" s="141"/>
      <c r="AQ158" s="143"/>
    </row>
    <row r="159" spans="1:43" ht="6" customHeight="1" x14ac:dyDescent="0.25">
      <c r="A159" s="133"/>
      <c r="B159" s="130"/>
      <c r="C159" s="131"/>
      <c r="D159" s="132"/>
      <c r="E159" s="133"/>
      <c r="F159" s="133"/>
      <c r="G159" s="133"/>
      <c r="H159" s="133"/>
      <c r="I159" s="133"/>
      <c r="J159" s="133"/>
      <c r="K159" s="133"/>
      <c r="L159" s="133"/>
      <c r="M159" s="133"/>
      <c r="N159" s="133"/>
      <c r="O159" s="133"/>
      <c r="P159" s="133"/>
      <c r="Q159" s="133"/>
      <c r="R159" s="133"/>
      <c r="S159" s="133"/>
      <c r="T159" s="133"/>
      <c r="U159" s="131"/>
      <c r="V159" s="132"/>
      <c r="W159" s="133"/>
      <c r="X159" s="133"/>
      <c r="Y159" s="133"/>
      <c r="Z159" s="133"/>
      <c r="AA159" s="133"/>
      <c r="AB159" s="133"/>
      <c r="AC159" s="133"/>
      <c r="AD159" s="133"/>
      <c r="AE159" s="133"/>
      <c r="AF159" s="133"/>
      <c r="AG159" s="133"/>
      <c r="AH159" s="133"/>
      <c r="AI159" s="133"/>
      <c r="AJ159" s="133"/>
      <c r="AK159" s="133"/>
      <c r="AL159" s="134"/>
      <c r="AM159" s="131"/>
      <c r="AN159" s="133"/>
      <c r="AO159" s="133"/>
      <c r="AP159" s="133"/>
      <c r="AQ159" s="133"/>
    </row>
    <row r="160" spans="1:43" ht="11.25" customHeight="1" x14ac:dyDescent="0.25">
      <c r="A160" s="407"/>
      <c r="B160" s="410">
        <v>614</v>
      </c>
      <c r="C160" s="202"/>
      <c r="D160" s="109"/>
      <c r="E160" s="1146" t="str">
        <f ca="1">VLOOKUP(INDIRECT(ADDRESS(ROW(),COLUMN()-3)),INDIRECT("translations[[Question Num]:["&amp; Language_Selected &amp;"]]"),MATCH(Language_Selected,Language_Options,0)+1,FALSE)</f>
        <v>Where did you first seek advice or treatment?</v>
      </c>
      <c r="F160" s="1146"/>
      <c r="G160" s="1146"/>
      <c r="H160" s="1146"/>
      <c r="I160" s="1146"/>
      <c r="J160" s="1146"/>
      <c r="K160" s="1146"/>
      <c r="L160" s="1146"/>
      <c r="M160" s="1146"/>
      <c r="N160" s="1146"/>
      <c r="O160" s="1146"/>
      <c r="P160" s="1146"/>
      <c r="Q160" s="1146"/>
      <c r="R160" s="1146"/>
      <c r="S160" s="1146"/>
      <c r="T160" s="1146"/>
      <c r="U160" s="146"/>
      <c r="V160" s="109"/>
      <c r="W160" s="407"/>
      <c r="X160" s="407"/>
      <c r="Y160" s="407"/>
      <c r="Z160" s="407"/>
      <c r="AA160" s="407"/>
      <c r="AB160" s="407"/>
      <c r="AC160" s="407"/>
      <c r="AD160" s="407"/>
      <c r="AE160" s="407"/>
      <c r="AF160" s="407"/>
      <c r="AG160" s="407"/>
      <c r="AH160" s="407"/>
      <c r="AI160" s="407"/>
      <c r="AJ160" s="407"/>
      <c r="AK160" s="108"/>
      <c r="AL160" s="110"/>
      <c r="AM160" s="202"/>
      <c r="AN160" s="407"/>
      <c r="AO160" s="407"/>
      <c r="AP160" s="407"/>
      <c r="AQ160" s="407"/>
    </row>
    <row r="161" spans="1:43" ht="11.25" customHeight="1" x14ac:dyDescent="0.25">
      <c r="A161" s="407"/>
      <c r="B161" s="410"/>
      <c r="C161" s="202"/>
      <c r="D161" s="109"/>
      <c r="E161" s="1146"/>
      <c r="F161" s="1146"/>
      <c r="G161" s="1146"/>
      <c r="H161" s="1146"/>
      <c r="I161" s="1146"/>
      <c r="J161" s="1146"/>
      <c r="K161" s="1146"/>
      <c r="L161" s="1146"/>
      <c r="M161" s="1146"/>
      <c r="N161" s="1146"/>
      <c r="O161" s="1146"/>
      <c r="P161" s="1146"/>
      <c r="Q161" s="1146"/>
      <c r="R161" s="1146"/>
      <c r="S161" s="1146"/>
      <c r="T161" s="1146"/>
      <c r="U161" s="146"/>
      <c r="V161" s="109"/>
      <c r="W161" s="407" t="s">
        <v>499</v>
      </c>
      <c r="X161" s="407"/>
      <c r="Y161" s="407"/>
      <c r="Z161" s="407"/>
      <c r="AA161" s="407"/>
      <c r="AB161" s="111" t="s">
        <v>9</v>
      </c>
      <c r="AC161" s="367"/>
      <c r="AD161" s="111"/>
      <c r="AE161" s="111"/>
      <c r="AF161" s="111"/>
      <c r="AG161" s="111"/>
      <c r="AH161" s="111"/>
      <c r="AI161" s="150"/>
      <c r="AJ161" s="112"/>
      <c r="AK161" s="113"/>
      <c r="AL161" s="115"/>
      <c r="AM161" s="202"/>
      <c r="AN161" s="407"/>
      <c r="AO161" s="407"/>
      <c r="AP161" s="407"/>
      <c r="AQ161" s="407"/>
    </row>
    <row r="162" spans="1:43" x14ac:dyDescent="0.25">
      <c r="A162" s="407"/>
      <c r="B162" s="410"/>
      <c r="C162" s="202"/>
      <c r="D162" s="109"/>
      <c r="E162" s="1129" t="s">
        <v>500</v>
      </c>
      <c r="F162" s="1129"/>
      <c r="G162" s="1129"/>
      <c r="H162" s="1129"/>
      <c r="I162" s="1129"/>
      <c r="J162" s="1129"/>
      <c r="K162" s="1129"/>
      <c r="L162" s="1129"/>
      <c r="M162" s="1129"/>
      <c r="N162" s="1129"/>
      <c r="O162" s="1129"/>
      <c r="P162" s="1129"/>
      <c r="Q162" s="1129"/>
      <c r="R162" s="1129"/>
      <c r="S162" s="1129"/>
      <c r="T162" s="1129"/>
      <c r="U162" s="146"/>
      <c r="V162" s="109"/>
      <c r="AL162" s="127"/>
      <c r="AM162" s="202"/>
      <c r="AN162" s="407"/>
      <c r="AO162" s="407"/>
      <c r="AP162" s="407"/>
      <c r="AQ162" s="407"/>
    </row>
    <row r="163" spans="1:43" ht="6" customHeight="1" x14ac:dyDescent="0.25">
      <c r="A163" s="119"/>
      <c r="B163" s="118"/>
      <c r="C163" s="114"/>
      <c r="D163" s="113"/>
      <c r="E163" s="119"/>
      <c r="F163" s="119"/>
      <c r="G163" s="119"/>
      <c r="H163" s="119"/>
      <c r="I163" s="119"/>
      <c r="J163" s="119"/>
      <c r="K163" s="119"/>
      <c r="L163" s="119"/>
      <c r="M163" s="119"/>
      <c r="N163" s="119"/>
      <c r="O163" s="119"/>
      <c r="P163" s="119"/>
      <c r="Q163" s="119"/>
      <c r="R163" s="119"/>
      <c r="S163" s="119"/>
      <c r="T163" s="119"/>
      <c r="U163" s="114"/>
      <c r="V163" s="113"/>
      <c r="W163" s="119"/>
      <c r="X163" s="119"/>
      <c r="Y163" s="119"/>
      <c r="Z163" s="119"/>
      <c r="AA163" s="119"/>
      <c r="AB163" s="119"/>
      <c r="AC163" s="119"/>
      <c r="AD163" s="119"/>
      <c r="AE163" s="119"/>
      <c r="AF163" s="119"/>
      <c r="AG163" s="119"/>
      <c r="AH163" s="119"/>
      <c r="AI163" s="119"/>
      <c r="AJ163" s="119"/>
      <c r="AK163" s="119"/>
      <c r="AL163" s="120"/>
      <c r="AM163" s="114"/>
      <c r="AN163" s="119"/>
      <c r="AO163" s="119"/>
      <c r="AP163" s="119"/>
      <c r="AQ163" s="119"/>
    </row>
    <row r="164" spans="1:43" ht="6" customHeight="1" x14ac:dyDescent="0.25">
      <c r="A164" s="29"/>
      <c r="B164" s="433"/>
      <c r="C164" s="107"/>
      <c r="D164" s="108"/>
      <c r="E164" s="29"/>
      <c r="F164" s="29"/>
      <c r="G164" s="29"/>
      <c r="H164" s="29"/>
      <c r="I164" s="29"/>
      <c r="J164" s="29"/>
      <c r="K164" s="29"/>
      <c r="L164" s="29"/>
      <c r="M164" s="29"/>
      <c r="N164" s="29"/>
      <c r="O164" s="29"/>
      <c r="P164" s="29"/>
      <c r="Q164" s="29"/>
      <c r="R164" s="29"/>
      <c r="S164" s="29"/>
      <c r="T164" s="29"/>
      <c r="U164" s="107"/>
      <c r="V164" s="108"/>
      <c r="W164" s="29"/>
      <c r="X164" s="29"/>
      <c r="Y164" s="29"/>
      <c r="Z164" s="29"/>
      <c r="AA164" s="29"/>
      <c r="AB164" s="29"/>
      <c r="AC164" s="29"/>
      <c r="AD164" s="29"/>
      <c r="AE164" s="29"/>
      <c r="AF164" s="29"/>
      <c r="AG164" s="29"/>
      <c r="AH164" s="29"/>
      <c r="AI164" s="29"/>
      <c r="AJ164" s="29"/>
      <c r="AK164" s="29"/>
      <c r="AL164" s="33"/>
      <c r="AM164" s="107"/>
      <c r="AN164" s="29"/>
      <c r="AO164" s="29"/>
      <c r="AP164" s="29"/>
      <c r="AQ164" s="29"/>
    </row>
    <row r="165" spans="1:43" ht="11.25" customHeight="1" x14ac:dyDescent="0.25">
      <c r="A165" s="407"/>
      <c r="B165" s="410">
        <v>615</v>
      </c>
      <c r="C165" s="202"/>
      <c r="D165" s="109"/>
      <c r="E165" s="1146" t="str">
        <f ca="1">VLOOKUP(INDIRECT(ADDRESS(ROW(),COLUMN()-3)),INDIRECT("translations[[Question Num]:["&amp; Language_Selected &amp;"]]"),MATCH(Language_Selected,Language_Options,0)+1,FALSE)</f>
        <v>Was (NAME IN 603) given any of the following at any time since (NAME IN 603) started having the diarrhea:</v>
      </c>
      <c r="F165" s="1146"/>
      <c r="G165" s="1146"/>
      <c r="H165" s="1146"/>
      <c r="I165" s="1146"/>
      <c r="J165" s="1146"/>
      <c r="K165" s="1146"/>
      <c r="L165" s="1146"/>
      <c r="M165" s="1146"/>
      <c r="N165" s="1146"/>
      <c r="O165" s="1146"/>
      <c r="P165" s="1146"/>
      <c r="Q165" s="1146"/>
      <c r="R165" s="1146"/>
      <c r="S165" s="1146"/>
      <c r="T165" s="1146"/>
      <c r="U165" s="146"/>
      <c r="V165" s="109"/>
      <c r="W165" s="381"/>
      <c r="X165" s="381"/>
      <c r="Y165" s="381"/>
      <c r="Z165" s="381"/>
      <c r="AA165" s="381"/>
      <c r="AB165" s="381"/>
      <c r="AC165" s="381"/>
      <c r="AD165" s="381"/>
      <c r="AE165" s="381"/>
      <c r="AF165" s="381"/>
      <c r="AG165" s="381"/>
      <c r="AH165" s="206"/>
      <c r="AI165" s="381"/>
      <c r="AJ165" s="206"/>
      <c r="AK165" s="381"/>
      <c r="AL165" s="206"/>
      <c r="AM165" s="202"/>
      <c r="AN165" s="407"/>
      <c r="AO165" s="407"/>
      <c r="AP165" s="407"/>
      <c r="AQ165" s="407"/>
    </row>
    <row r="166" spans="1:43" x14ac:dyDescent="0.25">
      <c r="A166" s="381"/>
      <c r="B166" s="206"/>
      <c r="C166" s="202"/>
      <c r="D166" s="109"/>
      <c r="E166" s="1146"/>
      <c r="F166" s="1146"/>
      <c r="G166" s="1146"/>
      <c r="H166" s="1146"/>
      <c r="I166" s="1146"/>
      <c r="J166" s="1146"/>
      <c r="K166" s="1146"/>
      <c r="L166" s="1146"/>
      <c r="M166" s="1146"/>
      <c r="N166" s="1146"/>
      <c r="O166" s="1146"/>
      <c r="P166" s="1146"/>
      <c r="Q166" s="1146"/>
      <c r="R166" s="1146"/>
      <c r="S166" s="1146"/>
      <c r="T166" s="1146"/>
      <c r="U166" s="146"/>
      <c r="V166" s="109"/>
      <c r="W166" s="381"/>
      <c r="X166" s="381"/>
      <c r="Y166" s="381"/>
      <c r="Z166" s="381"/>
      <c r="AA166" s="381"/>
      <c r="AB166" s="381"/>
      <c r="AC166" s="381"/>
      <c r="AD166" s="381"/>
      <c r="AE166" s="381"/>
      <c r="AF166" s="381"/>
      <c r="AG166" s="381"/>
      <c r="AH166" s="206" t="s">
        <v>52</v>
      </c>
      <c r="AI166" s="381"/>
      <c r="AJ166" s="206" t="s">
        <v>54</v>
      </c>
      <c r="AK166" s="381"/>
      <c r="AL166" s="206" t="s">
        <v>346</v>
      </c>
      <c r="AM166" s="202"/>
      <c r="AN166" s="407"/>
      <c r="AO166" s="407"/>
      <c r="AP166" s="407"/>
      <c r="AQ166" s="407"/>
    </row>
    <row r="167" spans="1:43" ht="6" customHeight="1" x14ac:dyDescent="0.25">
      <c r="A167" s="381"/>
      <c r="B167" s="206"/>
      <c r="C167" s="202"/>
      <c r="D167" s="519"/>
      <c r="G167" s="154"/>
      <c r="H167" s="154"/>
      <c r="I167" s="154"/>
      <c r="J167" s="154"/>
      <c r="K167" s="154"/>
      <c r="L167" s="154"/>
      <c r="M167" s="154"/>
      <c r="N167" s="154"/>
      <c r="O167" s="154"/>
      <c r="P167" s="154"/>
      <c r="Q167" s="154"/>
      <c r="R167" s="154"/>
      <c r="S167" s="154"/>
      <c r="T167" s="154"/>
      <c r="U167" s="146"/>
      <c r="V167" s="109"/>
      <c r="W167" s="381"/>
      <c r="X167" s="381"/>
      <c r="Y167" s="381"/>
      <c r="Z167" s="381"/>
      <c r="AA167" s="381"/>
      <c r="AB167" s="381"/>
      <c r="AC167" s="381"/>
      <c r="AD167" s="381"/>
      <c r="AE167" s="381"/>
      <c r="AF167" s="381"/>
      <c r="AG167" s="381"/>
      <c r="AH167" s="206"/>
      <c r="AI167" s="381"/>
      <c r="AJ167" s="206"/>
      <c r="AK167" s="381"/>
      <c r="AL167" s="206"/>
      <c r="AM167" s="202"/>
      <c r="AN167" s="407"/>
      <c r="AO167" s="407"/>
      <c r="AP167" s="407"/>
      <c r="AQ167" s="407"/>
    </row>
    <row r="168" spans="1:43" ht="11.25" customHeight="1" x14ac:dyDescent="0.25">
      <c r="A168" s="381"/>
      <c r="B168" s="206"/>
      <c r="C168" s="202"/>
      <c r="D168" s="519"/>
      <c r="E168" s="154" t="s">
        <v>56</v>
      </c>
      <c r="F168" s="1146" t="str">
        <f ca="1">VLOOKUP(CONCATENATE($B$165&amp;INDIRECT(ADDRESS(ROW(),COLUMN()-1))),INDIRECT("translations[[Question Num]:["&amp; Language_Selected &amp;"]]"),MATCH(Language_Selected,Language_Options,0)+1,FALSE)</f>
        <v>A fluid made from a special packet called [LOCAL NAME FOR ORS PACKET]?</v>
      </c>
      <c r="G168" s="1146"/>
      <c r="H168" s="1146"/>
      <c r="I168" s="1146"/>
      <c r="J168" s="1146"/>
      <c r="K168" s="1146"/>
      <c r="L168" s="1146"/>
      <c r="M168" s="1146"/>
      <c r="N168" s="1146"/>
      <c r="O168" s="1146"/>
      <c r="P168" s="1146"/>
      <c r="Q168" s="1146"/>
      <c r="R168" s="1146"/>
      <c r="S168" s="1146"/>
      <c r="T168" s="1146"/>
      <c r="U168" s="146"/>
      <c r="V168" s="109"/>
      <c r="AL168" s="127"/>
      <c r="AM168" s="202"/>
      <c r="AN168" s="407"/>
      <c r="AO168" s="407"/>
      <c r="AP168" s="407"/>
      <c r="AQ168" s="407"/>
    </row>
    <row r="169" spans="1:43" x14ac:dyDescent="0.25">
      <c r="A169" s="381"/>
      <c r="B169" s="206"/>
      <c r="C169" s="202"/>
      <c r="D169" s="109"/>
      <c r="E169" s="407"/>
      <c r="F169" s="1146"/>
      <c r="G169" s="1146"/>
      <c r="H169" s="1146"/>
      <c r="I169" s="1146"/>
      <c r="J169" s="1146"/>
      <c r="K169" s="1146"/>
      <c r="L169" s="1146"/>
      <c r="M169" s="1146"/>
      <c r="N169" s="1146"/>
      <c r="O169" s="1146"/>
      <c r="P169" s="1146"/>
      <c r="Q169" s="1146"/>
      <c r="R169" s="1146"/>
      <c r="S169" s="1146"/>
      <c r="T169" s="1146"/>
      <c r="U169" s="146"/>
      <c r="V169" s="109"/>
      <c r="W169" s="154" t="s">
        <v>56</v>
      </c>
      <c r="X169" s="381" t="s">
        <v>501</v>
      </c>
      <c r="Y169" s="381"/>
      <c r="Z169" s="381"/>
      <c r="AA169" s="381"/>
      <c r="AB169" s="381"/>
      <c r="AC169" s="381"/>
      <c r="AD169" s="381"/>
      <c r="AE169" s="381"/>
      <c r="AF169" s="381"/>
      <c r="AG169" s="111" t="s">
        <v>9</v>
      </c>
      <c r="AH169" s="155" t="s">
        <v>53</v>
      </c>
      <c r="AI169" s="381"/>
      <c r="AJ169" s="155" t="s">
        <v>55</v>
      </c>
      <c r="AK169" s="381"/>
      <c r="AL169" s="155" t="s">
        <v>103</v>
      </c>
      <c r="AM169" s="202"/>
      <c r="AN169" s="407"/>
      <c r="AO169" s="407"/>
      <c r="AP169" s="407"/>
      <c r="AQ169" s="407"/>
    </row>
    <row r="170" spans="1:43" x14ac:dyDescent="0.25">
      <c r="A170" s="381"/>
      <c r="B170" s="155" t="s">
        <v>212</v>
      </c>
      <c r="C170" s="202"/>
      <c r="D170" s="109"/>
      <c r="E170" s="154" t="s">
        <v>58</v>
      </c>
      <c r="F170" s="1146" t="str">
        <f ca="1">VLOOKUP(CONCATENATE($B$165&amp;INDIRECT(ADDRESS(ROW(),COLUMN()-1))),INDIRECT("translations[[Question Num]:["&amp; Language_Selected &amp;"]]"),MATCH(Language_Selected,Language_Options,0)+1,FALSE)</f>
        <v>[LOCAL NAMES FOR PRE-PACKAGED ORS LIQUIDS] or other pre-packaged ORS liquid?</v>
      </c>
      <c r="G170" s="1146"/>
      <c r="H170" s="1146"/>
      <c r="I170" s="1146"/>
      <c r="J170" s="1146"/>
      <c r="K170" s="1146"/>
      <c r="L170" s="1146"/>
      <c r="M170" s="1146"/>
      <c r="N170" s="1146"/>
      <c r="O170" s="1146"/>
      <c r="P170" s="1146"/>
      <c r="Q170" s="1146"/>
      <c r="R170" s="1146"/>
      <c r="S170" s="1146"/>
      <c r="T170" s="1146"/>
      <c r="U170" s="202"/>
      <c r="V170" s="109"/>
      <c r="W170" s="407"/>
      <c r="X170" s="381"/>
      <c r="Y170" s="381"/>
      <c r="Z170" s="381"/>
      <c r="AA170" s="381"/>
      <c r="AB170" s="381"/>
      <c r="AC170" s="381"/>
      <c r="AD170" s="381"/>
      <c r="AE170" s="381"/>
      <c r="AF170" s="381"/>
      <c r="AL170" s="127"/>
      <c r="AM170" s="202"/>
      <c r="AN170" s="407"/>
      <c r="AO170" s="407"/>
      <c r="AP170" s="407"/>
      <c r="AQ170" s="407"/>
    </row>
    <row r="171" spans="1:43" ht="11.25" customHeight="1" x14ac:dyDescent="0.25">
      <c r="A171" s="381"/>
      <c r="C171" s="202"/>
      <c r="D171" s="519"/>
      <c r="F171" s="1146"/>
      <c r="G171" s="1146"/>
      <c r="H171" s="1146"/>
      <c r="I171" s="1146"/>
      <c r="J171" s="1146"/>
      <c r="K171" s="1146"/>
      <c r="L171" s="1146"/>
      <c r="M171" s="1146"/>
      <c r="N171" s="1146"/>
      <c r="O171" s="1146"/>
      <c r="P171" s="1146"/>
      <c r="Q171" s="1146"/>
      <c r="R171" s="1146"/>
      <c r="S171" s="1146"/>
      <c r="T171" s="1146"/>
      <c r="U171" s="146"/>
      <c r="V171" s="109"/>
      <c r="W171" s="154" t="s">
        <v>58</v>
      </c>
      <c r="X171" s="381" t="s">
        <v>502</v>
      </c>
      <c r="Y171" s="381"/>
      <c r="Z171" s="381"/>
      <c r="AA171" s="381"/>
      <c r="AB171" s="111" t="s">
        <v>9</v>
      </c>
      <c r="AC171" s="111"/>
      <c r="AD171" s="111"/>
      <c r="AE171" s="111"/>
      <c r="AF171" s="111"/>
      <c r="AG171" s="111"/>
      <c r="AH171" s="155" t="s">
        <v>53</v>
      </c>
      <c r="AI171" s="381"/>
      <c r="AJ171" s="155" t="s">
        <v>55</v>
      </c>
      <c r="AK171" s="381"/>
      <c r="AL171" s="155" t="s">
        <v>103</v>
      </c>
      <c r="AM171" s="202"/>
      <c r="AN171" s="407"/>
      <c r="AO171" s="407"/>
      <c r="AP171" s="407"/>
      <c r="AQ171" s="407"/>
    </row>
    <row r="172" spans="1:43" x14ac:dyDescent="0.25">
      <c r="A172" s="381"/>
      <c r="B172" s="206"/>
      <c r="C172" s="202"/>
      <c r="D172" s="109"/>
      <c r="E172" s="154" t="s">
        <v>255</v>
      </c>
      <c r="F172" s="1146" t="str">
        <f ca="1">VLOOKUP(CONCATENATE($B$165&amp;INDIRECT(ADDRESS(ROW(),COLUMN()-1))),INDIRECT("translations[[Question Num]:["&amp; Language_Selected &amp;"]]"),MATCH(Language_Selected,Language_Options,0)+1,FALSE)</f>
        <v>Zinc tablets or syrup?</v>
      </c>
      <c r="G172" s="1146"/>
      <c r="H172" s="1146"/>
      <c r="I172" s="1146"/>
      <c r="J172" s="1146"/>
      <c r="K172" s="1146"/>
      <c r="L172" s="1146"/>
      <c r="M172" s="1146"/>
      <c r="N172" s="1146"/>
      <c r="O172" s="1146"/>
      <c r="P172" s="1146"/>
      <c r="Q172" s="1146"/>
      <c r="R172" s="1146"/>
      <c r="S172" s="1146"/>
      <c r="T172" s="1146"/>
      <c r="U172" s="146"/>
      <c r="V172" s="109"/>
      <c r="AL172" s="127"/>
      <c r="AM172" s="202"/>
      <c r="AN172" s="407"/>
      <c r="AO172" s="407"/>
      <c r="AP172" s="407"/>
      <c r="AQ172" s="407"/>
    </row>
    <row r="173" spans="1:43" x14ac:dyDescent="0.25">
      <c r="A173" s="381"/>
      <c r="B173" s="206"/>
      <c r="C173" s="202"/>
      <c r="D173" s="109"/>
      <c r="E173" s="154"/>
      <c r="F173" s="1146"/>
      <c r="G173" s="1146"/>
      <c r="H173" s="1146"/>
      <c r="I173" s="1146"/>
      <c r="J173" s="1146"/>
      <c r="K173" s="1146"/>
      <c r="L173" s="1146"/>
      <c r="M173" s="1146"/>
      <c r="N173" s="1146"/>
      <c r="O173" s="1146"/>
      <c r="P173" s="1146"/>
      <c r="Q173" s="1146"/>
      <c r="R173" s="1146"/>
      <c r="S173" s="1146"/>
      <c r="T173" s="1146"/>
      <c r="U173" s="146"/>
      <c r="V173" s="109"/>
      <c r="W173" s="154" t="s">
        <v>255</v>
      </c>
      <c r="X173" s="154" t="s">
        <v>503</v>
      </c>
      <c r="Y173" s="381"/>
      <c r="Z173" s="111" t="s">
        <v>9</v>
      </c>
      <c r="AA173" s="111"/>
      <c r="AB173" s="111"/>
      <c r="AC173" s="111"/>
      <c r="AD173" s="111"/>
      <c r="AE173" s="111"/>
      <c r="AF173" s="111"/>
      <c r="AG173" s="111"/>
      <c r="AH173" s="155" t="s">
        <v>53</v>
      </c>
      <c r="AI173" s="381"/>
      <c r="AJ173" s="155" t="s">
        <v>55</v>
      </c>
      <c r="AK173" s="381"/>
      <c r="AL173" s="155" t="s">
        <v>103</v>
      </c>
      <c r="AM173" s="202"/>
      <c r="AN173" s="407"/>
      <c r="AO173" s="407"/>
      <c r="AP173" s="407"/>
      <c r="AQ173" s="407"/>
    </row>
    <row r="174" spans="1:43" ht="11.25" customHeight="1" x14ac:dyDescent="0.25">
      <c r="A174" s="381"/>
      <c r="B174" s="496" t="s">
        <v>221</v>
      </c>
      <c r="C174" s="202"/>
      <c r="D174" s="519"/>
      <c r="E174" s="154" t="s">
        <v>257</v>
      </c>
      <c r="F174" s="1146" t="str">
        <f ca="1">VLOOKUP(CONCATENATE($B$165&amp;INDIRECT(ADDRESS(ROW(),COLUMN()-1))),INDIRECT("translations[[Question Num]:["&amp; Language_Selected &amp;"]]"),MATCH(Language_Selected,Language_Options,0)+1,FALSE)</f>
        <v>[A GOVERNMENT-RECOMMENDED HOMEMADE FLUID]?</v>
      </c>
      <c r="G174" s="1146"/>
      <c r="H174" s="1146"/>
      <c r="I174" s="1146"/>
      <c r="J174" s="1146"/>
      <c r="K174" s="1146"/>
      <c r="L174" s="1146"/>
      <c r="M174" s="1146"/>
      <c r="N174" s="1146"/>
      <c r="O174" s="1146"/>
      <c r="P174" s="1146"/>
      <c r="Q174" s="1146"/>
      <c r="R174" s="1146"/>
      <c r="S174" s="1146"/>
      <c r="T174" s="1146"/>
      <c r="U174" s="146"/>
      <c r="V174" s="109"/>
      <c r="X174" s="381"/>
      <c r="Y174" s="381"/>
      <c r="Z174" s="381"/>
      <c r="AA174" s="381"/>
      <c r="AB174" s="381"/>
      <c r="AC174" s="381"/>
      <c r="AD174" s="381"/>
      <c r="AE174" s="381"/>
      <c r="AF174" s="381"/>
      <c r="AG174" s="381"/>
      <c r="AH174" s="206"/>
      <c r="AI174" s="381"/>
      <c r="AJ174" s="206"/>
      <c r="AK174" s="381"/>
      <c r="AL174" s="206"/>
      <c r="AM174" s="202"/>
      <c r="AN174" s="407"/>
      <c r="AO174" s="407"/>
      <c r="AP174" s="407"/>
      <c r="AQ174" s="407"/>
    </row>
    <row r="175" spans="1:43" x14ac:dyDescent="0.25">
      <c r="A175" s="381"/>
      <c r="B175" s="206"/>
      <c r="C175" s="202"/>
      <c r="D175" s="109"/>
      <c r="E175" s="381"/>
      <c r="F175" s="1146"/>
      <c r="G175" s="1146"/>
      <c r="H175" s="1146"/>
      <c r="I175" s="1146"/>
      <c r="J175" s="1146"/>
      <c r="K175" s="1146"/>
      <c r="L175" s="1146"/>
      <c r="M175" s="1146"/>
      <c r="N175" s="1146"/>
      <c r="O175" s="1146"/>
      <c r="P175" s="1146"/>
      <c r="Q175" s="1146"/>
      <c r="R175" s="1146"/>
      <c r="S175" s="1146"/>
      <c r="T175" s="1146"/>
      <c r="U175" s="146"/>
      <c r="V175" s="109"/>
      <c r="W175" s="154" t="s">
        <v>257</v>
      </c>
      <c r="X175" s="381" t="s">
        <v>504</v>
      </c>
      <c r="Z175" s="381"/>
      <c r="AA175" s="381"/>
      <c r="AB175" s="381"/>
      <c r="AC175" s="381"/>
      <c r="AD175" s="111" t="s">
        <v>9</v>
      </c>
      <c r="AE175" s="111"/>
      <c r="AF175" s="111"/>
      <c r="AG175" s="111"/>
      <c r="AH175" s="155" t="s">
        <v>53</v>
      </c>
      <c r="AI175" s="381"/>
      <c r="AJ175" s="155" t="s">
        <v>55</v>
      </c>
      <c r="AK175" s="381"/>
      <c r="AL175" s="155" t="s">
        <v>103</v>
      </c>
      <c r="AM175" s="202"/>
      <c r="AN175" s="407"/>
      <c r="AO175" s="407"/>
      <c r="AP175" s="407"/>
      <c r="AQ175" s="407"/>
    </row>
    <row r="176" spans="1:43" ht="6" customHeight="1" x14ac:dyDescent="0.25">
      <c r="A176" s="119"/>
      <c r="B176" s="118"/>
      <c r="C176" s="114"/>
      <c r="D176" s="113"/>
      <c r="E176" s="119"/>
      <c r="F176" s="119"/>
      <c r="G176" s="119"/>
      <c r="H176" s="119"/>
      <c r="I176" s="119"/>
      <c r="J176" s="119"/>
      <c r="K176" s="119"/>
      <c r="L176" s="119"/>
      <c r="M176" s="119"/>
      <c r="N176" s="119"/>
      <c r="O176" s="119"/>
      <c r="P176" s="119"/>
      <c r="Q176" s="119"/>
      <c r="R176" s="119"/>
      <c r="S176" s="119"/>
      <c r="T176" s="119"/>
      <c r="U176" s="114"/>
      <c r="V176" s="113"/>
      <c r="W176" s="119"/>
      <c r="X176" s="119"/>
      <c r="Y176" s="119"/>
      <c r="Z176" s="119"/>
      <c r="AA176" s="119"/>
      <c r="AB176" s="119"/>
      <c r="AC176" s="119"/>
      <c r="AD176" s="119"/>
      <c r="AE176" s="119"/>
      <c r="AF176" s="119"/>
      <c r="AG176" s="119"/>
      <c r="AH176" s="118"/>
      <c r="AI176" s="119"/>
      <c r="AJ176" s="118"/>
      <c r="AK176" s="119"/>
      <c r="AL176" s="118"/>
      <c r="AM176" s="114"/>
      <c r="AN176" s="119"/>
      <c r="AO176" s="119"/>
      <c r="AP176" s="119"/>
      <c r="AQ176" s="119"/>
    </row>
    <row r="177" spans="1:43" ht="6" customHeight="1" x14ac:dyDescent="0.25">
      <c r="A177" s="29"/>
      <c r="B177" s="433"/>
      <c r="C177" s="107"/>
      <c r="D177" s="108"/>
      <c r="E177" s="29"/>
      <c r="F177" s="29"/>
      <c r="G177" s="29"/>
      <c r="H177" s="29"/>
      <c r="I177" s="29"/>
      <c r="J177" s="29"/>
      <c r="K177" s="29"/>
      <c r="L177" s="29"/>
      <c r="M177" s="29"/>
      <c r="N177" s="29"/>
      <c r="O177" s="29"/>
      <c r="P177" s="29"/>
      <c r="Q177" s="29"/>
      <c r="R177" s="29"/>
      <c r="S177" s="29"/>
      <c r="T177" s="29"/>
      <c r="U177" s="107"/>
      <c r="V177" s="108"/>
      <c r="W177" s="29"/>
      <c r="X177" s="29"/>
      <c r="Y177" s="29"/>
      <c r="Z177" s="29"/>
      <c r="AA177" s="29"/>
      <c r="AB177" s="29"/>
      <c r="AC177" s="29"/>
      <c r="AD177" s="29"/>
      <c r="AE177" s="29"/>
      <c r="AF177" s="29"/>
      <c r="AG177" s="29"/>
      <c r="AH177" s="29"/>
      <c r="AI177" s="29"/>
      <c r="AJ177" s="29"/>
      <c r="AK177" s="29"/>
      <c r="AL177" s="33"/>
      <c r="AM177" s="107"/>
      <c r="AN177" s="29"/>
      <c r="AO177" s="29"/>
      <c r="AP177" s="29"/>
      <c r="AQ177" s="29"/>
    </row>
    <row r="178" spans="1:43" ht="11.25" customHeight="1" x14ac:dyDescent="0.25">
      <c r="A178" s="407"/>
      <c r="B178" s="410">
        <v>616</v>
      </c>
      <c r="C178" s="202"/>
      <c r="D178" s="109"/>
      <c r="E178" s="1224" t="s">
        <v>505</v>
      </c>
      <c r="F178" s="1224"/>
      <c r="G178" s="1224"/>
      <c r="H178" s="1224"/>
      <c r="I178" s="1224"/>
      <c r="J178" s="1224"/>
      <c r="K178" s="1224"/>
      <c r="L178" s="1224"/>
      <c r="M178" s="1224"/>
      <c r="N178" s="1224"/>
      <c r="O178" s="1224"/>
      <c r="P178" s="1224"/>
      <c r="Q178" s="1224"/>
      <c r="R178" s="1224"/>
      <c r="S178" s="1224"/>
      <c r="T178" s="1224"/>
      <c r="U178" s="202"/>
      <c r="V178" s="109"/>
      <c r="W178" s="407"/>
      <c r="X178" s="407"/>
      <c r="Y178" s="407"/>
      <c r="Z178" s="407"/>
      <c r="AA178" s="407"/>
      <c r="AB178" s="407"/>
      <c r="AC178" s="407"/>
      <c r="AD178" s="407"/>
      <c r="AE178" s="407"/>
      <c r="AF178" s="407"/>
      <c r="AG178" s="407"/>
      <c r="AH178" s="407"/>
      <c r="AI178" s="407"/>
      <c r="AJ178" s="407"/>
      <c r="AK178" s="407"/>
      <c r="AL178" s="203"/>
      <c r="AM178" s="202"/>
      <c r="AN178" s="407"/>
      <c r="AO178" s="407"/>
      <c r="AP178" s="407"/>
      <c r="AQ178" s="407"/>
    </row>
    <row r="179" spans="1:43" ht="6" customHeight="1" x14ac:dyDescent="0.25">
      <c r="A179" s="407"/>
      <c r="B179" s="410"/>
      <c r="C179" s="202"/>
      <c r="D179" s="109"/>
      <c r="E179" s="407"/>
      <c r="F179" s="407"/>
      <c r="G179" s="407"/>
      <c r="H179" s="407"/>
      <c r="I179" s="407"/>
      <c r="J179" s="407"/>
      <c r="K179" s="407"/>
      <c r="L179" s="407"/>
      <c r="M179" s="407"/>
      <c r="N179" s="407"/>
      <c r="O179" s="407"/>
      <c r="P179" s="407"/>
      <c r="Q179" s="407"/>
      <c r="R179" s="407"/>
      <c r="S179" s="407"/>
      <c r="T179" s="407"/>
      <c r="U179" s="202"/>
      <c r="V179" s="109"/>
      <c r="W179" s="407"/>
      <c r="X179" s="407"/>
      <c r="Y179" s="407"/>
      <c r="Z179" s="407"/>
      <c r="AA179" s="407"/>
      <c r="AB179" s="407"/>
      <c r="AC179" s="407"/>
      <c r="AD179" s="407"/>
      <c r="AE179" s="407"/>
      <c r="AF179" s="407"/>
      <c r="AG179" s="407"/>
      <c r="AH179" s="407"/>
      <c r="AI179" s="407"/>
      <c r="AJ179" s="407"/>
      <c r="AK179" s="407"/>
      <c r="AL179" s="203"/>
      <c r="AM179" s="202"/>
      <c r="AN179" s="407"/>
      <c r="AO179" s="407"/>
      <c r="AP179" s="407"/>
      <c r="AQ179" s="407"/>
    </row>
    <row r="180" spans="1:43" x14ac:dyDescent="0.25">
      <c r="A180" s="407"/>
      <c r="B180" s="410"/>
      <c r="C180" s="202"/>
      <c r="D180" s="109"/>
      <c r="E180" s="407"/>
      <c r="F180" s="407"/>
      <c r="G180" s="407"/>
      <c r="I180" s="203" t="s">
        <v>506</v>
      </c>
      <c r="L180" s="153"/>
      <c r="M180" s="407"/>
      <c r="N180" s="407"/>
      <c r="O180" s="407"/>
      <c r="Q180" s="203" t="s">
        <v>507</v>
      </c>
      <c r="R180" s="407"/>
      <c r="S180" s="407"/>
      <c r="T180" s="407"/>
      <c r="U180" s="202"/>
      <c r="V180" s="109"/>
      <c r="W180" s="407"/>
      <c r="X180" s="407"/>
      <c r="Y180" s="407"/>
      <c r="Z180" s="407"/>
      <c r="AA180" s="407"/>
      <c r="AB180" s="407"/>
      <c r="AC180" s="407"/>
      <c r="AD180" s="407"/>
      <c r="AE180" s="407"/>
      <c r="AF180" s="407"/>
      <c r="AG180" s="407"/>
      <c r="AH180" s="407"/>
      <c r="AI180" s="407"/>
      <c r="AJ180" s="407"/>
      <c r="AK180" s="407"/>
      <c r="AL180" s="203"/>
      <c r="AM180" s="202"/>
      <c r="AN180" s="407"/>
      <c r="AO180" s="407"/>
      <c r="AP180" s="407"/>
      <c r="AQ180" s="407"/>
    </row>
    <row r="181" spans="1:43" x14ac:dyDescent="0.25">
      <c r="A181" s="407"/>
      <c r="B181" s="410"/>
      <c r="C181" s="202"/>
      <c r="D181" s="109"/>
      <c r="E181" s="407"/>
      <c r="F181" s="407"/>
      <c r="G181" s="407"/>
      <c r="H181" s="407"/>
      <c r="I181" s="407"/>
      <c r="L181" s="153"/>
      <c r="M181" s="407"/>
      <c r="N181" s="407"/>
      <c r="O181" s="407"/>
      <c r="Q181" s="203" t="s">
        <v>508</v>
      </c>
      <c r="R181" s="407"/>
      <c r="S181" s="407"/>
      <c r="T181" s="407"/>
      <c r="U181" s="202"/>
      <c r="V181" s="109"/>
      <c r="W181" s="407"/>
      <c r="X181" s="407"/>
      <c r="Y181" s="407"/>
      <c r="Z181" s="407"/>
      <c r="AA181" s="407"/>
      <c r="AB181" s="407"/>
      <c r="AC181" s="407"/>
      <c r="AD181" s="407"/>
      <c r="AE181" s="407"/>
      <c r="AF181" s="407"/>
      <c r="AG181" s="407"/>
      <c r="AH181" s="407"/>
      <c r="AI181" s="407"/>
      <c r="AJ181" s="407"/>
      <c r="AK181" s="407"/>
      <c r="AL181" s="203"/>
      <c r="AM181" s="202"/>
      <c r="AN181" s="407"/>
      <c r="AO181" s="407"/>
      <c r="AP181" s="407"/>
      <c r="AQ181" s="407"/>
    </row>
    <row r="182" spans="1:43" ht="11.25" customHeight="1" x14ac:dyDescent="0.25">
      <c r="A182" s="381"/>
      <c r="C182" s="202"/>
      <c r="D182" s="109"/>
      <c r="E182" s="311" t="s">
        <v>56</v>
      </c>
      <c r="F182" s="1146" t="str">
        <f ca="1">VLOOKUP(CONCATENATE($B$178&amp;INDIRECT(ADDRESS(ROW(),COLUMN()-1))),INDIRECT("translations[[Question Num]:["&amp; Language_Selected &amp;"]]"),MATCH(Language_Selected,Language_Options,0)+1,FALSE)</f>
        <v>Was anything else given to treat the diarrhea?</v>
      </c>
      <c r="G182" s="1146"/>
      <c r="H182" s="1146"/>
      <c r="I182" s="1146"/>
      <c r="J182" s="1146"/>
      <c r="K182" s="1146"/>
      <c r="L182" s="1277"/>
      <c r="M182" s="311" t="s">
        <v>58</v>
      </c>
      <c r="N182" s="1146" t="str">
        <f ca="1">VLOOKUP(CONCATENATE($B$178&amp;INDIRECT(ADDRESS(ROW(),COLUMN()-1))),INDIRECT("translations[[Question Num]:["&amp; Language_Selected &amp;"]]"),MATCH(Language_Selected,Language_Options,0)+1,FALSE)</f>
        <v>Was anything given to treat the diarrhea?</v>
      </c>
      <c r="O182" s="1146"/>
      <c r="P182" s="1146"/>
      <c r="Q182" s="1146"/>
      <c r="R182" s="1146"/>
      <c r="S182" s="1146"/>
      <c r="T182" s="1146"/>
      <c r="U182" s="146"/>
      <c r="V182" s="109"/>
      <c r="W182" s="407" t="s">
        <v>52</v>
      </c>
      <c r="X182" s="407"/>
      <c r="Y182" s="112" t="s">
        <v>9</v>
      </c>
      <c r="Z182" s="112"/>
      <c r="AA182" s="112"/>
      <c r="AB182" s="112"/>
      <c r="AC182" s="112"/>
      <c r="AD182" s="112"/>
      <c r="AE182" s="112"/>
      <c r="AF182" s="112"/>
      <c r="AG182" s="112"/>
      <c r="AH182" s="112"/>
      <c r="AI182" s="112"/>
      <c r="AJ182" s="112"/>
      <c r="AK182" s="112"/>
      <c r="AL182" s="117" t="s">
        <v>53</v>
      </c>
      <c r="AM182" s="202"/>
      <c r="AN182" s="407"/>
      <c r="AO182" s="407"/>
      <c r="AP182" s="407"/>
      <c r="AQ182" s="407"/>
    </row>
    <row r="183" spans="1:43" x14ac:dyDescent="0.25">
      <c r="A183" s="381"/>
      <c r="B183" s="206"/>
      <c r="C183" s="202"/>
      <c r="D183" s="109"/>
      <c r="E183" s="311"/>
      <c r="F183" s="1146"/>
      <c r="G183" s="1146"/>
      <c r="H183" s="1146"/>
      <c r="I183" s="1146"/>
      <c r="J183" s="1146"/>
      <c r="K183" s="1146"/>
      <c r="L183" s="1277"/>
      <c r="M183" s="311"/>
      <c r="N183" s="1146"/>
      <c r="O183" s="1146"/>
      <c r="P183" s="1146"/>
      <c r="Q183" s="1146"/>
      <c r="R183" s="1146"/>
      <c r="S183" s="1146"/>
      <c r="T183" s="1146"/>
      <c r="U183" s="146"/>
      <c r="V183" s="109"/>
      <c r="W183" s="381" t="s">
        <v>326</v>
      </c>
      <c r="X183" s="381"/>
      <c r="Y183" s="111" t="s">
        <v>9</v>
      </c>
      <c r="Z183" s="111"/>
      <c r="AA183" s="111"/>
      <c r="AB183" s="111"/>
      <c r="AC183" s="111"/>
      <c r="AD183" s="111"/>
      <c r="AE183" s="111"/>
      <c r="AF183" s="111"/>
      <c r="AG183" s="111"/>
      <c r="AH183" s="111"/>
      <c r="AI183" s="111"/>
      <c r="AJ183" s="111"/>
      <c r="AK183" s="111"/>
      <c r="AL183" s="117" t="s">
        <v>55</v>
      </c>
      <c r="AM183" s="202"/>
      <c r="AN183" s="407"/>
      <c r="AO183" s="407"/>
      <c r="AP183" s="1229">
        <v>618</v>
      </c>
      <c r="AQ183" s="407"/>
    </row>
    <row r="184" spans="1:43" x14ac:dyDescent="0.25">
      <c r="A184" s="381"/>
      <c r="B184" s="206"/>
      <c r="C184" s="202"/>
      <c r="D184" s="109"/>
      <c r="E184" s="311"/>
      <c r="F184" s="1146"/>
      <c r="G184" s="1146"/>
      <c r="H184" s="1146"/>
      <c r="I184" s="1146"/>
      <c r="J184" s="1146"/>
      <c r="K184" s="1146"/>
      <c r="L184" s="1277"/>
      <c r="M184" s="311"/>
      <c r="N184" s="1146"/>
      <c r="O184" s="1146"/>
      <c r="P184" s="1146"/>
      <c r="Q184" s="1146"/>
      <c r="R184" s="1146"/>
      <c r="S184" s="1146"/>
      <c r="T184" s="1146"/>
      <c r="U184" s="146"/>
      <c r="V184" s="109"/>
      <c r="W184" s="381" t="s">
        <v>150</v>
      </c>
      <c r="X184" s="381"/>
      <c r="Y184" s="381"/>
      <c r="Z184" s="381"/>
      <c r="AA184" s="381"/>
      <c r="AB184" s="111" t="s">
        <v>9</v>
      </c>
      <c r="AC184" s="111"/>
      <c r="AD184" s="111"/>
      <c r="AE184" s="111"/>
      <c r="AF184" s="111"/>
      <c r="AG184" s="111"/>
      <c r="AH184" s="111"/>
      <c r="AI184" s="111"/>
      <c r="AJ184" s="111"/>
      <c r="AK184" s="111"/>
      <c r="AL184" s="117" t="s">
        <v>103</v>
      </c>
      <c r="AM184" s="202"/>
      <c r="AN184" s="407"/>
      <c r="AO184" s="407"/>
      <c r="AP184" s="1229"/>
      <c r="AQ184" s="407"/>
    </row>
    <row r="185" spans="1:43" ht="6" customHeight="1" x14ac:dyDescent="0.25">
      <c r="A185" s="119"/>
      <c r="B185" s="118"/>
      <c r="C185" s="114"/>
      <c r="D185" s="113"/>
      <c r="E185" s="119"/>
      <c r="F185" s="119"/>
      <c r="G185" s="119"/>
      <c r="H185" s="119"/>
      <c r="I185" s="119"/>
      <c r="J185" s="119"/>
      <c r="K185" s="119"/>
      <c r="L185" s="119"/>
      <c r="M185" s="119"/>
      <c r="N185" s="119"/>
      <c r="O185" s="119"/>
      <c r="P185" s="119"/>
      <c r="Q185" s="119"/>
      <c r="R185" s="119"/>
      <c r="S185" s="119"/>
      <c r="T185" s="119"/>
      <c r="U185" s="114"/>
      <c r="V185" s="113"/>
      <c r="W185" s="119"/>
      <c r="X185" s="119"/>
      <c r="Y185" s="119"/>
      <c r="Z185" s="119"/>
      <c r="AA185" s="119"/>
      <c r="AB185" s="119"/>
      <c r="AC185" s="119"/>
      <c r="AD185" s="119"/>
      <c r="AE185" s="119"/>
      <c r="AF185" s="119"/>
      <c r="AG185" s="119"/>
      <c r="AH185" s="119"/>
      <c r="AI185" s="119"/>
      <c r="AJ185" s="119"/>
      <c r="AK185" s="119"/>
      <c r="AL185" s="120"/>
      <c r="AM185" s="114"/>
      <c r="AN185" s="119"/>
      <c r="AO185" s="119"/>
      <c r="AP185" s="119"/>
      <c r="AQ185" s="119"/>
    </row>
    <row r="186" spans="1:43" ht="6" customHeight="1" x14ac:dyDescent="0.25">
      <c r="A186" s="29"/>
      <c r="B186" s="433"/>
      <c r="C186" s="107"/>
      <c r="D186" s="108"/>
      <c r="E186" s="29"/>
      <c r="F186" s="29"/>
      <c r="G186" s="29"/>
      <c r="H186" s="29"/>
      <c r="I186" s="29"/>
      <c r="J186" s="29"/>
      <c r="K186" s="29"/>
      <c r="L186" s="29"/>
      <c r="M186" s="29"/>
      <c r="N186" s="29"/>
      <c r="O186" s="29"/>
      <c r="P186" s="29"/>
      <c r="Q186" s="29"/>
      <c r="R186" s="29"/>
      <c r="S186" s="29"/>
      <c r="T186" s="29"/>
      <c r="U186" s="107"/>
      <c r="V186" s="108"/>
      <c r="W186" s="29"/>
      <c r="X186" s="29"/>
      <c r="Y186" s="29"/>
      <c r="Z186" s="29"/>
      <c r="AA186" s="29"/>
      <c r="AB186" s="29"/>
      <c r="AC186" s="29"/>
      <c r="AD186" s="29"/>
      <c r="AE186" s="29"/>
      <c r="AF186" s="29"/>
      <c r="AG186" s="29"/>
      <c r="AH186" s="29"/>
      <c r="AI186" s="29"/>
      <c r="AJ186" s="29"/>
      <c r="AK186" s="29"/>
      <c r="AL186" s="433"/>
      <c r="AM186" s="107"/>
      <c r="AN186" s="29"/>
      <c r="AO186" s="29"/>
      <c r="AP186" s="29"/>
      <c r="AQ186" s="29"/>
    </row>
    <row r="187" spans="1:43" ht="11.25" customHeight="1" x14ac:dyDescent="0.25">
      <c r="A187" s="381"/>
      <c r="B187" s="206">
        <v>617</v>
      </c>
      <c r="C187" s="202"/>
      <c r="D187" s="109"/>
      <c r="E187" s="1224" t="s">
        <v>505</v>
      </c>
      <c r="F187" s="1224"/>
      <c r="G187" s="1224"/>
      <c r="H187" s="1224"/>
      <c r="I187" s="1224"/>
      <c r="J187" s="1224"/>
      <c r="K187" s="1224"/>
      <c r="L187" s="1224"/>
      <c r="M187" s="1224"/>
      <c r="N187" s="1224"/>
      <c r="O187" s="1224"/>
      <c r="P187" s="1224"/>
      <c r="Q187" s="1224"/>
      <c r="R187" s="1224"/>
      <c r="S187" s="1224"/>
      <c r="T187" s="1224"/>
      <c r="U187" s="146"/>
      <c r="V187" s="109"/>
      <c r="W187" s="148" t="s">
        <v>509</v>
      </c>
      <c r="X187" s="381"/>
      <c r="Y187" s="381"/>
      <c r="Z187" s="381"/>
      <c r="AA187" s="381"/>
      <c r="AB187" s="381"/>
      <c r="AC187" s="381"/>
      <c r="AD187" s="381"/>
      <c r="AE187" s="381"/>
      <c r="AF187" s="381"/>
      <c r="AG187" s="381"/>
      <c r="AH187" s="381"/>
      <c r="AI187" s="381"/>
      <c r="AJ187" s="381"/>
      <c r="AK187" s="381"/>
      <c r="AL187" s="206"/>
      <c r="AM187" s="202"/>
      <c r="AN187" s="407"/>
      <c r="AO187" s="407"/>
      <c r="AP187" s="407"/>
      <c r="AQ187" s="407"/>
    </row>
    <row r="188" spans="1:43" x14ac:dyDescent="0.25">
      <c r="A188" s="381"/>
      <c r="B188" s="206"/>
      <c r="C188" s="202"/>
      <c r="D188" s="109"/>
      <c r="U188" s="146"/>
      <c r="V188" s="109"/>
      <c r="W188" s="381"/>
      <c r="X188" s="381" t="s">
        <v>510</v>
      </c>
      <c r="Y188" s="381"/>
      <c r="Z188" s="381"/>
      <c r="AA188" s="381"/>
      <c r="AB188" s="112" t="s">
        <v>9</v>
      </c>
      <c r="AC188" s="112"/>
      <c r="AD188" s="112"/>
      <c r="AE188" s="112"/>
      <c r="AF188" s="112"/>
      <c r="AG188" s="112"/>
      <c r="AH188" s="112"/>
      <c r="AI188" s="112"/>
      <c r="AJ188" s="111"/>
      <c r="AK188" s="111"/>
      <c r="AL188" s="206" t="s">
        <v>129</v>
      </c>
      <c r="AM188" s="202"/>
      <c r="AN188" s="407"/>
      <c r="AO188" s="407"/>
      <c r="AP188" s="407"/>
      <c r="AQ188" s="407"/>
    </row>
    <row r="189" spans="1:43" x14ac:dyDescent="0.25">
      <c r="A189" s="381"/>
      <c r="B189" s="206"/>
      <c r="C189" s="202"/>
      <c r="D189" s="109"/>
      <c r="E189" s="407"/>
      <c r="F189" s="407"/>
      <c r="G189" s="407"/>
      <c r="H189" s="199"/>
      <c r="I189" s="203" t="s">
        <v>506</v>
      </c>
      <c r="J189" s="199"/>
      <c r="K189" s="199"/>
      <c r="L189" s="153"/>
      <c r="M189" s="407"/>
      <c r="N189" s="407"/>
      <c r="O189" s="407"/>
      <c r="Q189" s="203" t="s">
        <v>507</v>
      </c>
      <c r="R189" s="407"/>
      <c r="S189" s="407"/>
      <c r="T189" s="407"/>
      <c r="U189" s="202"/>
      <c r="V189" s="109"/>
      <c r="W189" s="381"/>
      <c r="X189" s="381" t="s">
        <v>511</v>
      </c>
      <c r="Y189" s="381"/>
      <c r="Z189" s="381"/>
      <c r="AA189" s="381"/>
      <c r="AB189" s="381"/>
      <c r="AC189" s="112" t="s">
        <v>9</v>
      </c>
      <c r="AD189" s="112"/>
      <c r="AE189" s="112"/>
      <c r="AF189" s="112"/>
      <c r="AG189" s="112"/>
      <c r="AH189" s="112"/>
      <c r="AI189" s="112"/>
      <c r="AJ189" s="112"/>
      <c r="AK189" s="111"/>
      <c r="AL189" s="206" t="s">
        <v>132</v>
      </c>
      <c r="AM189" s="202"/>
      <c r="AN189" s="407"/>
      <c r="AO189" s="407"/>
      <c r="AP189" s="407"/>
      <c r="AQ189" s="407"/>
    </row>
    <row r="190" spans="1:43" x14ac:dyDescent="0.25">
      <c r="A190" s="381"/>
      <c r="B190" s="206"/>
      <c r="C190" s="202"/>
      <c r="D190" s="109"/>
      <c r="E190" s="407"/>
      <c r="F190" s="407"/>
      <c r="G190" s="407"/>
      <c r="H190" s="407"/>
      <c r="I190" s="407"/>
      <c r="J190" s="199"/>
      <c r="K190" s="199"/>
      <c r="L190" s="153"/>
      <c r="M190" s="407"/>
      <c r="N190" s="407"/>
      <c r="O190" s="407"/>
      <c r="Q190" s="203" t="s">
        <v>508</v>
      </c>
      <c r="R190" s="407"/>
      <c r="S190" s="407"/>
      <c r="T190" s="407"/>
      <c r="U190" s="146"/>
      <c r="V190" s="109"/>
      <c r="W190" s="381"/>
      <c r="X190" s="381" t="s">
        <v>1593</v>
      </c>
      <c r="Y190" s="381"/>
      <c r="Z190" s="381"/>
      <c r="AA190" s="381"/>
      <c r="AB190" s="381"/>
      <c r="AC190" s="381"/>
      <c r="AD190" s="381"/>
      <c r="AE190" s="381"/>
      <c r="AF190" s="381"/>
      <c r="AG190" s="381"/>
      <c r="AH190" s="381"/>
      <c r="AI190" s="381"/>
      <c r="AJ190" s="381"/>
      <c r="AK190" s="381"/>
      <c r="AL190" s="206" t="s">
        <v>101</v>
      </c>
      <c r="AM190" s="202"/>
      <c r="AN190" s="407"/>
      <c r="AO190" s="407"/>
      <c r="AP190" s="407"/>
      <c r="AQ190" s="407"/>
    </row>
    <row r="191" spans="1:43" ht="11.25" customHeight="1" x14ac:dyDescent="0.25">
      <c r="A191" s="381"/>
      <c r="B191" s="206"/>
      <c r="C191" s="202"/>
      <c r="D191" s="109"/>
      <c r="E191" s="311" t="s">
        <v>56</v>
      </c>
      <c r="F191" s="1148" t="str">
        <f ca="1">VLOOKUP(CONCATENATE($B$187&amp;INDIRECT(ADDRESS(ROW(),COLUMN()-1))),INDIRECT("translations[[Question Num]:["&amp; Language_Selected &amp;"]]"),MATCH(Language_Selected,Language_Options,0)+1,FALSE)</f>
        <v>What else was given to treat the diarrhea?
Anything else?
RECORD ALL TREATMENTS GIVEN.</v>
      </c>
      <c r="G191" s="1148"/>
      <c r="H191" s="1148"/>
      <c r="I191" s="1148"/>
      <c r="J191" s="1148"/>
      <c r="K191" s="1148"/>
      <c r="L191" s="1223"/>
      <c r="M191" s="311" t="s">
        <v>58</v>
      </c>
      <c r="N191" s="1148" t="str">
        <f ca="1">VLOOKUP(CONCATENATE($B$187&amp;INDIRECT(ADDRESS(ROW(),COLUMN()-1))),INDIRECT("translations[[Question Num]:["&amp; Language_Selected &amp;"]]"),MATCH(Language_Selected,Language_Options,0)+1,FALSE)</f>
        <v>What was given to treat the diarrhea?
Anything else?
RECORD ALL TREATMENTS GIVEN.</v>
      </c>
      <c r="O191" s="1148"/>
      <c r="P191" s="1148"/>
      <c r="Q191" s="1148"/>
      <c r="R191" s="1148"/>
      <c r="S191" s="1148"/>
      <c r="T191" s="1148"/>
      <c r="U191" s="202"/>
      <c r="V191" s="109"/>
      <c r="W191" s="381"/>
      <c r="X191" s="381" t="s">
        <v>512</v>
      </c>
      <c r="Y191" s="381"/>
      <c r="Z191" s="381"/>
      <c r="AA191" s="381"/>
      <c r="AB191" s="381"/>
      <c r="AC191" s="381"/>
      <c r="AD191" s="381"/>
      <c r="AE191" s="381"/>
      <c r="AF191" s="381"/>
      <c r="AG191" s="111" t="s">
        <v>9</v>
      </c>
      <c r="AH191" s="111"/>
      <c r="AI191" s="150"/>
      <c r="AJ191" s="150"/>
      <c r="AK191" s="111"/>
      <c r="AL191" s="206" t="s">
        <v>135</v>
      </c>
      <c r="AM191" s="202"/>
      <c r="AN191" s="407"/>
      <c r="AO191" s="407"/>
      <c r="AP191" s="407"/>
      <c r="AQ191" s="407"/>
    </row>
    <row r="192" spans="1:43" x14ac:dyDescent="0.25">
      <c r="A192" s="381"/>
      <c r="B192" s="206"/>
      <c r="C192" s="202"/>
      <c r="D192" s="109"/>
      <c r="E192" s="311"/>
      <c r="F192" s="1148"/>
      <c r="G192" s="1148"/>
      <c r="H192" s="1148"/>
      <c r="I192" s="1148"/>
      <c r="J192" s="1148"/>
      <c r="K192" s="1148"/>
      <c r="L192" s="1223"/>
      <c r="M192" s="311"/>
      <c r="N192" s="1148"/>
      <c r="O192" s="1148"/>
      <c r="P192" s="1148"/>
      <c r="Q192" s="1148"/>
      <c r="R192" s="1148"/>
      <c r="S192" s="1148"/>
      <c r="T192" s="1148"/>
      <c r="U192" s="202"/>
      <c r="V192" s="109"/>
      <c r="W192" s="381"/>
      <c r="X192" s="381"/>
      <c r="Y192" s="381"/>
      <c r="Z192" s="381"/>
      <c r="AA192" s="381"/>
      <c r="AB192" s="381"/>
      <c r="AC192" s="381"/>
      <c r="AD192" s="381"/>
      <c r="AE192" s="381"/>
      <c r="AF192" s="381"/>
      <c r="AG192" s="381"/>
      <c r="AL192" s="127"/>
      <c r="AM192" s="202"/>
      <c r="AN192" s="407"/>
      <c r="AO192" s="407"/>
      <c r="AP192" s="407"/>
      <c r="AQ192" s="407"/>
    </row>
    <row r="193" spans="1:43" x14ac:dyDescent="0.25">
      <c r="A193" s="381"/>
      <c r="B193" s="206"/>
      <c r="C193" s="202"/>
      <c r="D193" s="109"/>
      <c r="E193" s="311"/>
      <c r="F193" s="1148"/>
      <c r="G193" s="1148"/>
      <c r="H193" s="1148"/>
      <c r="I193" s="1148"/>
      <c r="J193" s="1148"/>
      <c r="K193" s="1148"/>
      <c r="L193" s="1223"/>
      <c r="M193" s="311"/>
      <c r="N193" s="1148"/>
      <c r="O193" s="1148"/>
      <c r="P193" s="1148"/>
      <c r="Q193" s="1148"/>
      <c r="R193" s="1148"/>
      <c r="S193" s="1148"/>
      <c r="T193" s="1148"/>
      <c r="U193" s="202"/>
      <c r="V193" s="109"/>
      <c r="W193" s="148" t="s">
        <v>513</v>
      </c>
      <c r="X193" s="381"/>
      <c r="Y193" s="381"/>
      <c r="Z193" s="381"/>
      <c r="AA193" s="381"/>
      <c r="AB193" s="381"/>
      <c r="AC193" s="381"/>
      <c r="AD193" s="381"/>
      <c r="AE193" s="381"/>
      <c r="AF193" s="381"/>
      <c r="AG193" s="381"/>
      <c r="AH193" s="381"/>
      <c r="AI193" s="381"/>
      <c r="AJ193" s="381"/>
      <c r="AK193" s="381"/>
      <c r="AL193" s="206"/>
      <c r="AM193" s="202"/>
      <c r="AN193" s="407"/>
      <c r="AO193" s="407"/>
      <c r="AP193" s="407"/>
      <c r="AQ193" s="407"/>
    </row>
    <row r="194" spans="1:43" x14ac:dyDescent="0.25">
      <c r="A194" s="381"/>
      <c r="B194" s="206"/>
      <c r="C194" s="202"/>
      <c r="D194" s="109"/>
      <c r="E194" s="311"/>
      <c r="F194" s="1148"/>
      <c r="G194" s="1148"/>
      <c r="H194" s="1148"/>
      <c r="I194" s="1148"/>
      <c r="J194" s="1148"/>
      <c r="K194" s="1148"/>
      <c r="L194" s="1223"/>
      <c r="M194" s="311"/>
      <c r="N194" s="1148"/>
      <c r="O194" s="1148"/>
      <c r="P194" s="1148"/>
      <c r="Q194" s="1148"/>
      <c r="R194" s="1148"/>
      <c r="S194" s="1148"/>
      <c r="T194" s="1148"/>
      <c r="U194" s="202"/>
      <c r="V194" s="109"/>
      <c r="W194" s="381"/>
      <c r="X194" s="381" t="s">
        <v>510</v>
      </c>
      <c r="Y194" s="381"/>
      <c r="Z194" s="381"/>
      <c r="AA194" s="381"/>
      <c r="AB194" s="111" t="s">
        <v>9</v>
      </c>
      <c r="AC194" s="111"/>
      <c r="AD194" s="150"/>
      <c r="AE194" s="111"/>
      <c r="AF194" s="111"/>
      <c r="AG194" s="111"/>
      <c r="AH194" s="111"/>
      <c r="AI194" s="150"/>
      <c r="AJ194" s="111"/>
      <c r="AK194" s="111"/>
      <c r="AL194" s="206" t="s">
        <v>137</v>
      </c>
      <c r="AM194" s="202"/>
      <c r="AN194" s="407"/>
      <c r="AO194" s="407"/>
      <c r="AP194" s="407"/>
      <c r="AQ194" s="407"/>
    </row>
    <row r="195" spans="1:43" x14ac:dyDescent="0.25">
      <c r="A195" s="381"/>
      <c r="B195" s="206"/>
      <c r="C195" s="202"/>
      <c r="D195" s="109"/>
      <c r="F195" s="1148"/>
      <c r="G195" s="1148"/>
      <c r="H195" s="1148"/>
      <c r="I195" s="1148"/>
      <c r="J195" s="1148"/>
      <c r="K195" s="1148"/>
      <c r="L195" s="1223"/>
      <c r="M195" s="887"/>
      <c r="N195" s="1148"/>
      <c r="O195" s="1148"/>
      <c r="P195" s="1148"/>
      <c r="Q195" s="1148"/>
      <c r="R195" s="1148"/>
      <c r="S195" s="1148"/>
      <c r="T195" s="1148"/>
      <c r="U195" s="202"/>
      <c r="V195" s="109"/>
      <c r="W195" s="381"/>
      <c r="X195" s="381" t="s">
        <v>514</v>
      </c>
      <c r="Y195" s="381"/>
      <c r="Z195" s="381"/>
      <c r="AA195" s="381"/>
      <c r="AB195" s="381"/>
      <c r="AC195" s="381"/>
      <c r="AD195" s="111" t="s">
        <v>9</v>
      </c>
      <c r="AE195" s="111"/>
      <c r="AF195" s="150"/>
      <c r="AG195" s="111"/>
      <c r="AH195" s="111"/>
      <c r="AI195" s="111"/>
      <c r="AJ195" s="111"/>
      <c r="AK195" s="111"/>
      <c r="AL195" s="206" t="s">
        <v>139</v>
      </c>
      <c r="AM195" s="202"/>
      <c r="AN195" s="407"/>
      <c r="AO195" s="407"/>
      <c r="AP195" s="407"/>
      <c r="AQ195" s="407"/>
    </row>
    <row r="196" spans="1:43" ht="10.3" customHeight="1" x14ac:dyDescent="0.25">
      <c r="A196" s="381"/>
      <c r="B196" s="206"/>
      <c r="C196" s="202"/>
      <c r="D196" s="109"/>
      <c r="F196" s="1148"/>
      <c r="G196" s="1148"/>
      <c r="H196" s="1148"/>
      <c r="I196" s="1148"/>
      <c r="J196" s="1148"/>
      <c r="K196" s="1148"/>
      <c r="L196" s="1223"/>
      <c r="M196" s="887"/>
      <c r="N196" s="1148"/>
      <c r="O196" s="1148"/>
      <c r="P196" s="1148"/>
      <c r="Q196" s="1148"/>
      <c r="R196" s="1148"/>
      <c r="S196" s="1148"/>
      <c r="T196" s="1148"/>
      <c r="U196" s="202"/>
      <c r="V196" s="109"/>
      <c r="W196" s="381"/>
      <c r="X196" s="381" t="s">
        <v>515</v>
      </c>
      <c r="Y196" s="381"/>
      <c r="Z196" s="381"/>
      <c r="AA196" s="381"/>
      <c r="AB196" s="381"/>
      <c r="AC196" s="381"/>
      <c r="AD196" s="381"/>
      <c r="AF196" s="111" t="s">
        <v>9</v>
      </c>
      <c r="AG196" s="150"/>
      <c r="AH196" s="111"/>
      <c r="AI196" s="111"/>
      <c r="AJ196" s="150"/>
      <c r="AK196" s="111"/>
      <c r="AL196" s="206" t="s">
        <v>141</v>
      </c>
      <c r="AM196" s="202"/>
      <c r="AN196" s="407"/>
      <c r="AO196" s="407"/>
      <c r="AP196" s="407"/>
      <c r="AQ196" s="407"/>
    </row>
    <row r="197" spans="1:43" x14ac:dyDescent="0.25">
      <c r="A197" s="381"/>
      <c r="B197" s="206"/>
      <c r="C197" s="202"/>
      <c r="D197" s="109"/>
      <c r="E197" s="412"/>
      <c r="F197" s="1148"/>
      <c r="G197" s="1148"/>
      <c r="H197" s="1148"/>
      <c r="I197" s="1148"/>
      <c r="J197" s="1148"/>
      <c r="K197" s="1148"/>
      <c r="L197" s="1223"/>
      <c r="M197" s="887"/>
      <c r="N197" s="1148"/>
      <c r="O197" s="1148"/>
      <c r="P197" s="1148"/>
      <c r="Q197" s="1148"/>
      <c r="R197" s="1148"/>
      <c r="S197" s="1148"/>
      <c r="T197" s="1148"/>
      <c r="U197" s="202"/>
      <c r="V197" s="109"/>
      <c r="W197" s="381"/>
      <c r="X197" s="381"/>
      <c r="Y197" s="381"/>
      <c r="Z197" s="381"/>
      <c r="AA197" s="381"/>
      <c r="AB197" s="381"/>
      <c r="AC197" s="381"/>
      <c r="AD197" s="381"/>
      <c r="AE197" s="381"/>
      <c r="AF197" s="381"/>
      <c r="AG197" s="381"/>
      <c r="AL197" s="127"/>
      <c r="AM197" s="202"/>
      <c r="AN197" s="407"/>
      <c r="AO197" s="407"/>
      <c r="AP197" s="407"/>
      <c r="AQ197" s="407"/>
    </row>
    <row r="198" spans="1:43" x14ac:dyDescent="0.25">
      <c r="A198" s="381"/>
      <c r="B198" s="206"/>
      <c r="C198" s="202"/>
      <c r="D198" s="109"/>
      <c r="F198" s="1148"/>
      <c r="G198" s="1148"/>
      <c r="H198" s="1148"/>
      <c r="I198" s="1148"/>
      <c r="J198" s="1148"/>
      <c r="K198" s="1148"/>
      <c r="L198" s="1223"/>
      <c r="N198" s="1148"/>
      <c r="O198" s="1148"/>
      <c r="P198" s="1148"/>
      <c r="Q198" s="1148"/>
      <c r="R198" s="1148"/>
      <c r="S198" s="1148"/>
      <c r="T198" s="1148"/>
      <c r="U198" s="202"/>
      <c r="V198" s="109"/>
      <c r="W198" s="381" t="s">
        <v>516</v>
      </c>
      <c r="X198" s="381"/>
      <c r="Y198" s="381"/>
      <c r="Z198" s="381"/>
      <c r="AA198" s="381"/>
      <c r="AB198" s="381"/>
      <c r="AC198" s="111" t="s">
        <v>9</v>
      </c>
      <c r="AD198" s="111"/>
      <c r="AE198" s="150"/>
      <c r="AF198" s="111"/>
      <c r="AG198" s="111"/>
      <c r="AH198" s="111"/>
      <c r="AI198" s="111"/>
      <c r="AJ198" s="111"/>
      <c r="AK198" s="111"/>
      <c r="AL198" s="206" t="s">
        <v>143</v>
      </c>
      <c r="AM198" s="202"/>
      <c r="AN198" s="407"/>
      <c r="AO198" s="407"/>
      <c r="AP198" s="407"/>
      <c r="AQ198" s="407"/>
    </row>
    <row r="199" spans="1:43" x14ac:dyDescent="0.25">
      <c r="A199" s="381"/>
      <c r="B199" s="206"/>
      <c r="C199" s="202"/>
      <c r="D199" s="109"/>
      <c r="F199" s="1148"/>
      <c r="G199" s="1148"/>
      <c r="H199" s="1148"/>
      <c r="I199" s="1148"/>
      <c r="J199" s="1148"/>
      <c r="K199" s="1148"/>
      <c r="L199" s="1223"/>
      <c r="N199" s="1148"/>
      <c r="O199" s="1148"/>
      <c r="P199" s="1148"/>
      <c r="Q199" s="1148"/>
      <c r="R199" s="1148"/>
      <c r="S199" s="1148"/>
      <c r="T199" s="1148"/>
      <c r="U199" s="202"/>
      <c r="V199" s="109"/>
      <c r="AL199" s="127"/>
      <c r="AM199" s="202"/>
      <c r="AN199" s="407"/>
      <c r="AO199" s="407"/>
      <c r="AP199" s="407"/>
      <c r="AQ199" s="407"/>
    </row>
    <row r="200" spans="1:43" x14ac:dyDescent="0.25">
      <c r="A200" s="381"/>
      <c r="B200" s="206"/>
      <c r="C200" s="202"/>
      <c r="D200" s="109"/>
      <c r="E200" s="407"/>
      <c r="F200" s="1148"/>
      <c r="G200" s="1148"/>
      <c r="H200" s="1148"/>
      <c r="I200" s="1148"/>
      <c r="J200" s="1148"/>
      <c r="K200" s="1148"/>
      <c r="L200" s="1223"/>
      <c r="M200" s="407"/>
      <c r="N200" s="1148"/>
      <c r="O200" s="1148"/>
      <c r="P200" s="1148"/>
      <c r="Q200" s="1148"/>
      <c r="R200" s="1148"/>
      <c r="S200" s="1148"/>
      <c r="T200" s="1148"/>
      <c r="U200" s="202"/>
      <c r="V200" s="109"/>
      <c r="W200" s="381" t="s">
        <v>517</v>
      </c>
      <c r="X200" s="381"/>
      <c r="Y200" s="381"/>
      <c r="Z200" s="381"/>
      <c r="AA200" s="381"/>
      <c r="AB200" s="381"/>
      <c r="AC200" s="381"/>
      <c r="AD200" s="381"/>
      <c r="AE200" s="381"/>
      <c r="AF200" s="381"/>
      <c r="AG200" s="381"/>
      <c r="AH200" s="111" t="s">
        <v>9</v>
      </c>
      <c r="AI200" s="111"/>
      <c r="AJ200" s="150"/>
      <c r="AK200" s="111"/>
      <c r="AL200" s="206" t="s">
        <v>200</v>
      </c>
      <c r="AM200" s="202"/>
      <c r="AN200" s="407"/>
      <c r="AO200" s="407"/>
      <c r="AP200" s="407"/>
      <c r="AQ200" s="407"/>
    </row>
    <row r="201" spans="1:43" x14ac:dyDescent="0.25">
      <c r="A201" s="381"/>
      <c r="B201" s="206"/>
      <c r="C201" s="202"/>
      <c r="D201" s="109"/>
      <c r="E201" s="407"/>
      <c r="F201" s="1148"/>
      <c r="G201" s="1148"/>
      <c r="H201" s="1148"/>
      <c r="I201" s="1148"/>
      <c r="J201" s="1148"/>
      <c r="K201" s="1148"/>
      <c r="L201" s="1223"/>
      <c r="M201" s="407"/>
      <c r="N201" s="1148"/>
      <c r="O201" s="1148"/>
      <c r="P201" s="1148"/>
      <c r="Q201" s="1148"/>
      <c r="R201" s="1148"/>
      <c r="S201" s="1148"/>
      <c r="T201" s="1148"/>
      <c r="U201" s="202"/>
      <c r="V201" s="109"/>
      <c r="W201" s="381"/>
      <c r="X201" s="381"/>
      <c r="Y201" s="381"/>
      <c r="Z201" s="381"/>
      <c r="AA201" s="381"/>
      <c r="AB201" s="381"/>
      <c r="AC201" s="381"/>
      <c r="AD201" s="381"/>
      <c r="AE201" s="381"/>
      <c r="AF201" s="381"/>
      <c r="AG201" s="381"/>
      <c r="AH201" s="381"/>
      <c r="AI201" s="381"/>
      <c r="AJ201" s="381"/>
      <c r="AK201" s="381"/>
      <c r="AL201" s="206"/>
      <c r="AM201" s="202"/>
      <c r="AN201" s="407"/>
      <c r="AO201" s="407"/>
      <c r="AP201" s="407"/>
      <c r="AQ201" s="407"/>
    </row>
    <row r="202" spans="1:43" x14ac:dyDescent="0.25">
      <c r="A202" s="381"/>
      <c r="B202" s="206"/>
      <c r="C202" s="202"/>
      <c r="D202" s="109"/>
      <c r="E202" s="407"/>
      <c r="F202" s="1148"/>
      <c r="G202" s="1148"/>
      <c r="H202" s="1148"/>
      <c r="I202" s="1148"/>
      <c r="J202" s="1148"/>
      <c r="K202" s="1148"/>
      <c r="L202" s="1223"/>
      <c r="M202" s="407"/>
      <c r="N202" s="1148"/>
      <c r="O202" s="1148"/>
      <c r="P202" s="1148"/>
      <c r="Q202" s="1148"/>
      <c r="R202" s="1148"/>
      <c r="S202" s="1148"/>
      <c r="T202" s="1148"/>
      <c r="U202" s="202"/>
      <c r="V202" s="109"/>
      <c r="W202" s="407" t="s">
        <v>144</v>
      </c>
      <c r="X202" s="407"/>
      <c r="Y202" s="407"/>
      <c r="Z202" s="119"/>
      <c r="AA202" s="119"/>
      <c r="AB202" s="119"/>
      <c r="AC202" s="119"/>
      <c r="AD202" s="119"/>
      <c r="AE202" s="119"/>
      <c r="AF202" s="119"/>
      <c r="AG202" s="373"/>
      <c r="AH202" s="373"/>
      <c r="AI202" s="118"/>
      <c r="AJ202" s="118"/>
      <c r="AK202" s="118"/>
      <c r="AL202" s="410" t="s">
        <v>145</v>
      </c>
      <c r="AM202" s="202"/>
      <c r="AN202" s="407"/>
      <c r="AO202" s="407"/>
      <c r="AP202" s="407"/>
      <c r="AQ202" s="407"/>
    </row>
    <row r="203" spans="1:43" x14ac:dyDescent="0.25">
      <c r="A203" s="381"/>
      <c r="B203" s="206"/>
      <c r="C203" s="202"/>
      <c r="D203" s="109"/>
      <c r="E203" s="407"/>
      <c r="F203" s="1148"/>
      <c r="G203" s="1148"/>
      <c r="H203" s="1148"/>
      <c r="I203" s="1148"/>
      <c r="J203" s="1148"/>
      <c r="K203" s="1148"/>
      <c r="L203" s="1223"/>
      <c r="M203" s="407"/>
      <c r="N203" s="1148"/>
      <c r="O203" s="1148"/>
      <c r="P203" s="1148"/>
      <c r="Q203" s="1148"/>
      <c r="R203" s="1148"/>
      <c r="S203" s="1148"/>
      <c r="T203" s="1148"/>
      <c r="U203" s="202"/>
      <c r="V203" s="109"/>
      <c r="W203" s="407"/>
      <c r="X203" s="407"/>
      <c r="Y203" s="407"/>
      <c r="Z203" s="369" t="s">
        <v>146</v>
      </c>
      <c r="AA203" s="369"/>
      <c r="AB203" s="369"/>
      <c r="AC203" s="369"/>
      <c r="AD203" s="369"/>
      <c r="AE203" s="369"/>
      <c r="AF203" s="369"/>
      <c r="AG203" s="369"/>
      <c r="AH203" s="369"/>
      <c r="AI203" s="369"/>
      <c r="AJ203" s="369"/>
      <c r="AK203" s="369"/>
      <c r="AL203" s="410"/>
      <c r="AM203" s="202"/>
      <c r="AN203" s="407"/>
      <c r="AO203" s="407"/>
      <c r="AP203" s="407"/>
      <c r="AQ203" s="407"/>
    </row>
    <row r="204" spans="1:43" ht="6" customHeight="1" x14ac:dyDescent="0.25">
      <c r="A204" s="119"/>
      <c r="B204" s="118"/>
      <c r="C204" s="114"/>
      <c r="D204" s="113"/>
      <c r="E204" s="119"/>
      <c r="F204" s="119"/>
      <c r="G204" s="119"/>
      <c r="H204" s="119"/>
      <c r="I204" s="119"/>
      <c r="J204" s="119"/>
      <c r="K204" s="119"/>
      <c r="L204" s="119"/>
      <c r="M204" s="119"/>
      <c r="N204" s="119"/>
      <c r="O204" s="119"/>
      <c r="P204" s="119"/>
      <c r="Q204" s="119"/>
      <c r="R204" s="119"/>
      <c r="S204" s="119"/>
      <c r="T204" s="119"/>
      <c r="U204" s="114"/>
      <c r="V204" s="113"/>
      <c r="W204" s="119"/>
      <c r="X204" s="119"/>
      <c r="Y204" s="119"/>
      <c r="Z204" s="119"/>
      <c r="AA204" s="119"/>
      <c r="AB204" s="119"/>
      <c r="AC204" s="119"/>
      <c r="AD204" s="119"/>
      <c r="AE204" s="119"/>
      <c r="AF204" s="119"/>
      <c r="AG204" s="119"/>
      <c r="AH204" s="119"/>
      <c r="AI204" s="119"/>
      <c r="AJ204" s="119"/>
      <c r="AK204" s="119"/>
      <c r="AL204" s="120"/>
      <c r="AM204" s="114"/>
      <c r="AN204" s="119"/>
      <c r="AO204" s="119"/>
      <c r="AP204" s="119"/>
      <c r="AQ204" s="119"/>
    </row>
    <row r="205" spans="1:43" ht="6" customHeight="1" x14ac:dyDescent="0.25">
      <c r="A205" s="29"/>
      <c r="B205" s="433"/>
      <c r="C205" s="107"/>
      <c r="D205" s="108"/>
      <c r="E205" s="29"/>
      <c r="F205" s="29"/>
      <c r="G205" s="29"/>
      <c r="H205" s="29"/>
      <c r="I205" s="29"/>
      <c r="J205" s="29"/>
      <c r="K205" s="29"/>
      <c r="L205" s="29"/>
      <c r="M205" s="29"/>
      <c r="N205" s="29"/>
      <c r="O205" s="29"/>
      <c r="P205" s="29"/>
      <c r="Q205" s="29"/>
      <c r="R205" s="29"/>
      <c r="S205" s="29"/>
      <c r="T205" s="29"/>
      <c r="U205" s="107"/>
      <c r="V205" s="108"/>
      <c r="W205" s="29"/>
      <c r="X205" s="29"/>
      <c r="Y205" s="29"/>
      <c r="Z205" s="29"/>
      <c r="AA205" s="29"/>
      <c r="AB205" s="29"/>
      <c r="AC205" s="29"/>
      <c r="AD205" s="29"/>
      <c r="AE205" s="29"/>
      <c r="AF205" s="29"/>
      <c r="AG205" s="29"/>
      <c r="AH205" s="29"/>
      <c r="AI205" s="29"/>
      <c r="AJ205" s="29"/>
      <c r="AK205" s="29"/>
      <c r="AL205" s="33"/>
      <c r="AM205" s="107"/>
      <c r="AN205" s="29"/>
      <c r="AO205" s="29"/>
      <c r="AP205" s="29"/>
      <c r="AQ205" s="29"/>
    </row>
    <row r="206" spans="1:43" ht="11.25" customHeight="1" x14ac:dyDescent="0.25">
      <c r="A206" s="407"/>
      <c r="B206" s="410">
        <v>618</v>
      </c>
      <c r="C206" s="202"/>
      <c r="D206" s="109"/>
      <c r="E206" s="1278" t="str">
        <f ca="1">VLOOKUP(INDIRECT(ADDRESS(ROW(),COLUMN()-3)),INDIRECT("translations[[Question Num]:["&amp; Language_Selected &amp;"]]"),MATCH(Language_Selected,Language_Options,0)+1,FALSE)</f>
        <v>Has (NAME IN 603) been ill with a fever at any time in the last 2 weeks?</v>
      </c>
      <c r="F206" s="1278"/>
      <c r="G206" s="1278"/>
      <c r="H206" s="1278"/>
      <c r="I206" s="1278"/>
      <c r="J206" s="1278"/>
      <c r="K206" s="1278"/>
      <c r="L206" s="1278"/>
      <c r="M206" s="1278"/>
      <c r="N206" s="1278"/>
      <c r="O206" s="1278"/>
      <c r="P206" s="1278"/>
      <c r="Q206" s="1278"/>
      <c r="R206" s="1278"/>
      <c r="S206" s="1278"/>
      <c r="T206" s="1278"/>
      <c r="U206" s="146"/>
      <c r="V206" s="109"/>
      <c r="W206" s="407" t="s">
        <v>52</v>
      </c>
      <c r="X206" s="407"/>
      <c r="Y206" s="112" t="s">
        <v>9</v>
      </c>
      <c r="Z206" s="112"/>
      <c r="AA206" s="112"/>
      <c r="AB206" s="112"/>
      <c r="AC206" s="112"/>
      <c r="AD206" s="112"/>
      <c r="AE206" s="112"/>
      <c r="AF206" s="112"/>
      <c r="AG206" s="112"/>
      <c r="AH206" s="112"/>
      <c r="AI206" s="112"/>
      <c r="AJ206" s="112"/>
      <c r="AK206" s="112"/>
      <c r="AL206" s="117" t="s">
        <v>53</v>
      </c>
      <c r="AM206" s="202"/>
      <c r="AN206" s="407"/>
      <c r="AO206" s="407"/>
      <c r="AP206" s="407"/>
      <c r="AQ206" s="407"/>
    </row>
    <row r="207" spans="1:43" x14ac:dyDescent="0.25">
      <c r="A207" s="381"/>
      <c r="B207" s="206"/>
      <c r="C207" s="202"/>
      <c r="D207" s="109"/>
      <c r="E207" s="1278"/>
      <c r="F207" s="1278"/>
      <c r="G207" s="1278"/>
      <c r="H207" s="1278"/>
      <c r="I207" s="1278"/>
      <c r="J207" s="1278"/>
      <c r="K207" s="1278"/>
      <c r="L207" s="1278"/>
      <c r="M207" s="1278"/>
      <c r="N207" s="1278"/>
      <c r="O207" s="1278"/>
      <c r="P207" s="1278"/>
      <c r="Q207" s="1278"/>
      <c r="R207" s="1278"/>
      <c r="S207" s="1278"/>
      <c r="T207" s="1278"/>
      <c r="U207" s="146"/>
      <c r="V207" s="109"/>
      <c r="W207" s="381" t="s">
        <v>326</v>
      </c>
      <c r="X207" s="381"/>
      <c r="Y207" s="111" t="s">
        <v>9</v>
      </c>
      <c r="Z207" s="111"/>
      <c r="AA207" s="111"/>
      <c r="AB207" s="111"/>
      <c r="AC207" s="111"/>
      <c r="AD207" s="111"/>
      <c r="AE207" s="111"/>
      <c r="AF207" s="111"/>
      <c r="AG207" s="111"/>
      <c r="AH207" s="111"/>
      <c r="AI207" s="111"/>
      <c r="AJ207" s="111"/>
      <c r="AK207" s="111"/>
      <c r="AL207" s="117" t="s">
        <v>55</v>
      </c>
      <c r="AM207" s="202"/>
      <c r="AN207" s="407"/>
      <c r="AO207" s="407"/>
      <c r="AP207" s="1229">
        <v>621</v>
      </c>
      <c r="AQ207" s="407"/>
    </row>
    <row r="208" spans="1:43" x14ac:dyDescent="0.25">
      <c r="A208" s="381"/>
      <c r="B208" s="206"/>
      <c r="C208" s="202"/>
      <c r="D208" s="109"/>
      <c r="E208" s="1278"/>
      <c r="F208" s="1278"/>
      <c r="G208" s="1278"/>
      <c r="H208" s="1278"/>
      <c r="I208" s="1278"/>
      <c r="J208" s="1278"/>
      <c r="K208" s="1278"/>
      <c r="L208" s="1278"/>
      <c r="M208" s="1278"/>
      <c r="N208" s="1278"/>
      <c r="O208" s="1278"/>
      <c r="P208" s="1278"/>
      <c r="Q208" s="1278"/>
      <c r="R208" s="1278"/>
      <c r="S208" s="1278"/>
      <c r="T208" s="1278"/>
      <c r="U208" s="146"/>
      <c r="V208" s="109"/>
      <c r="W208" s="381" t="s">
        <v>150</v>
      </c>
      <c r="X208" s="381"/>
      <c r="Y208" s="381"/>
      <c r="Z208" s="381"/>
      <c r="AA208" s="381"/>
      <c r="AB208" s="111" t="s">
        <v>9</v>
      </c>
      <c r="AC208" s="111"/>
      <c r="AD208" s="111"/>
      <c r="AE208" s="111"/>
      <c r="AF208" s="111"/>
      <c r="AG208" s="111"/>
      <c r="AH208" s="111"/>
      <c r="AI208" s="111"/>
      <c r="AJ208" s="111"/>
      <c r="AK208" s="111"/>
      <c r="AL208" s="117" t="s">
        <v>103</v>
      </c>
      <c r="AM208" s="202"/>
      <c r="AN208" s="407"/>
      <c r="AO208" s="407"/>
      <c r="AP208" s="1229"/>
      <c r="AQ208" s="407"/>
    </row>
    <row r="209" spans="1:43" ht="6" customHeight="1" x14ac:dyDescent="0.25">
      <c r="A209" s="119"/>
      <c r="B209" s="118"/>
      <c r="C209" s="114"/>
      <c r="D209" s="113"/>
      <c r="E209" s="119"/>
      <c r="F209" s="119"/>
      <c r="G209" s="119"/>
      <c r="H209" s="119"/>
      <c r="I209" s="119"/>
      <c r="J209" s="119"/>
      <c r="K209" s="119"/>
      <c r="L209" s="119"/>
      <c r="M209" s="119"/>
      <c r="N209" s="119"/>
      <c r="O209" s="119"/>
      <c r="P209" s="119"/>
      <c r="Q209" s="119"/>
      <c r="R209" s="119"/>
      <c r="S209" s="119"/>
      <c r="T209" s="119"/>
      <c r="U209" s="114"/>
      <c r="V209" s="113"/>
      <c r="W209" s="119"/>
      <c r="X209" s="119"/>
      <c r="Y209" s="119"/>
      <c r="Z209" s="119"/>
      <c r="AA209" s="119"/>
      <c r="AB209" s="119"/>
      <c r="AC209" s="119"/>
      <c r="AD209" s="119"/>
      <c r="AE209" s="119"/>
      <c r="AF209" s="119"/>
      <c r="AG209" s="119"/>
      <c r="AH209" s="119"/>
      <c r="AI209" s="119"/>
      <c r="AJ209" s="119"/>
      <c r="AK209" s="119"/>
      <c r="AL209" s="120"/>
      <c r="AM209" s="114"/>
      <c r="AN209" s="119"/>
      <c r="AO209" s="119"/>
      <c r="AP209" s="119"/>
      <c r="AQ209" s="119"/>
    </row>
    <row r="210" spans="1:43" ht="6" customHeight="1" x14ac:dyDescent="0.25">
      <c r="A210" s="197"/>
      <c r="B210" s="321"/>
      <c r="C210" s="198"/>
      <c r="D210" s="108"/>
      <c r="E210" s="29"/>
      <c r="F210" s="29"/>
      <c r="G210" s="29"/>
      <c r="H210" s="29"/>
      <c r="I210" s="29"/>
      <c r="J210" s="29"/>
      <c r="K210" s="29"/>
      <c r="L210" s="29"/>
      <c r="M210" s="29"/>
      <c r="N210" s="29"/>
      <c r="O210" s="29"/>
      <c r="P210" s="29"/>
      <c r="Q210" s="29"/>
      <c r="R210" s="29"/>
      <c r="S210" s="29"/>
      <c r="T210" s="29"/>
      <c r="U210" s="107"/>
      <c r="V210" s="108"/>
      <c r="W210" s="29"/>
      <c r="X210" s="29"/>
      <c r="Y210" s="29"/>
      <c r="Z210" s="29"/>
      <c r="AA210" s="29"/>
      <c r="AB210" s="29"/>
      <c r="AC210" s="29"/>
      <c r="AD210" s="29"/>
      <c r="AE210" s="29"/>
      <c r="AF210" s="29"/>
      <c r="AG210" s="29"/>
      <c r="AH210" s="29"/>
      <c r="AI210" s="29"/>
      <c r="AJ210" s="29"/>
      <c r="AK210" s="29"/>
      <c r="AL210" s="33"/>
      <c r="AM210" s="107"/>
      <c r="AN210" s="29"/>
      <c r="AO210" s="29"/>
      <c r="AP210" s="29"/>
      <c r="AQ210" s="29"/>
    </row>
    <row r="211" spans="1:43" ht="11.25" customHeight="1" x14ac:dyDescent="0.25">
      <c r="A211" s="312"/>
      <c r="B211" s="313">
        <v>619</v>
      </c>
      <c r="C211" s="193"/>
      <c r="D211" s="109"/>
      <c r="E211" s="1278" t="str">
        <f ca="1">VLOOKUP(INDIRECT(ADDRESS(ROW(),COLUMN()-3)),INDIRECT("translations[[Question Num]:["&amp; Language_Selected &amp;"]]"),MATCH(Language_Selected,Language_Options,0)+1,FALSE)</f>
        <v>At any time during the illness, did (NAME IN 603) have blood taken from (NAME IN 603)'s finger or heel for testing?</v>
      </c>
      <c r="F211" s="1278"/>
      <c r="G211" s="1278"/>
      <c r="H211" s="1278"/>
      <c r="I211" s="1278"/>
      <c r="J211" s="1278"/>
      <c r="K211" s="1278"/>
      <c r="L211" s="1278"/>
      <c r="M211" s="1278"/>
      <c r="N211" s="1278"/>
      <c r="O211" s="1278"/>
      <c r="P211" s="1278"/>
      <c r="Q211" s="1278"/>
      <c r="R211" s="1278"/>
      <c r="S211" s="1278"/>
      <c r="T211" s="1278"/>
      <c r="U211" s="146"/>
      <c r="V211" s="109"/>
      <c r="W211" s="381" t="s">
        <v>52</v>
      </c>
      <c r="X211" s="381"/>
      <c r="Y211" s="111" t="s">
        <v>9</v>
      </c>
      <c r="Z211" s="111"/>
      <c r="AA211" s="111"/>
      <c r="AB211" s="111"/>
      <c r="AC211" s="111"/>
      <c r="AD211" s="111"/>
      <c r="AE211" s="111"/>
      <c r="AF211" s="111"/>
      <c r="AG211" s="111"/>
      <c r="AH211" s="111"/>
      <c r="AI211" s="111"/>
      <c r="AJ211" s="111"/>
      <c r="AK211" s="111"/>
      <c r="AL211" s="117" t="s">
        <v>53</v>
      </c>
      <c r="AM211" s="202"/>
      <c r="AN211" s="407"/>
      <c r="AO211" s="407"/>
      <c r="AP211" s="407"/>
      <c r="AQ211" s="407"/>
    </row>
    <row r="212" spans="1:43" x14ac:dyDescent="0.25">
      <c r="A212" s="312"/>
      <c r="B212" s="255" t="s">
        <v>460</v>
      </c>
      <c r="C212" s="193"/>
      <c r="D212" s="109"/>
      <c r="E212" s="1278"/>
      <c r="F212" s="1278"/>
      <c r="G212" s="1278"/>
      <c r="H212" s="1278"/>
      <c r="I212" s="1278"/>
      <c r="J212" s="1278"/>
      <c r="K212" s="1278"/>
      <c r="L212" s="1278"/>
      <c r="M212" s="1278"/>
      <c r="N212" s="1278"/>
      <c r="O212" s="1278"/>
      <c r="P212" s="1278"/>
      <c r="Q212" s="1278"/>
      <c r="R212" s="1278"/>
      <c r="S212" s="1278"/>
      <c r="T212" s="1278"/>
      <c r="U212" s="146"/>
      <c r="V212" s="109"/>
      <c r="W212" s="381" t="s">
        <v>326</v>
      </c>
      <c r="X212" s="381"/>
      <c r="Y212" s="111" t="s">
        <v>9</v>
      </c>
      <c r="Z212" s="111"/>
      <c r="AA212" s="111"/>
      <c r="AB212" s="111"/>
      <c r="AC212" s="111"/>
      <c r="AD212" s="111"/>
      <c r="AE212" s="111"/>
      <c r="AF212" s="111"/>
      <c r="AG212" s="111"/>
      <c r="AH212" s="111"/>
      <c r="AI212" s="111"/>
      <c r="AJ212" s="111"/>
      <c r="AK212" s="111"/>
      <c r="AL212" s="117" t="s">
        <v>55</v>
      </c>
      <c r="AM212" s="202"/>
      <c r="AN212" s="407"/>
      <c r="AO212" s="407"/>
      <c r="AP212" s="407"/>
      <c r="AQ212" s="407"/>
    </row>
    <row r="213" spans="1:43" x14ac:dyDescent="0.25">
      <c r="A213" s="312"/>
      <c r="B213" s="313"/>
      <c r="C213" s="193"/>
      <c r="D213" s="109"/>
      <c r="E213" s="1278"/>
      <c r="F213" s="1278"/>
      <c r="G213" s="1278"/>
      <c r="H213" s="1278"/>
      <c r="I213" s="1278"/>
      <c r="J213" s="1278"/>
      <c r="K213" s="1278"/>
      <c r="L213" s="1278"/>
      <c r="M213" s="1278"/>
      <c r="N213" s="1278"/>
      <c r="O213" s="1278"/>
      <c r="P213" s="1278"/>
      <c r="Q213" s="1278"/>
      <c r="R213" s="1278"/>
      <c r="S213" s="1278"/>
      <c r="T213" s="1278"/>
      <c r="U213" s="146"/>
      <c r="V213" s="109"/>
      <c r="W213" s="381" t="s">
        <v>150</v>
      </c>
      <c r="X213" s="381"/>
      <c r="Y213" s="381"/>
      <c r="Z213" s="381"/>
      <c r="AB213" s="111" t="s">
        <v>9</v>
      </c>
      <c r="AC213" s="111"/>
      <c r="AD213" s="111"/>
      <c r="AE213" s="111"/>
      <c r="AF213" s="111"/>
      <c r="AG213" s="111"/>
      <c r="AH213" s="111"/>
      <c r="AI213" s="111"/>
      <c r="AJ213" s="111"/>
      <c r="AK213" s="111"/>
      <c r="AL213" s="117" t="s">
        <v>103</v>
      </c>
      <c r="AM213" s="202"/>
      <c r="AN213" s="407"/>
      <c r="AO213" s="407"/>
      <c r="AP213" s="407"/>
      <c r="AQ213" s="407"/>
    </row>
    <row r="214" spans="1:43" ht="6" customHeight="1" x14ac:dyDescent="0.25">
      <c r="A214" s="194"/>
      <c r="B214" s="195"/>
      <c r="C214" s="196"/>
      <c r="D214" s="113"/>
      <c r="E214" s="119"/>
      <c r="F214" s="119"/>
      <c r="G214" s="119"/>
      <c r="H214" s="119"/>
      <c r="I214" s="119"/>
      <c r="J214" s="119"/>
      <c r="K214" s="119"/>
      <c r="L214" s="119"/>
      <c r="M214" s="119"/>
      <c r="N214" s="119"/>
      <c r="O214" s="119"/>
      <c r="P214" s="119"/>
      <c r="Q214" s="119"/>
      <c r="R214" s="119"/>
      <c r="S214" s="119"/>
      <c r="T214" s="119"/>
      <c r="U214" s="114"/>
      <c r="V214" s="113"/>
      <c r="W214" s="119"/>
      <c r="X214" s="119"/>
      <c r="Y214" s="119"/>
      <c r="Z214" s="119"/>
      <c r="AA214" s="119"/>
      <c r="AB214" s="119"/>
      <c r="AC214" s="119"/>
      <c r="AD214" s="119"/>
      <c r="AE214" s="119"/>
      <c r="AF214" s="119"/>
      <c r="AG214" s="119"/>
      <c r="AH214" s="119"/>
      <c r="AI214" s="119"/>
      <c r="AJ214" s="119"/>
      <c r="AK214" s="119"/>
      <c r="AL214" s="120"/>
      <c r="AM214" s="114"/>
      <c r="AN214" s="119"/>
      <c r="AO214" s="119"/>
      <c r="AP214" s="119"/>
      <c r="AQ214" s="119"/>
    </row>
    <row r="215" spans="1:43" ht="6" customHeight="1" x14ac:dyDescent="0.25">
      <c r="A215" s="197"/>
      <c r="B215" s="321"/>
      <c r="C215" s="198"/>
      <c r="D215" s="108"/>
      <c r="E215" s="29"/>
      <c r="F215" s="29"/>
      <c r="G215" s="29"/>
      <c r="H215" s="29"/>
      <c r="I215" s="29"/>
      <c r="J215" s="29"/>
      <c r="K215" s="29"/>
      <c r="L215" s="29"/>
      <c r="M215" s="29"/>
      <c r="N215" s="29"/>
      <c r="O215" s="29"/>
      <c r="P215" s="29"/>
      <c r="Q215" s="29"/>
      <c r="R215" s="29"/>
      <c r="S215" s="29"/>
      <c r="T215" s="29"/>
      <c r="U215" s="107"/>
      <c r="V215" s="108"/>
      <c r="W215" s="29"/>
      <c r="X215" s="29"/>
      <c r="Y215" s="29"/>
      <c r="Z215" s="29"/>
      <c r="AA215" s="29"/>
      <c r="AB215" s="29"/>
      <c r="AC215" s="29"/>
      <c r="AD215" s="29"/>
      <c r="AE215" s="29"/>
      <c r="AF215" s="29"/>
      <c r="AG215" s="29"/>
      <c r="AH215" s="29"/>
      <c r="AI215" s="29"/>
      <c r="AJ215" s="29"/>
      <c r="AK215" s="29"/>
      <c r="AL215" s="33"/>
      <c r="AM215" s="107"/>
      <c r="AN215" s="29"/>
      <c r="AO215" s="29"/>
      <c r="AP215" s="29"/>
      <c r="AQ215" s="29"/>
    </row>
    <row r="216" spans="1:43" ht="11.25" customHeight="1" x14ac:dyDescent="0.25">
      <c r="A216" s="312"/>
      <c r="B216" s="473">
        <v>620</v>
      </c>
      <c r="C216" s="193"/>
      <c r="D216" s="109"/>
      <c r="E216" s="1278" t="str">
        <f ca="1">VLOOKUP(INDIRECT(ADDRESS(ROW(),COLUMN()-3)),INDIRECT("translations[[Question Num]:["&amp; Language_Selected &amp;"]]"),MATCH(Language_Selected,Language_Options,0)+1,FALSE)</f>
        <v>Were you told by a healthcare provider that (NAME IN 603) had malaria?</v>
      </c>
      <c r="F216" s="1278"/>
      <c r="G216" s="1278"/>
      <c r="H216" s="1278"/>
      <c r="I216" s="1278"/>
      <c r="J216" s="1278"/>
      <c r="K216" s="1278"/>
      <c r="L216" s="1278"/>
      <c r="M216" s="1278"/>
      <c r="N216" s="1278"/>
      <c r="O216" s="1278"/>
      <c r="P216" s="1278"/>
      <c r="Q216" s="1278"/>
      <c r="R216" s="1278"/>
      <c r="S216" s="1278"/>
      <c r="T216" s="1278"/>
      <c r="U216" s="146"/>
      <c r="V216" s="109"/>
      <c r="W216" s="381" t="s">
        <v>52</v>
      </c>
      <c r="X216" s="381"/>
      <c r="Y216" s="111" t="s">
        <v>9</v>
      </c>
      <c r="Z216" s="111"/>
      <c r="AA216" s="111"/>
      <c r="AB216" s="111"/>
      <c r="AC216" s="111"/>
      <c r="AD216" s="111"/>
      <c r="AE216" s="111"/>
      <c r="AF216" s="111"/>
      <c r="AG216" s="111"/>
      <c r="AH216" s="111"/>
      <c r="AI216" s="111"/>
      <c r="AJ216" s="111"/>
      <c r="AK216" s="111"/>
      <c r="AL216" s="117" t="s">
        <v>53</v>
      </c>
      <c r="AM216" s="202"/>
      <c r="AN216" s="407"/>
      <c r="AO216" s="407"/>
      <c r="AP216" s="407"/>
      <c r="AQ216" s="407"/>
    </row>
    <row r="217" spans="1:43" x14ac:dyDescent="0.25">
      <c r="A217" s="312"/>
      <c r="B217" s="255" t="s">
        <v>460</v>
      </c>
      <c r="C217" s="193"/>
      <c r="D217" s="109"/>
      <c r="E217" s="1278"/>
      <c r="F217" s="1278"/>
      <c r="G217" s="1278"/>
      <c r="H217" s="1278"/>
      <c r="I217" s="1278"/>
      <c r="J217" s="1278"/>
      <c r="K217" s="1278"/>
      <c r="L217" s="1278"/>
      <c r="M217" s="1278"/>
      <c r="N217" s="1278"/>
      <c r="O217" s="1278"/>
      <c r="P217" s="1278"/>
      <c r="Q217" s="1278"/>
      <c r="R217" s="1278"/>
      <c r="S217" s="1278"/>
      <c r="T217" s="1278"/>
      <c r="U217" s="146"/>
      <c r="V217" s="109"/>
      <c r="W217" s="381" t="s">
        <v>326</v>
      </c>
      <c r="X217" s="381"/>
      <c r="Y217" s="111" t="s">
        <v>9</v>
      </c>
      <c r="Z217" s="111"/>
      <c r="AA217" s="111"/>
      <c r="AB217" s="111"/>
      <c r="AC217" s="111"/>
      <c r="AD217" s="111"/>
      <c r="AE217" s="111"/>
      <c r="AF217" s="111"/>
      <c r="AG217" s="111"/>
      <c r="AH217" s="111"/>
      <c r="AI217" s="111"/>
      <c r="AJ217" s="111"/>
      <c r="AK217" s="111"/>
      <c r="AL217" s="117" t="s">
        <v>55</v>
      </c>
      <c r="AM217" s="202"/>
      <c r="AN217" s="407"/>
      <c r="AO217" s="407"/>
      <c r="AP217" s="407"/>
      <c r="AQ217" s="407"/>
    </row>
    <row r="218" spans="1:43" x14ac:dyDescent="0.25">
      <c r="A218" s="312"/>
      <c r="B218" s="313"/>
      <c r="C218" s="193"/>
      <c r="D218" s="109"/>
      <c r="E218" s="1278"/>
      <c r="F218" s="1278"/>
      <c r="G218" s="1278"/>
      <c r="H218" s="1278"/>
      <c r="I218" s="1278"/>
      <c r="J218" s="1278"/>
      <c r="K218" s="1278"/>
      <c r="L218" s="1278"/>
      <c r="M218" s="1278"/>
      <c r="N218" s="1278"/>
      <c r="O218" s="1278"/>
      <c r="P218" s="1278"/>
      <c r="Q218" s="1278"/>
      <c r="R218" s="1278"/>
      <c r="S218" s="1278"/>
      <c r="T218" s="1278"/>
      <c r="U218" s="146"/>
      <c r="V218" s="109"/>
      <c r="W218" s="381" t="s">
        <v>150</v>
      </c>
      <c r="X218" s="381"/>
      <c r="Y218" s="381"/>
      <c r="Z218" s="381"/>
      <c r="AB218" s="111" t="s">
        <v>9</v>
      </c>
      <c r="AC218" s="111"/>
      <c r="AD218" s="111"/>
      <c r="AE218" s="111"/>
      <c r="AF218" s="111"/>
      <c r="AG218" s="111"/>
      <c r="AH218" s="111"/>
      <c r="AI218" s="111"/>
      <c r="AJ218" s="111"/>
      <c r="AK218" s="111"/>
      <c r="AL218" s="117" t="s">
        <v>103</v>
      </c>
      <c r="AM218" s="202"/>
      <c r="AN218" s="407"/>
      <c r="AO218" s="407"/>
      <c r="AP218" s="407"/>
      <c r="AQ218" s="407"/>
    </row>
    <row r="219" spans="1:43" ht="6" customHeight="1" x14ac:dyDescent="0.25">
      <c r="A219" s="194"/>
      <c r="B219" s="195"/>
      <c r="C219" s="196"/>
      <c r="D219" s="113"/>
      <c r="E219" s="119"/>
      <c r="F219" s="119"/>
      <c r="G219" s="119"/>
      <c r="H219" s="119"/>
      <c r="I219" s="119"/>
      <c r="J219" s="119"/>
      <c r="K219" s="119"/>
      <c r="L219" s="119"/>
      <c r="M219" s="119"/>
      <c r="N219" s="119"/>
      <c r="O219" s="119"/>
      <c r="P219" s="119"/>
      <c r="Q219" s="119"/>
      <c r="R219" s="119"/>
      <c r="S219" s="119"/>
      <c r="T219" s="119"/>
      <c r="U219" s="114"/>
      <c r="V219" s="113"/>
      <c r="W219" s="119"/>
      <c r="X219" s="119"/>
      <c r="Y219" s="119"/>
      <c r="Z219" s="119"/>
      <c r="AA219" s="119"/>
      <c r="AB219" s="119"/>
      <c r="AC219" s="119"/>
      <c r="AD219" s="119"/>
      <c r="AE219" s="119"/>
      <c r="AF219" s="119"/>
      <c r="AG219" s="119"/>
      <c r="AH219" s="119"/>
      <c r="AI219" s="119"/>
      <c r="AJ219" s="119"/>
      <c r="AK219" s="119"/>
      <c r="AL219" s="120"/>
      <c r="AM219" s="114"/>
      <c r="AN219" s="119"/>
      <c r="AO219" s="119"/>
      <c r="AP219" s="119"/>
      <c r="AQ219" s="119"/>
    </row>
    <row r="220" spans="1:43" ht="6" customHeight="1" x14ac:dyDescent="0.25">
      <c r="A220" s="29"/>
      <c r="B220" s="433"/>
      <c r="C220" s="107"/>
      <c r="D220" s="108"/>
      <c r="E220" s="29"/>
      <c r="F220" s="29"/>
      <c r="G220" s="29"/>
      <c r="H220" s="29"/>
      <c r="I220" s="29"/>
      <c r="J220" s="29"/>
      <c r="K220" s="29"/>
      <c r="L220" s="29"/>
      <c r="M220" s="29"/>
      <c r="N220" s="29"/>
      <c r="O220" s="29"/>
      <c r="P220" s="29"/>
      <c r="Q220" s="29"/>
      <c r="R220" s="29"/>
      <c r="S220" s="29"/>
      <c r="T220" s="29"/>
      <c r="U220" s="107"/>
      <c r="V220" s="108"/>
      <c r="W220" s="29"/>
      <c r="X220" s="29"/>
      <c r="Y220" s="29"/>
      <c r="Z220" s="29"/>
      <c r="AA220" s="29"/>
      <c r="AB220" s="29"/>
      <c r="AC220" s="29"/>
      <c r="AD220" s="29"/>
      <c r="AE220" s="29"/>
      <c r="AF220" s="29"/>
      <c r="AG220" s="29"/>
      <c r="AH220" s="29"/>
      <c r="AI220" s="29"/>
      <c r="AJ220" s="29"/>
      <c r="AK220" s="29"/>
      <c r="AL220" s="33"/>
      <c r="AM220" s="107"/>
      <c r="AN220" s="29"/>
      <c r="AO220" s="29"/>
      <c r="AP220" s="29"/>
      <c r="AQ220" s="29"/>
    </row>
    <row r="221" spans="1:43" ht="11.25" customHeight="1" x14ac:dyDescent="0.25">
      <c r="A221" s="407"/>
      <c r="B221" s="460">
        <v>621</v>
      </c>
      <c r="C221" s="202"/>
      <c r="D221" s="109"/>
      <c r="E221" s="1278" t="str">
        <f ca="1">VLOOKUP(INDIRECT(ADDRESS(ROW(),COLUMN()-3)),INDIRECT("translations[[Question Num]:["&amp; Language_Selected &amp;"]]"),MATCH(Language_Selected,Language_Options,0)+1,FALSE)</f>
        <v>Has (NAME IN 603) had an illness with a cough at any time in the last 2 weeks?</v>
      </c>
      <c r="F221" s="1278"/>
      <c r="G221" s="1278"/>
      <c r="H221" s="1278"/>
      <c r="I221" s="1278"/>
      <c r="J221" s="1278"/>
      <c r="K221" s="1278"/>
      <c r="L221" s="1278"/>
      <c r="M221" s="1278"/>
      <c r="N221" s="1278"/>
      <c r="O221" s="1278"/>
      <c r="P221" s="1278"/>
      <c r="Q221" s="1278"/>
      <c r="R221" s="1278"/>
      <c r="S221" s="1278"/>
      <c r="T221" s="1278"/>
      <c r="U221" s="146"/>
      <c r="V221" s="109"/>
      <c r="W221" s="381" t="s">
        <v>52</v>
      </c>
      <c r="X221" s="381"/>
      <c r="Y221" s="111" t="s">
        <v>9</v>
      </c>
      <c r="Z221" s="111"/>
      <c r="AA221" s="111"/>
      <c r="AB221" s="111"/>
      <c r="AC221" s="111"/>
      <c r="AD221" s="111"/>
      <c r="AE221" s="111"/>
      <c r="AF221" s="111"/>
      <c r="AG221" s="111"/>
      <c r="AH221" s="111"/>
      <c r="AI221" s="111"/>
      <c r="AJ221" s="111"/>
      <c r="AK221" s="111"/>
      <c r="AL221" s="117" t="s">
        <v>53</v>
      </c>
      <c r="AM221" s="202"/>
      <c r="AN221" s="407"/>
      <c r="AO221" s="407"/>
      <c r="AP221" s="407"/>
      <c r="AQ221" s="407"/>
    </row>
    <row r="222" spans="1:43" x14ac:dyDescent="0.25">
      <c r="A222" s="381"/>
      <c r="B222" s="206"/>
      <c r="C222" s="202"/>
      <c r="D222" s="109"/>
      <c r="E222" s="1278"/>
      <c r="F222" s="1278"/>
      <c r="G222" s="1278"/>
      <c r="H222" s="1278"/>
      <c r="I222" s="1278"/>
      <c r="J222" s="1278"/>
      <c r="K222" s="1278"/>
      <c r="L222" s="1278"/>
      <c r="M222" s="1278"/>
      <c r="N222" s="1278"/>
      <c r="O222" s="1278"/>
      <c r="P222" s="1278"/>
      <c r="Q222" s="1278"/>
      <c r="R222" s="1278"/>
      <c r="S222" s="1278"/>
      <c r="T222" s="1278"/>
      <c r="U222" s="146"/>
      <c r="V222" s="109"/>
      <c r="W222" s="381" t="s">
        <v>326</v>
      </c>
      <c r="X222" s="381"/>
      <c r="Y222" s="111" t="s">
        <v>9</v>
      </c>
      <c r="Z222" s="111"/>
      <c r="AA222" s="111"/>
      <c r="AB222" s="111"/>
      <c r="AC222" s="111"/>
      <c r="AD222" s="111"/>
      <c r="AE222" s="111"/>
      <c r="AF222" s="111"/>
      <c r="AG222" s="111"/>
      <c r="AH222" s="111"/>
      <c r="AI222" s="111"/>
      <c r="AJ222" s="111"/>
      <c r="AK222" s="111"/>
      <c r="AL222" s="117" t="s">
        <v>55</v>
      </c>
      <c r="AM222" s="202"/>
      <c r="AN222" s="407"/>
      <c r="AO222" s="407"/>
      <c r="AP222" s="407"/>
      <c r="AQ222" s="407"/>
    </row>
    <row r="223" spans="1:43" x14ac:dyDescent="0.25">
      <c r="A223" s="381"/>
      <c r="B223" s="206"/>
      <c r="C223" s="202"/>
      <c r="D223" s="109"/>
      <c r="E223" s="1278"/>
      <c r="F223" s="1278"/>
      <c r="G223" s="1278"/>
      <c r="H223" s="1278"/>
      <c r="I223" s="1278"/>
      <c r="J223" s="1278"/>
      <c r="K223" s="1278"/>
      <c r="L223" s="1278"/>
      <c r="M223" s="1278"/>
      <c r="N223" s="1278"/>
      <c r="O223" s="1278"/>
      <c r="P223" s="1278"/>
      <c r="Q223" s="1278"/>
      <c r="R223" s="1278"/>
      <c r="S223" s="1278"/>
      <c r="T223" s="1278"/>
      <c r="U223" s="146"/>
      <c r="V223" s="109"/>
      <c r="W223" s="381" t="s">
        <v>150</v>
      </c>
      <c r="X223" s="381"/>
      <c r="Y223" s="381"/>
      <c r="Z223" s="381"/>
      <c r="AA223" s="381"/>
      <c r="AB223" s="111" t="s">
        <v>9</v>
      </c>
      <c r="AC223" s="111"/>
      <c r="AD223" s="111"/>
      <c r="AE223" s="111"/>
      <c r="AF223" s="111"/>
      <c r="AG223" s="111"/>
      <c r="AH223" s="111"/>
      <c r="AI223" s="111"/>
      <c r="AJ223" s="111"/>
      <c r="AK223" s="111"/>
      <c r="AL223" s="117" t="s">
        <v>103</v>
      </c>
      <c r="AM223" s="202"/>
      <c r="AN223" s="407"/>
      <c r="AO223" s="407"/>
      <c r="AP223" s="407"/>
      <c r="AQ223" s="407"/>
    </row>
    <row r="224" spans="1:43" ht="6" customHeight="1" x14ac:dyDescent="0.25">
      <c r="A224" s="119"/>
      <c r="B224" s="118"/>
      <c r="C224" s="114"/>
      <c r="D224" s="113"/>
      <c r="E224" s="119"/>
      <c r="F224" s="119"/>
      <c r="G224" s="119"/>
      <c r="H224" s="119"/>
      <c r="I224" s="119"/>
      <c r="J224" s="119"/>
      <c r="K224" s="119"/>
      <c r="L224" s="119"/>
      <c r="M224" s="119"/>
      <c r="N224" s="119"/>
      <c r="O224" s="119"/>
      <c r="P224" s="119"/>
      <c r="Q224" s="119"/>
      <c r="R224" s="119"/>
      <c r="S224" s="119"/>
      <c r="T224" s="119"/>
      <c r="U224" s="114"/>
      <c r="V224" s="113"/>
      <c r="W224" s="119"/>
      <c r="X224" s="119"/>
      <c r="Y224" s="119"/>
      <c r="Z224" s="119"/>
      <c r="AA224" s="119"/>
      <c r="AB224" s="119"/>
      <c r="AC224" s="119"/>
      <c r="AD224" s="119"/>
      <c r="AE224" s="119"/>
      <c r="AF224" s="119"/>
      <c r="AG224" s="119"/>
      <c r="AH224" s="119"/>
      <c r="AI224" s="119"/>
      <c r="AJ224" s="119"/>
      <c r="AK224" s="119"/>
      <c r="AL224" s="120"/>
      <c r="AM224" s="114"/>
      <c r="AN224" s="119"/>
      <c r="AO224" s="119"/>
      <c r="AP224" s="119"/>
      <c r="AQ224" s="119"/>
    </row>
    <row r="225" spans="1:45" ht="6" customHeight="1" x14ac:dyDescent="0.25">
      <c r="A225" s="29"/>
      <c r="B225" s="433"/>
      <c r="C225" s="107"/>
      <c r="D225" s="108"/>
      <c r="E225" s="29"/>
      <c r="F225" s="29"/>
      <c r="G225" s="29"/>
      <c r="H225" s="29"/>
      <c r="I225" s="29"/>
      <c r="J225" s="29"/>
      <c r="K225" s="29"/>
      <c r="L225" s="29"/>
      <c r="M225" s="29"/>
      <c r="N225" s="29"/>
      <c r="O225" s="29"/>
      <c r="P225" s="29"/>
      <c r="Q225" s="29"/>
      <c r="R225" s="29"/>
      <c r="S225" s="29"/>
      <c r="T225" s="29"/>
      <c r="U225" s="107"/>
      <c r="V225" s="108"/>
      <c r="W225" s="29"/>
      <c r="X225" s="29"/>
      <c r="Y225" s="29"/>
      <c r="Z225" s="29"/>
      <c r="AA225" s="29"/>
      <c r="AB225" s="29"/>
      <c r="AC225" s="29"/>
      <c r="AD225" s="29"/>
      <c r="AE225" s="29"/>
      <c r="AF225" s="29"/>
      <c r="AG225" s="29"/>
      <c r="AH225" s="29"/>
      <c r="AI225" s="29"/>
      <c r="AJ225" s="29"/>
      <c r="AK225" s="29"/>
      <c r="AL225" s="33"/>
      <c r="AM225" s="107"/>
      <c r="AN225" s="29"/>
      <c r="AO225" s="29"/>
      <c r="AP225" s="29"/>
      <c r="AQ225" s="29"/>
    </row>
    <row r="226" spans="1:45" ht="11.25" customHeight="1" x14ac:dyDescent="0.25">
      <c r="A226" s="407"/>
      <c r="B226" s="460">
        <v>622</v>
      </c>
      <c r="C226" s="202"/>
      <c r="D226" s="109"/>
      <c r="E226" s="1278" t="str">
        <f ca="1">VLOOKUP(INDIRECT(ADDRESS(ROW(),COLUMN()-3)),INDIRECT("translations[[Question Num]:["&amp; Language_Selected &amp;"]]"),MATCH(Language_Selected,Language_Options,0)+1,FALSE)</f>
        <v>Has (NAME IN 603) had fast, short, rapid breaths or difficulty breathing at any time in the last 2 weeks?</v>
      </c>
      <c r="F226" s="1278"/>
      <c r="G226" s="1278"/>
      <c r="H226" s="1278"/>
      <c r="I226" s="1278"/>
      <c r="J226" s="1278"/>
      <c r="K226" s="1278"/>
      <c r="L226" s="1278"/>
      <c r="M226" s="1278"/>
      <c r="N226" s="1278"/>
      <c r="O226" s="1278"/>
      <c r="P226" s="1278"/>
      <c r="Q226" s="1278"/>
      <c r="R226" s="1278"/>
      <c r="S226" s="1278"/>
      <c r="T226" s="1278"/>
      <c r="U226" s="146"/>
      <c r="V226" s="109"/>
      <c r="W226" s="407" t="s">
        <v>52</v>
      </c>
      <c r="X226" s="407"/>
      <c r="Y226" s="112" t="s">
        <v>9</v>
      </c>
      <c r="Z226" s="112"/>
      <c r="AA226" s="112"/>
      <c r="AB226" s="112"/>
      <c r="AC226" s="112"/>
      <c r="AD226" s="112"/>
      <c r="AE226" s="112"/>
      <c r="AF226" s="112"/>
      <c r="AG226" s="112"/>
      <c r="AH226" s="112"/>
      <c r="AI226" s="112"/>
      <c r="AJ226" s="112"/>
      <c r="AK226" s="112"/>
      <c r="AL226" s="117" t="s">
        <v>53</v>
      </c>
      <c r="AM226" s="202"/>
      <c r="AN226" s="407"/>
      <c r="AO226" s="407"/>
      <c r="AP226" s="407"/>
      <c r="AQ226" s="407"/>
    </row>
    <row r="227" spans="1:45" x14ac:dyDescent="0.25">
      <c r="A227" s="381"/>
      <c r="B227" s="206"/>
      <c r="C227" s="202"/>
      <c r="D227" s="109"/>
      <c r="E227" s="1278"/>
      <c r="F227" s="1278"/>
      <c r="G227" s="1278"/>
      <c r="H227" s="1278"/>
      <c r="I227" s="1278"/>
      <c r="J227" s="1278"/>
      <c r="K227" s="1278"/>
      <c r="L227" s="1278"/>
      <c r="M227" s="1278"/>
      <c r="N227" s="1278"/>
      <c r="O227" s="1278"/>
      <c r="P227" s="1278"/>
      <c r="Q227" s="1278"/>
      <c r="R227" s="1278"/>
      <c r="S227" s="1278"/>
      <c r="T227" s="1278"/>
      <c r="U227" s="146"/>
      <c r="V227" s="109"/>
      <c r="W227" s="381" t="s">
        <v>326</v>
      </c>
      <c r="X227" s="381"/>
      <c r="Y227" s="111" t="s">
        <v>9</v>
      </c>
      <c r="Z227" s="111"/>
      <c r="AA227" s="111"/>
      <c r="AB227" s="111"/>
      <c r="AC227" s="111"/>
      <c r="AD227" s="111"/>
      <c r="AE227" s="111"/>
      <c r="AF227" s="111"/>
      <c r="AG227" s="111"/>
      <c r="AH227" s="111"/>
      <c r="AI227" s="111"/>
      <c r="AJ227" s="111"/>
      <c r="AK227" s="111"/>
      <c r="AL227" s="117" t="s">
        <v>55</v>
      </c>
      <c r="AM227" s="202"/>
      <c r="AN227" s="407"/>
      <c r="AO227" s="407"/>
      <c r="AP227" s="1229">
        <v>624</v>
      </c>
      <c r="AQ227" s="407"/>
      <c r="AS227" s="462"/>
    </row>
    <row r="228" spans="1:45" x14ac:dyDescent="0.25">
      <c r="A228" s="381"/>
      <c r="B228" s="206"/>
      <c r="C228" s="202"/>
      <c r="D228" s="109"/>
      <c r="E228" s="1278"/>
      <c r="F228" s="1278"/>
      <c r="G228" s="1278"/>
      <c r="H228" s="1278"/>
      <c r="I228" s="1278"/>
      <c r="J228" s="1278"/>
      <c r="K228" s="1278"/>
      <c r="L228" s="1278"/>
      <c r="M228" s="1278"/>
      <c r="N228" s="1278"/>
      <c r="O228" s="1278"/>
      <c r="P228" s="1278"/>
      <c r="Q228" s="1278"/>
      <c r="R228" s="1278"/>
      <c r="S228" s="1278"/>
      <c r="T228" s="1278"/>
      <c r="U228" s="146"/>
      <c r="V228" s="109"/>
      <c r="W228" s="381" t="s">
        <v>150</v>
      </c>
      <c r="X228" s="381"/>
      <c r="Y228" s="381"/>
      <c r="Z228" s="381"/>
      <c r="AA228" s="381"/>
      <c r="AB228" s="111" t="s">
        <v>9</v>
      </c>
      <c r="AC228" s="111"/>
      <c r="AD228" s="111"/>
      <c r="AE228" s="111"/>
      <c r="AF228" s="111"/>
      <c r="AG228" s="111"/>
      <c r="AH228" s="111"/>
      <c r="AI228" s="111"/>
      <c r="AJ228" s="111"/>
      <c r="AK228" s="111"/>
      <c r="AL228" s="117" t="s">
        <v>103</v>
      </c>
      <c r="AM228" s="202"/>
      <c r="AN228" s="407"/>
      <c r="AO228" s="407"/>
      <c r="AP228" s="1229"/>
      <c r="AQ228" s="407"/>
    </row>
    <row r="229" spans="1:45" ht="6" customHeight="1" x14ac:dyDescent="0.25">
      <c r="A229" s="119"/>
      <c r="B229" s="118"/>
      <c r="C229" s="114"/>
      <c r="D229" s="113"/>
      <c r="E229" s="119"/>
      <c r="F229" s="119"/>
      <c r="G229" s="119"/>
      <c r="H229" s="119"/>
      <c r="I229" s="119"/>
      <c r="J229" s="119"/>
      <c r="K229" s="119"/>
      <c r="L229" s="119"/>
      <c r="M229" s="119"/>
      <c r="N229" s="119"/>
      <c r="O229" s="119"/>
      <c r="P229" s="119"/>
      <c r="Q229" s="119"/>
      <c r="R229" s="119"/>
      <c r="S229" s="119"/>
      <c r="T229" s="119"/>
      <c r="U229" s="114"/>
      <c r="V229" s="113"/>
      <c r="W229" s="119"/>
      <c r="X229" s="119"/>
      <c r="Y229" s="119"/>
      <c r="Z229" s="119"/>
      <c r="AA229" s="119"/>
      <c r="AB229" s="119"/>
      <c r="AC229" s="119"/>
      <c r="AD229" s="119"/>
      <c r="AE229" s="119"/>
      <c r="AF229" s="119"/>
      <c r="AG229" s="119"/>
      <c r="AH229" s="119"/>
      <c r="AI229" s="119"/>
      <c r="AJ229" s="119"/>
      <c r="AK229" s="119"/>
      <c r="AL229" s="120"/>
      <c r="AM229" s="114"/>
      <c r="AN229" s="119"/>
      <c r="AO229" s="119"/>
      <c r="AP229" s="119"/>
      <c r="AQ229" s="119"/>
    </row>
    <row r="230" spans="1:45" ht="6" customHeight="1" x14ac:dyDescent="0.25">
      <c r="A230" s="29"/>
      <c r="B230" s="433"/>
      <c r="C230" s="107"/>
      <c r="D230" s="108"/>
      <c r="E230" s="29"/>
      <c r="F230" s="29"/>
      <c r="G230" s="29"/>
      <c r="H230" s="29"/>
      <c r="I230" s="29"/>
      <c r="J230" s="29"/>
      <c r="K230" s="29"/>
      <c r="L230" s="29"/>
      <c r="M230" s="29"/>
      <c r="N230" s="29"/>
      <c r="O230" s="29"/>
      <c r="P230" s="29"/>
      <c r="Q230" s="29"/>
      <c r="R230" s="29"/>
      <c r="S230" s="29"/>
      <c r="T230" s="29"/>
      <c r="U230" s="107"/>
      <c r="V230" s="108"/>
      <c r="W230" s="29"/>
      <c r="X230" s="29"/>
      <c r="Y230" s="29"/>
      <c r="Z230" s="29"/>
      <c r="AA230" s="29"/>
      <c r="AB230" s="29"/>
      <c r="AC230" s="29"/>
      <c r="AD230" s="29"/>
      <c r="AE230" s="29"/>
      <c r="AF230" s="29"/>
      <c r="AG230" s="29"/>
      <c r="AH230" s="29"/>
      <c r="AI230" s="29"/>
      <c r="AJ230" s="29"/>
      <c r="AK230" s="29"/>
      <c r="AL230" s="33"/>
      <c r="AM230" s="107"/>
      <c r="AN230" s="29"/>
      <c r="AO230" s="29"/>
      <c r="AP230" s="29"/>
      <c r="AQ230" s="29"/>
    </row>
    <row r="231" spans="1:45" ht="11.25" customHeight="1" x14ac:dyDescent="0.25">
      <c r="A231" s="407"/>
      <c r="B231" s="460">
        <v>623</v>
      </c>
      <c r="C231" s="202"/>
      <c r="D231" s="109"/>
      <c r="E231" s="1146" t="str">
        <f ca="1">VLOOKUP(INDIRECT(ADDRESS(ROW(),COLUMN()-3)),INDIRECT("translations[[Question Num]:["&amp; Language_Selected &amp;"]]"),MATCH(Language_Selected,Language_Options,0)+1,FALSE)</f>
        <v>Was the fast or difficult breathing due to a problem in the chest or to a blocked or runny nose?</v>
      </c>
      <c r="F231" s="1146"/>
      <c r="G231" s="1146"/>
      <c r="H231" s="1146"/>
      <c r="I231" s="1146"/>
      <c r="J231" s="1146"/>
      <c r="K231" s="1146"/>
      <c r="L231" s="1146"/>
      <c r="M231" s="1146"/>
      <c r="N231" s="1146"/>
      <c r="O231" s="1146"/>
      <c r="P231" s="1146"/>
      <c r="Q231" s="1146"/>
      <c r="R231" s="1146"/>
      <c r="S231" s="1146"/>
      <c r="T231" s="1146"/>
      <c r="U231" s="146"/>
      <c r="V231" s="109"/>
      <c r="W231" s="407" t="s">
        <v>518</v>
      </c>
      <c r="X231" s="407"/>
      <c r="Y231" s="407"/>
      <c r="Z231" s="407"/>
      <c r="AA231" s="407"/>
      <c r="AB231" s="112" t="s">
        <v>9</v>
      </c>
      <c r="AC231" s="112"/>
      <c r="AD231" s="112"/>
      <c r="AE231" s="112"/>
      <c r="AF231" s="112"/>
      <c r="AG231" s="112"/>
      <c r="AH231" s="112"/>
      <c r="AI231" s="112"/>
      <c r="AJ231" s="150"/>
      <c r="AK231" s="112"/>
      <c r="AL231" s="223" t="s">
        <v>53</v>
      </c>
      <c r="AM231" s="202"/>
      <c r="AN231" s="407"/>
      <c r="AO231" s="407"/>
      <c r="AP231" s="407"/>
      <c r="AQ231" s="407"/>
    </row>
    <row r="232" spans="1:45" x14ac:dyDescent="0.25">
      <c r="A232" s="381"/>
      <c r="B232" s="410"/>
      <c r="C232" s="202"/>
      <c r="D232" s="109"/>
      <c r="E232" s="1146"/>
      <c r="F232" s="1146"/>
      <c r="G232" s="1146"/>
      <c r="H232" s="1146"/>
      <c r="I232" s="1146"/>
      <c r="J232" s="1146"/>
      <c r="K232" s="1146"/>
      <c r="L232" s="1146"/>
      <c r="M232" s="1146"/>
      <c r="N232" s="1146"/>
      <c r="O232" s="1146"/>
      <c r="P232" s="1146"/>
      <c r="Q232" s="1146"/>
      <c r="R232" s="1146"/>
      <c r="S232" s="1146"/>
      <c r="T232" s="1146"/>
      <c r="U232" s="146"/>
      <c r="V232" s="109"/>
      <c r="W232" s="407" t="s">
        <v>519</v>
      </c>
      <c r="X232" s="407"/>
      <c r="Y232" s="407"/>
      <c r="Z232" s="407"/>
      <c r="AA232" s="112" t="s">
        <v>9</v>
      </c>
      <c r="AB232" s="112"/>
      <c r="AC232" s="112"/>
      <c r="AD232" s="112"/>
      <c r="AE232" s="112"/>
      <c r="AF232" s="112"/>
      <c r="AG232" s="112"/>
      <c r="AH232" s="112"/>
      <c r="AI232" s="150"/>
      <c r="AJ232" s="112"/>
      <c r="AK232" s="112"/>
      <c r="AL232" s="223" t="s">
        <v>55</v>
      </c>
      <c r="AM232" s="202"/>
      <c r="AN232" s="407"/>
      <c r="AO232" s="407"/>
      <c r="AP232" s="407"/>
      <c r="AQ232" s="407"/>
    </row>
    <row r="233" spans="1:45" x14ac:dyDescent="0.25">
      <c r="A233" s="381"/>
      <c r="B233" s="410"/>
      <c r="C233" s="202"/>
      <c r="D233" s="109"/>
      <c r="E233" s="1146"/>
      <c r="F233" s="1146"/>
      <c r="G233" s="1146"/>
      <c r="H233" s="1146"/>
      <c r="I233" s="1146"/>
      <c r="J233" s="1146"/>
      <c r="K233" s="1146"/>
      <c r="L233" s="1146"/>
      <c r="M233" s="1146"/>
      <c r="N233" s="1146"/>
      <c r="O233" s="1146"/>
      <c r="P233" s="1146"/>
      <c r="Q233" s="1146"/>
      <c r="R233" s="1146"/>
      <c r="S233" s="1146"/>
      <c r="T233" s="1146"/>
      <c r="U233" s="146"/>
      <c r="V233" s="109"/>
      <c r="W233" s="407" t="s">
        <v>184</v>
      </c>
      <c r="X233" s="407"/>
      <c r="Y233" s="112" t="s">
        <v>9</v>
      </c>
      <c r="Z233" s="112"/>
      <c r="AA233" s="112"/>
      <c r="AB233" s="112"/>
      <c r="AC233" s="112"/>
      <c r="AD233" s="112"/>
      <c r="AE233" s="112"/>
      <c r="AF233" s="112"/>
      <c r="AG233" s="112"/>
      <c r="AH233" s="112"/>
      <c r="AI233" s="112"/>
      <c r="AJ233" s="112"/>
      <c r="AK233" s="112"/>
      <c r="AL233" s="223" t="s">
        <v>91</v>
      </c>
      <c r="AM233" s="202"/>
      <c r="AN233" s="407"/>
      <c r="AO233" s="407"/>
      <c r="AP233" s="407"/>
      <c r="AQ233" s="407"/>
    </row>
    <row r="234" spans="1:45" x14ac:dyDescent="0.25">
      <c r="A234" s="381"/>
      <c r="B234" s="410"/>
      <c r="C234" s="202"/>
      <c r="D234" s="109"/>
      <c r="E234" s="1146"/>
      <c r="F234" s="1146"/>
      <c r="G234" s="1146"/>
      <c r="H234" s="1146"/>
      <c r="I234" s="1146"/>
      <c r="J234" s="1146"/>
      <c r="K234" s="1146"/>
      <c r="L234" s="1146"/>
      <c r="M234" s="1146"/>
      <c r="N234" s="1146"/>
      <c r="O234" s="1146"/>
      <c r="P234" s="1146"/>
      <c r="Q234" s="1146"/>
      <c r="R234" s="1146"/>
      <c r="S234" s="1146"/>
      <c r="T234" s="1146"/>
      <c r="U234" s="146"/>
      <c r="V234" s="109"/>
      <c r="W234" s="407"/>
      <c r="X234" s="407"/>
      <c r="Y234" s="407"/>
      <c r="Z234" s="407"/>
      <c r="AA234" s="407"/>
      <c r="AB234" s="407"/>
      <c r="AC234" s="407"/>
      <c r="AD234" s="407"/>
      <c r="AE234" s="112"/>
      <c r="AF234" s="112"/>
      <c r="AG234" s="112"/>
      <c r="AH234" s="112"/>
      <c r="AI234" s="112"/>
      <c r="AJ234" s="112"/>
      <c r="AK234" s="112"/>
      <c r="AL234" s="223"/>
      <c r="AM234" s="202"/>
      <c r="AN234" s="407"/>
      <c r="AO234" s="407"/>
      <c r="AP234" s="127">
        <v>625</v>
      </c>
      <c r="AQ234" s="407"/>
    </row>
    <row r="235" spans="1:45" x14ac:dyDescent="0.25">
      <c r="A235" s="381"/>
      <c r="B235" s="410"/>
      <c r="C235" s="202"/>
      <c r="D235" s="109"/>
      <c r="E235" s="1146"/>
      <c r="F235" s="1146"/>
      <c r="G235" s="1146"/>
      <c r="H235" s="1146"/>
      <c r="I235" s="1146"/>
      <c r="J235" s="1146"/>
      <c r="K235" s="1146"/>
      <c r="L235" s="1146"/>
      <c r="M235" s="1146"/>
      <c r="N235" s="1146"/>
      <c r="O235" s="1146"/>
      <c r="P235" s="1146"/>
      <c r="Q235" s="1146"/>
      <c r="R235" s="1146"/>
      <c r="S235" s="1146"/>
      <c r="T235" s="1146"/>
      <c r="U235" s="146"/>
      <c r="V235" s="109"/>
      <c r="W235" s="407" t="s">
        <v>144</v>
      </c>
      <c r="X235" s="407"/>
      <c r="Y235" s="407"/>
      <c r="Z235" s="119"/>
      <c r="AA235" s="119"/>
      <c r="AB235" s="119"/>
      <c r="AC235" s="119"/>
      <c r="AD235" s="119"/>
      <c r="AE235" s="119"/>
      <c r="AF235" s="119"/>
      <c r="AH235" s="407"/>
      <c r="AI235" s="407"/>
      <c r="AJ235" s="407"/>
      <c r="AK235" s="407"/>
      <c r="AL235" s="223" t="s">
        <v>155</v>
      </c>
      <c r="AM235" s="202"/>
      <c r="AN235" s="407"/>
      <c r="AO235" s="407"/>
      <c r="AP235" s="407"/>
      <c r="AQ235" s="407"/>
    </row>
    <row r="236" spans="1:45" x14ac:dyDescent="0.25">
      <c r="A236" s="381"/>
      <c r="B236" s="410"/>
      <c r="C236" s="202"/>
      <c r="D236" s="109"/>
      <c r="E236" s="1146"/>
      <c r="F236" s="1146"/>
      <c r="G236" s="1146"/>
      <c r="H236" s="1146"/>
      <c r="I236" s="1146"/>
      <c r="J236" s="1146"/>
      <c r="K236" s="1146"/>
      <c r="L236" s="1146"/>
      <c r="M236" s="1146"/>
      <c r="N236" s="1146"/>
      <c r="O236" s="1146"/>
      <c r="P236" s="1146"/>
      <c r="Q236" s="1146"/>
      <c r="R236" s="1146"/>
      <c r="S236" s="1146"/>
      <c r="T236" s="1146"/>
      <c r="U236" s="146"/>
      <c r="V236" s="109"/>
      <c r="W236" s="407"/>
      <c r="X236" s="407"/>
      <c r="Y236" s="407"/>
      <c r="Z236" s="369" t="s">
        <v>146</v>
      </c>
      <c r="AA236" s="369"/>
      <c r="AB236" s="369"/>
      <c r="AC236" s="369"/>
      <c r="AD236" s="369"/>
      <c r="AE236" s="369"/>
      <c r="AF236" s="369"/>
      <c r="AG236" s="369"/>
      <c r="AH236" s="369"/>
      <c r="AI236" s="369"/>
      <c r="AJ236" s="369"/>
      <c r="AK236" s="369"/>
      <c r="AL236" s="203"/>
      <c r="AM236" s="202"/>
      <c r="AN236" s="407"/>
      <c r="AO236" s="407"/>
      <c r="AP236" s="407"/>
      <c r="AQ236" s="407"/>
    </row>
    <row r="237" spans="1:45" x14ac:dyDescent="0.25">
      <c r="A237" s="381"/>
      <c r="B237" s="410"/>
      <c r="C237" s="202"/>
      <c r="D237" s="109"/>
      <c r="E237" s="1146"/>
      <c r="F237" s="1146"/>
      <c r="G237" s="1146"/>
      <c r="H237" s="1146"/>
      <c r="I237" s="1146"/>
      <c r="J237" s="1146"/>
      <c r="K237" s="1146"/>
      <c r="L237" s="1146"/>
      <c r="M237" s="1146"/>
      <c r="N237" s="1146"/>
      <c r="O237" s="1146"/>
      <c r="P237" s="1146"/>
      <c r="Q237" s="1146"/>
      <c r="R237" s="1146"/>
      <c r="S237" s="1146"/>
      <c r="T237" s="1146"/>
      <c r="U237" s="146"/>
      <c r="V237" s="109"/>
      <c r="W237" s="407" t="s">
        <v>150</v>
      </c>
      <c r="X237" s="407"/>
      <c r="Y237" s="407"/>
      <c r="Z237" s="407"/>
      <c r="AA237" s="407"/>
      <c r="AB237" s="111" t="s">
        <v>9</v>
      </c>
      <c r="AC237" s="111"/>
      <c r="AD237" s="111"/>
      <c r="AE237" s="111"/>
      <c r="AF237" s="111"/>
      <c r="AG237" s="111"/>
      <c r="AH237" s="111"/>
      <c r="AI237" s="111"/>
      <c r="AJ237" s="111"/>
      <c r="AK237" s="111"/>
      <c r="AL237" s="223" t="s">
        <v>103</v>
      </c>
      <c r="AM237" s="202"/>
      <c r="AN237" s="407"/>
      <c r="AO237" s="407"/>
      <c r="AP237" s="407"/>
      <c r="AQ237" s="407"/>
    </row>
    <row r="238" spans="1:45" s="199" customFormat="1" ht="6" customHeight="1" thickBot="1" x14ac:dyDescent="0.3">
      <c r="A238" s="407"/>
      <c r="B238" s="410"/>
      <c r="C238" s="202"/>
      <c r="D238" s="109"/>
      <c r="E238" s="407"/>
      <c r="F238" s="407"/>
      <c r="G238" s="407"/>
      <c r="H238" s="407"/>
      <c r="I238" s="407"/>
      <c r="J238" s="407"/>
      <c r="K238" s="407"/>
      <c r="L238" s="407"/>
      <c r="M238" s="407"/>
      <c r="N238" s="407"/>
      <c r="O238" s="407"/>
      <c r="P238" s="407"/>
      <c r="Q238" s="407"/>
      <c r="R238" s="407"/>
      <c r="S238" s="407"/>
      <c r="T238" s="407"/>
      <c r="U238" s="202"/>
      <c r="V238" s="109"/>
      <c r="W238" s="407"/>
      <c r="X238" s="407"/>
      <c r="Y238" s="407"/>
      <c r="Z238" s="407"/>
      <c r="AA238" s="407"/>
      <c r="AB238" s="407"/>
      <c r="AC238" s="407"/>
      <c r="AD238" s="407"/>
      <c r="AE238" s="407"/>
      <c r="AF238" s="407"/>
      <c r="AG238" s="407"/>
      <c r="AH238" s="407"/>
      <c r="AI238" s="407"/>
      <c r="AJ238" s="407"/>
      <c r="AK238" s="407"/>
      <c r="AL238" s="203"/>
      <c r="AM238" s="202"/>
      <c r="AN238" s="407"/>
      <c r="AO238" s="407"/>
      <c r="AP238" s="407"/>
      <c r="AQ238" s="407"/>
    </row>
    <row r="239" spans="1:45" ht="6" customHeight="1" x14ac:dyDescent="0.25">
      <c r="A239" s="129"/>
      <c r="B239" s="130"/>
      <c r="C239" s="131"/>
      <c r="D239" s="132"/>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3"/>
      <c r="AL239" s="134"/>
      <c r="AM239" s="131"/>
      <c r="AN239" s="133"/>
      <c r="AO239" s="133"/>
      <c r="AP239" s="133"/>
      <c r="AQ239" s="135"/>
    </row>
    <row r="240" spans="1:45" ht="11.25" customHeight="1" x14ac:dyDescent="0.25">
      <c r="A240" s="136"/>
      <c r="B240" s="460">
        <v>624</v>
      </c>
      <c r="C240" s="202"/>
      <c r="D240" s="109"/>
      <c r="E240" s="1129" t="s">
        <v>520</v>
      </c>
      <c r="F240" s="1129"/>
      <c r="G240" s="1129"/>
      <c r="H240" s="1129"/>
      <c r="I240" s="1129"/>
      <c r="J240" s="1129"/>
      <c r="K240" s="1129"/>
      <c r="L240" s="1129"/>
      <c r="M240" s="1129"/>
      <c r="N240" s="1129"/>
      <c r="O240" s="1129"/>
      <c r="P240" s="1129"/>
      <c r="Q240" s="1129"/>
      <c r="R240" s="1129"/>
      <c r="S240" s="1129"/>
      <c r="T240" s="1129"/>
      <c r="U240" s="1129"/>
      <c r="V240" s="1129"/>
      <c r="W240" s="1129"/>
      <c r="X240" s="1129"/>
      <c r="Y240" s="1129"/>
      <c r="Z240" s="1129"/>
      <c r="AA240" s="1129"/>
      <c r="AB240" s="1129"/>
      <c r="AC240" s="1129"/>
      <c r="AD240" s="1129"/>
      <c r="AE240" s="1129"/>
      <c r="AF240" s="1129"/>
      <c r="AG240" s="1129"/>
      <c r="AH240" s="1129"/>
      <c r="AI240" s="1129"/>
      <c r="AJ240" s="1129"/>
      <c r="AK240" s="1129"/>
      <c r="AL240" s="1129"/>
      <c r="AM240" s="202"/>
      <c r="AN240" s="407"/>
      <c r="AO240" s="407"/>
      <c r="AP240" s="407"/>
      <c r="AQ240" s="137"/>
    </row>
    <row r="241" spans="1:61" ht="11.25" customHeight="1" x14ac:dyDescent="0.25">
      <c r="A241" s="136"/>
      <c r="B241" s="460"/>
      <c r="C241" s="202"/>
      <c r="D241" s="109"/>
      <c r="E241" s="878"/>
      <c r="F241" s="878"/>
      <c r="G241" s="878"/>
      <c r="H241" s="878"/>
      <c r="I241" s="878"/>
      <c r="J241" s="878"/>
      <c r="K241" s="878"/>
      <c r="L241" s="878"/>
      <c r="M241" s="878"/>
      <c r="N241" s="878"/>
      <c r="O241" s="412"/>
      <c r="P241" s="199"/>
      <c r="Q241" s="412"/>
      <c r="R241" s="412"/>
      <c r="S241" s="412"/>
      <c r="T241" s="412"/>
      <c r="U241" s="407"/>
      <c r="V241" s="407"/>
      <c r="W241" s="199"/>
      <c r="X241" s="407"/>
      <c r="Y241" s="199"/>
      <c r="Z241" s="203"/>
      <c r="AA241" s="203"/>
      <c r="AB241" s="203"/>
      <c r="AD241" s="203" t="s">
        <v>521</v>
      </c>
      <c r="AE241" s="407"/>
      <c r="AF241" s="407"/>
      <c r="AG241" s="407"/>
      <c r="AH241" s="199"/>
      <c r="AI241" s="407"/>
      <c r="AJ241" s="199"/>
      <c r="AK241" s="407"/>
      <c r="AL241" s="203"/>
      <c r="AM241" s="202"/>
      <c r="AN241" s="407"/>
      <c r="AO241" s="407"/>
      <c r="AP241" s="407"/>
      <c r="AQ241" s="137"/>
    </row>
    <row r="242" spans="1:61" x14ac:dyDescent="0.25">
      <c r="A242" s="136"/>
      <c r="B242" s="410"/>
      <c r="C242" s="202"/>
      <c r="D242" s="109"/>
      <c r="E242" s="412"/>
      <c r="F242" s="412"/>
      <c r="G242" s="412"/>
      <c r="H242" s="412"/>
      <c r="I242" s="412"/>
      <c r="J242" s="412"/>
      <c r="K242" s="412"/>
      <c r="L242" s="412"/>
      <c r="M242" s="412"/>
      <c r="N242" s="412"/>
      <c r="O242" s="412"/>
      <c r="P242" s="203" t="s">
        <v>52</v>
      </c>
      <c r="Q242" s="412"/>
      <c r="R242" s="412"/>
      <c r="S242" s="412"/>
      <c r="T242" s="412"/>
      <c r="U242" s="407"/>
      <c r="V242" s="407"/>
      <c r="W242" s="407"/>
      <c r="X242" s="407"/>
      <c r="Y242" s="407"/>
      <c r="Z242" s="407"/>
      <c r="AA242" s="407"/>
      <c r="AB242" s="407"/>
      <c r="AD242" s="203" t="s">
        <v>150</v>
      </c>
      <c r="AE242" s="407"/>
      <c r="AF242" s="407"/>
      <c r="AG242" s="407"/>
      <c r="AH242" s="407"/>
      <c r="AI242" s="407"/>
      <c r="AJ242" s="407"/>
      <c r="AK242" s="407"/>
      <c r="AL242" s="203"/>
      <c r="AM242" s="202"/>
      <c r="AN242" s="407"/>
      <c r="AO242" s="407"/>
      <c r="AP242" s="407">
        <v>634</v>
      </c>
      <c r="AQ242" s="137"/>
    </row>
    <row r="243" spans="1:61" x14ac:dyDescent="0.25">
      <c r="A243" s="136"/>
      <c r="B243" s="410"/>
      <c r="C243" s="202"/>
      <c r="D243" s="109"/>
      <c r="E243" s="412"/>
      <c r="F243" s="412"/>
      <c r="G243" s="412"/>
      <c r="H243" s="412"/>
      <c r="I243" s="412"/>
      <c r="J243" s="412"/>
      <c r="K243" s="412"/>
      <c r="L243" s="412"/>
      <c r="M243" s="412"/>
      <c r="N243" s="412"/>
      <c r="O243" s="412"/>
      <c r="P243" s="412"/>
      <c r="Q243" s="412"/>
      <c r="R243" s="412"/>
      <c r="S243" s="412"/>
      <c r="T243" s="412"/>
      <c r="U243" s="407"/>
      <c r="V243" s="407"/>
      <c r="W243" s="407"/>
      <c r="X243" s="407"/>
      <c r="Y243" s="407"/>
      <c r="Z243" s="407"/>
      <c r="AA243" s="407"/>
      <c r="AB243" s="407"/>
      <c r="AD243" s="407"/>
      <c r="AE243" s="407"/>
      <c r="AF243" s="407"/>
      <c r="AG243" s="407"/>
      <c r="AH243" s="407"/>
      <c r="AI243" s="407"/>
      <c r="AJ243" s="203"/>
      <c r="AK243" s="407"/>
      <c r="AL243" s="203"/>
      <c r="AM243" s="202"/>
      <c r="AN243" s="407"/>
      <c r="AO243" s="407"/>
      <c r="AP243" s="407"/>
      <c r="AQ243" s="137"/>
    </row>
    <row r="244" spans="1:61" ht="6" customHeight="1" thickBot="1" x14ac:dyDescent="0.3">
      <c r="A244" s="138"/>
      <c r="B244" s="432"/>
      <c r="C244" s="139"/>
      <c r="D244" s="140"/>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c r="AA244" s="141"/>
      <c r="AB244" s="141"/>
      <c r="AC244" s="141"/>
      <c r="AD244" s="141"/>
      <c r="AE244" s="141"/>
      <c r="AF244" s="141"/>
      <c r="AG244" s="141"/>
      <c r="AH244" s="141"/>
      <c r="AI244" s="141"/>
      <c r="AJ244" s="141"/>
      <c r="AK244" s="141"/>
      <c r="AL244" s="142"/>
      <c r="AM244" s="139"/>
      <c r="AN244" s="141"/>
      <c r="AO244" s="141"/>
      <c r="AP244" s="141"/>
      <c r="AQ244" s="143"/>
    </row>
    <row r="245" spans="1:61" ht="6" customHeight="1" x14ac:dyDescent="0.25">
      <c r="A245" s="133"/>
      <c r="B245" s="130"/>
      <c r="C245" s="131"/>
      <c r="D245" s="132"/>
      <c r="E245" s="133"/>
      <c r="F245" s="133"/>
      <c r="G245" s="133"/>
      <c r="H245" s="133"/>
      <c r="I245" s="133"/>
      <c r="J245" s="133"/>
      <c r="K245" s="133"/>
      <c r="L245" s="133"/>
      <c r="M245" s="133"/>
      <c r="N245" s="133"/>
      <c r="O245" s="133"/>
      <c r="P245" s="133"/>
      <c r="Q245" s="133"/>
      <c r="R245" s="133"/>
      <c r="S245" s="133"/>
      <c r="T245" s="133"/>
      <c r="U245" s="131"/>
      <c r="V245" s="132"/>
      <c r="W245" s="133"/>
      <c r="X245" s="133"/>
      <c r="Y245" s="133"/>
      <c r="Z245" s="133"/>
      <c r="AA245" s="133"/>
      <c r="AB245" s="133"/>
      <c r="AC245" s="133"/>
      <c r="AD245" s="133"/>
      <c r="AE245" s="133"/>
      <c r="AF245" s="133"/>
      <c r="AG245" s="133"/>
      <c r="AH245" s="133"/>
      <c r="AI245" s="133"/>
      <c r="AJ245" s="133"/>
      <c r="AK245" s="133"/>
      <c r="AL245" s="134"/>
      <c r="AM245" s="131"/>
      <c r="AN245" s="133"/>
      <c r="AO245" s="133"/>
      <c r="AP245" s="133"/>
      <c r="AQ245" s="133"/>
    </row>
    <row r="246" spans="1:61" ht="11.25" customHeight="1" x14ac:dyDescent="0.25">
      <c r="A246" s="381"/>
      <c r="B246" s="460">
        <v>625</v>
      </c>
      <c r="C246" s="202"/>
      <c r="D246" s="109"/>
      <c r="E246" s="1278" t="str">
        <f ca="1">VLOOKUP(INDIRECT(ADDRESS(ROW(),COLUMN()-3)),INDIRECT("translations[[Question Num]:["&amp; Language_Selected &amp;"]]"),MATCH(Language_Selected,Language_Options,0)+1,FALSE)</f>
        <v>Did you seek advice or treatment for the illness from any source?</v>
      </c>
      <c r="F246" s="1278"/>
      <c r="G246" s="1278"/>
      <c r="H246" s="1278"/>
      <c r="I246" s="1278"/>
      <c r="J246" s="1278"/>
      <c r="K246" s="1278"/>
      <c r="L246" s="1278"/>
      <c r="M246" s="1278"/>
      <c r="N246" s="1278"/>
      <c r="O246" s="1278"/>
      <c r="P246" s="1278"/>
      <c r="Q246" s="1278"/>
      <c r="R246" s="1278"/>
      <c r="S246" s="1278"/>
      <c r="T246" s="1278"/>
      <c r="U246" s="146"/>
      <c r="V246" s="109"/>
      <c r="W246" s="381" t="s">
        <v>52</v>
      </c>
      <c r="X246" s="381"/>
      <c r="Y246" s="111" t="s">
        <v>9</v>
      </c>
      <c r="Z246" s="111"/>
      <c r="AA246" s="111"/>
      <c r="AB246" s="111"/>
      <c r="AC246" s="111"/>
      <c r="AD246" s="111"/>
      <c r="AE246" s="111"/>
      <c r="AF246" s="111"/>
      <c r="AG246" s="111"/>
      <c r="AH246" s="111"/>
      <c r="AI246" s="111"/>
      <c r="AJ246" s="111"/>
      <c r="AK246" s="111"/>
      <c r="AL246" s="223" t="s">
        <v>53</v>
      </c>
      <c r="AM246" s="202"/>
      <c r="AN246" s="407"/>
      <c r="AO246" s="407"/>
      <c r="AP246" s="407"/>
      <c r="AQ246" s="407"/>
    </row>
    <row r="247" spans="1:61" x14ac:dyDescent="0.25">
      <c r="A247" s="381"/>
      <c r="B247" s="206"/>
      <c r="C247" s="202"/>
      <c r="D247" s="109"/>
      <c r="E247" s="1278"/>
      <c r="F247" s="1278"/>
      <c r="G247" s="1278"/>
      <c r="H247" s="1278"/>
      <c r="I247" s="1278"/>
      <c r="J247" s="1278"/>
      <c r="K247" s="1278"/>
      <c r="L247" s="1278"/>
      <c r="M247" s="1278"/>
      <c r="N247" s="1278"/>
      <c r="O247" s="1278"/>
      <c r="P247" s="1278"/>
      <c r="Q247" s="1278"/>
      <c r="R247" s="1278"/>
      <c r="S247" s="1278"/>
      <c r="T247" s="1278"/>
      <c r="U247" s="146"/>
      <c r="V247" s="109"/>
      <c r="W247" s="381" t="s">
        <v>326</v>
      </c>
      <c r="X247" s="381"/>
      <c r="Y247" s="111" t="s">
        <v>9</v>
      </c>
      <c r="Z247" s="111"/>
      <c r="AA247" s="111"/>
      <c r="AB247" s="111"/>
      <c r="AC247" s="111"/>
      <c r="AD247" s="111"/>
      <c r="AE247" s="111"/>
      <c r="AF247" s="111"/>
      <c r="AG247" s="111"/>
      <c r="AH247" s="111"/>
      <c r="AI247" s="111"/>
      <c r="AJ247" s="111"/>
      <c r="AK247" s="111"/>
      <c r="AL247" s="223" t="s">
        <v>55</v>
      </c>
      <c r="AM247" s="202"/>
      <c r="AN247" s="407"/>
      <c r="AO247" s="407"/>
      <c r="AP247" s="407">
        <v>630</v>
      </c>
      <c r="AQ247" s="407"/>
    </row>
    <row r="248" spans="1:61" ht="6" customHeight="1" x14ac:dyDescent="0.25">
      <c r="A248" s="119"/>
      <c r="B248" s="118"/>
      <c r="C248" s="114"/>
      <c r="D248" s="113"/>
      <c r="E248" s="119"/>
      <c r="F248" s="119"/>
      <c r="G248" s="119"/>
      <c r="H248" s="119"/>
      <c r="I248" s="119"/>
      <c r="J248" s="119"/>
      <c r="K248" s="119"/>
      <c r="L248" s="119"/>
      <c r="M248" s="119"/>
      <c r="N248" s="119"/>
      <c r="O248" s="119"/>
      <c r="P248" s="119"/>
      <c r="Q248" s="119"/>
      <c r="R248" s="119"/>
      <c r="S248" s="119"/>
      <c r="T248" s="119"/>
      <c r="U248" s="114"/>
      <c r="V248" s="113"/>
      <c r="W248" s="119"/>
      <c r="X248" s="119"/>
      <c r="Y248" s="119"/>
      <c r="Z248" s="119"/>
      <c r="AA248" s="119"/>
      <c r="AB248" s="119"/>
      <c r="AC248" s="119"/>
      <c r="AD248" s="119"/>
      <c r="AE248" s="119"/>
      <c r="AF248" s="119"/>
      <c r="AG248" s="119"/>
      <c r="AH248" s="119"/>
      <c r="AI248" s="119"/>
      <c r="AJ248" s="119"/>
      <c r="AK248" s="119"/>
      <c r="AL248" s="120"/>
      <c r="AM248" s="114"/>
      <c r="AN248" s="119"/>
      <c r="AO248" s="119"/>
      <c r="AP248" s="119"/>
      <c r="AQ248" s="119"/>
    </row>
    <row r="249" spans="1:61" ht="6" customHeight="1" x14ac:dyDescent="0.25">
      <c r="A249" s="29"/>
      <c r="B249" s="433"/>
      <c r="C249" s="107"/>
      <c r="D249" s="108"/>
      <c r="E249" s="29"/>
      <c r="F249" s="29"/>
      <c r="G249" s="29"/>
      <c r="H249" s="29"/>
      <c r="I249" s="29"/>
      <c r="J249" s="29"/>
      <c r="K249" s="29"/>
      <c r="L249" s="29"/>
      <c r="M249" s="29"/>
      <c r="N249" s="29"/>
      <c r="O249" s="29"/>
      <c r="P249" s="29"/>
      <c r="Q249" s="29"/>
      <c r="R249" s="29"/>
      <c r="S249" s="29"/>
      <c r="T249" s="29"/>
      <c r="U249" s="107"/>
      <c r="V249" s="108"/>
      <c r="W249" s="29"/>
      <c r="X249" s="29"/>
      <c r="Y249" s="29"/>
      <c r="Z249" s="29"/>
      <c r="AA249" s="29"/>
      <c r="AB249" s="29"/>
      <c r="AC249" s="29"/>
      <c r="AD249" s="29"/>
      <c r="AE249" s="29"/>
      <c r="AF249" s="29"/>
      <c r="AG249" s="29"/>
      <c r="AH249" s="29"/>
      <c r="AI249" s="29"/>
      <c r="AJ249" s="29"/>
      <c r="AK249" s="29"/>
      <c r="AL249" s="33"/>
      <c r="AM249" s="107"/>
      <c r="AN249" s="29"/>
      <c r="AO249" s="29"/>
      <c r="AP249" s="29"/>
      <c r="AQ249" s="29"/>
    </row>
    <row r="250" spans="1:61" ht="11.25" customHeight="1" x14ac:dyDescent="0.25">
      <c r="A250" s="381"/>
      <c r="B250" s="460">
        <v>626</v>
      </c>
      <c r="C250" s="202"/>
      <c r="D250" s="109"/>
      <c r="E250" s="1128" t="str">
        <f ca="1">VLOOKUP(INDIRECT(ADDRESS(ROW(),COLUMN()-3)),INDIRECT("translations[[Question Num]:["&amp; Language_Selected &amp;"]]"),MATCH(Language_Selected,Language_Options,0)+1,FALSE)</f>
        <v>Where did you seek advice or treatment?
Anywhere else?
PROBE TO IDENTIFY EACH TYPE OF SOURCE.
IF UNABLE TO DETERMINE IF PUBLIC, PRIVATE, OR NGO SECTOR, RECORD 'X' AND WRITE THE NAME OF THE PLACE(S).</v>
      </c>
      <c r="F250" s="1128"/>
      <c r="G250" s="1128"/>
      <c r="H250" s="1128"/>
      <c r="I250" s="1128"/>
      <c r="J250" s="1128"/>
      <c r="K250" s="1128"/>
      <c r="L250" s="1128"/>
      <c r="M250" s="1128"/>
      <c r="N250" s="1128"/>
      <c r="O250" s="1128"/>
      <c r="P250" s="1128"/>
      <c r="Q250" s="1128"/>
      <c r="R250" s="1128"/>
      <c r="S250" s="1128"/>
      <c r="T250" s="1128"/>
      <c r="U250" s="146"/>
      <c r="V250" s="109"/>
      <c r="W250" s="189" t="s">
        <v>220</v>
      </c>
      <c r="X250" s="407"/>
      <c r="Y250" s="407"/>
      <c r="Z250" s="407"/>
      <c r="AA250" s="407"/>
      <c r="AB250" s="407"/>
      <c r="AC250" s="407"/>
      <c r="AD250" s="407"/>
      <c r="AE250" s="407"/>
      <c r="AF250" s="407"/>
      <c r="AG250" s="407"/>
      <c r="AH250" s="407"/>
      <c r="AI250" s="407"/>
      <c r="AJ250" s="407"/>
      <c r="AK250" s="407"/>
      <c r="AL250" s="410"/>
      <c r="AM250" s="202"/>
      <c r="AN250" s="407"/>
      <c r="AO250" s="407"/>
      <c r="AP250" s="407"/>
      <c r="AQ250" s="407"/>
      <c r="AS250"/>
      <c r="AT250"/>
      <c r="AU250"/>
      <c r="AV250"/>
      <c r="AW250"/>
      <c r="AX250"/>
      <c r="AY250"/>
      <c r="AZ250"/>
      <c r="BA250"/>
      <c r="BB250"/>
      <c r="BC250"/>
      <c r="BD250"/>
      <c r="BE250"/>
      <c r="BF250"/>
      <c r="BG250"/>
      <c r="BH250"/>
      <c r="BI250"/>
    </row>
    <row r="251" spans="1:61" ht="11.25" customHeight="1" x14ac:dyDescent="0.25">
      <c r="A251" s="381"/>
      <c r="B251" s="155" t="s">
        <v>191</v>
      </c>
      <c r="C251" s="202"/>
      <c r="D251" s="109"/>
      <c r="E251" s="1128"/>
      <c r="F251" s="1128"/>
      <c r="G251" s="1128"/>
      <c r="H251" s="1128"/>
      <c r="I251" s="1128"/>
      <c r="J251" s="1128"/>
      <c r="K251" s="1128"/>
      <c r="L251" s="1128"/>
      <c r="M251" s="1128"/>
      <c r="N251" s="1128"/>
      <c r="O251" s="1128"/>
      <c r="P251" s="1128"/>
      <c r="Q251" s="1128"/>
      <c r="R251" s="1128"/>
      <c r="S251" s="1128"/>
      <c r="T251" s="1128"/>
      <c r="U251" s="146"/>
      <c r="V251" s="109"/>
      <c r="W251" s="407"/>
      <c r="X251" s="407" t="s">
        <v>222</v>
      </c>
      <c r="Y251" s="407"/>
      <c r="Z251" s="407"/>
      <c r="AA251" s="407"/>
      <c r="AB251" s="407"/>
      <c r="AC251" s="407"/>
      <c r="AD251" s="407"/>
      <c r="AE251" s="407"/>
      <c r="AF251" s="112" t="s">
        <v>9</v>
      </c>
      <c r="AG251" s="112"/>
      <c r="AH251" s="112"/>
      <c r="AI251" s="111"/>
      <c r="AJ251" s="112"/>
      <c r="AK251" s="112"/>
      <c r="AL251" s="410" t="s">
        <v>129</v>
      </c>
      <c r="AM251" s="202"/>
      <c r="AN251" s="407"/>
      <c r="AO251" s="407"/>
      <c r="AP251" s="407"/>
      <c r="AQ251" s="407"/>
      <c r="AS251"/>
      <c r="AT251"/>
      <c r="AU251"/>
      <c r="AV251"/>
      <c r="AW251"/>
      <c r="AX251"/>
      <c r="AY251"/>
      <c r="AZ251"/>
      <c r="BA251"/>
      <c r="BB251"/>
      <c r="BC251"/>
      <c r="BD251"/>
      <c r="BE251"/>
      <c r="BF251"/>
      <c r="BG251"/>
      <c r="BH251"/>
      <c r="BI251"/>
    </row>
    <row r="252" spans="1:61" ht="11.25" customHeight="1" x14ac:dyDescent="0.25">
      <c r="A252" s="381"/>
      <c r="B252" s="206"/>
      <c r="C252" s="202"/>
      <c r="D252" s="109"/>
      <c r="E252" s="1128"/>
      <c r="F252" s="1128"/>
      <c r="G252" s="1128"/>
      <c r="H252" s="1128"/>
      <c r="I252" s="1128"/>
      <c r="J252" s="1128"/>
      <c r="K252" s="1128"/>
      <c r="L252" s="1128"/>
      <c r="M252" s="1128"/>
      <c r="N252" s="1128"/>
      <c r="O252" s="1128"/>
      <c r="P252" s="1128"/>
      <c r="Q252" s="1128"/>
      <c r="R252" s="1128"/>
      <c r="S252" s="1128"/>
      <c r="T252" s="1128"/>
      <c r="U252" s="202"/>
      <c r="V252" s="109"/>
      <c r="W252" s="407"/>
      <c r="X252" s="407" t="s">
        <v>223</v>
      </c>
      <c r="Y252" s="381"/>
      <c r="Z252" s="381"/>
      <c r="AA252" s="381"/>
      <c r="AB252" s="381"/>
      <c r="AC252" s="381"/>
      <c r="AD252" s="381"/>
      <c r="AE252" s="407"/>
      <c r="AF252" s="407"/>
      <c r="AG252" s="407"/>
      <c r="AI252" s="112" t="s">
        <v>9</v>
      </c>
      <c r="AJ252" s="112"/>
      <c r="AK252" s="111"/>
      <c r="AL252" s="410" t="s">
        <v>132</v>
      </c>
      <c r="AM252" s="202"/>
      <c r="AN252" s="407"/>
      <c r="AO252" s="407"/>
      <c r="AP252" s="407"/>
      <c r="AQ252" s="407"/>
      <c r="AS252"/>
      <c r="AT252"/>
      <c r="AU252"/>
      <c r="AV252"/>
      <c r="AW252"/>
      <c r="AX252"/>
      <c r="AY252"/>
      <c r="AZ252"/>
      <c r="BA252"/>
      <c r="BB252"/>
      <c r="BC252"/>
      <c r="BD252"/>
      <c r="BE252"/>
      <c r="BF252"/>
      <c r="BG252"/>
      <c r="BH252"/>
      <c r="BI252"/>
    </row>
    <row r="253" spans="1:61" ht="11.25" customHeight="1" x14ac:dyDescent="0.25">
      <c r="A253" s="381"/>
      <c r="B253" s="206"/>
      <c r="C253" s="202"/>
      <c r="D253" s="109"/>
      <c r="E253" s="1128"/>
      <c r="F253" s="1128"/>
      <c r="G253" s="1128"/>
      <c r="H253" s="1128"/>
      <c r="I253" s="1128"/>
      <c r="J253" s="1128"/>
      <c r="K253" s="1128"/>
      <c r="L253" s="1128"/>
      <c r="M253" s="1128"/>
      <c r="N253" s="1128"/>
      <c r="O253" s="1128"/>
      <c r="P253" s="1128"/>
      <c r="Q253" s="1128"/>
      <c r="R253" s="1128"/>
      <c r="S253" s="1128"/>
      <c r="T253" s="1128"/>
      <c r="U253" s="146"/>
      <c r="V253" s="109"/>
      <c r="W253" s="407"/>
      <c r="X253" s="407" t="s">
        <v>343</v>
      </c>
      <c r="Y253" s="407"/>
      <c r="Z253" s="407"/>
      <c r="AA253" s="407"/>
      <c r="AB253" s="407"/>
      <c r="AC253" s="407"/>
      <c r="AD253" s="407"/>
      <c r="AE253" s="407"/>
      <c r="AF253" s="407"/>
      <c r="AG253" s="407"/>
      <c r="AH253" s="112" t="s">
        <v>9</v>
      </c>
      <c r="AI253" s="112"/>
      <c r="AJ253" s="112"/>
      <c r="AK253" s="111"/>
      <c r="AL253" s="410" t="s">
        <v>101</v>
      </c>
      <c r="AM253" s="202"/>
      <c r="AN253" s="407"/>
      <c r="AO253" s="407"/>
      <c r="AP253" s="407"/>
      <c r="AQ253" s="407"/>
      <c r="AS253"/>
      <c r="AT253"/>
      <c r="AU253"/>
      <c r="AV253"/>
      <c r="AW253"/>
      <c r="AX253"/>
      <c r="AY253"/>
      <c r="AZ253"/>
      <c r="BA253"/>
      <c r="BB253"/>
      <c r="BC253"/>
      <c r="BD253"/>
      <c r="BE253"/>
      <c r="BF253"/>
      <c r="BG253"/>
      <c r="BH253"/>
      <c r="BI253"/>
    </row>
    <row r="254" spans="1:61" ht="11.25" customHeight="1" x14ac:dyDescent="0.25">
      <c r="A254" s="381"/>
      <c r="B254" s="206"/>
      <c r="C254" s="202"/>
      <c r="D254" s="109"/>
      <c r="E254" s="1128"/>
      <c r="F254" s="1128"/>
      <c r="G254" s="1128"/>
      <c r="H254" s="1128"/>
      <c r="I254" s="1128"/>
      <c r="J254" s="1128"/>
      <c r="K254" s="1128"/>
      <c r="L254" s="1128"/>
      <c r="M254" s="1128"/>
      <c r="N254" s="1128"/>
      <c r="O254" s="1128"/>
      <c r="P254" s="1128"/>
      <c r="Q254" s="1128"/>
      <c r="R254" s="1128"/>
      <c r="S254" s="1128"/>
      <c r="T254" s="1128"/>
      <c r="U254" s="202"/>
      <c r="V254" s="109"/>
      <c r="W254" s="407"/>
      <c r="X254" s="407" t="s">
        <v>225</v>
      </c>
      <c r="Y254" s="407"/>
      <c r="Z254" s="407"/>
      <c r="AA254" s="407"/>
      <c r="AB254" s="407"/>
      <c r="AC254" s="112" t="s">
        <v>9</v>
      </c>
      <c r="AD254" s="112"/>
      <c r="AE254" s="112"/>
      <c r="AF254" s="111"/>
      <c r="AG254" s="111"/>
      <c r="AH254" s="111"/>
      <c r="AI254" s="112"/>
      <c r="AJ254" s="112"/>
      <c r="AK254" s="111"/>
      <c r="AL254" s="410" t="s">
        <v>135</v>
      </c>
      <c r="AM254" s="202"/>
      <c r="AN254" s="407"/>
      <c r="AO254" s="407"/>
      <c r="AP254" s="407"/>
      <c r="AQ254" s="407"/>
      <c r="AS254"/>
      <c r="AT254"/>
      <c r="AU254"/>
      <c r="AV254"/>
      <c r="AW254"/>
      <c r="AX254"/>
      <c r="AY254"/>
      <c r="AZ254"/>
      <c r="BA254"/>
      <c r="BB254"/>
      <c r="BC254"/>
      <c r="BD254"/>
      <c r="BE254"/>
      <c r="BF254"/>
      <c r="BG254"/>
      <c r="BH254"/>
      <c r="BI254"/>
    </row>
    <row r="255" spans="1:61" ht="11.25" customHeight="1" x14ac:dyDescent="0.25">
      <c r="A255" s="381"/>
      <c r="B255" s="206"/>
      <c r="C255" s="202"/>
      <c r="D255" s="109"/>
      <c r="E255" s="1128"/>
      <c r="F255" s="1128"/>
      <c r="G255" s="1128"/>
      <c r="H255" s="1128"/>
      <c r="I255" s="1128"/>
      <c r="J255" s="1128"/>
      <c r="K255" s="1128"/>
      <c r="L255" s="1128"/>
      <c r="M255" s="1128"/>
      <c r="N255" s="1128"/>
      <c r="O255" s="1128"/>
      <c r="P255" s="1128"/>
      <c r="Q255" s="1128"/>
      <c r="R255" s="1128"/>
      <c r="S255" s="1128"/>
      <c r="T255" s="1128"/>
      <c r="U255" s="202"/>
      <c r="V255" s="109"/>
      <c r="W255" s="407"/>
      <c r="X255" s="364" t="s">
        <v>1591</v>
      </c>
      <c r="Y255" s="407"/>
      <c r="Z255" s="407"/>
      <c r="AA255" s="407"/>
      <c r="AB255" s="407"/>
      <c r="AC255" s="407"/>
      <c r="AD255" s="407"/>
      <c r="AE255" s="407"/>
      <c r="AF255" s="407"/>
      <c r="AG255" s="407"/>
      <c r="AH255" s="112"/>
      <c r="AI255" s="112"/>
      <c r="AJ255" s="112"/>
      <c r="AK255" s="111"/>
      <c r="AL255" s="410" t="s">
        <v>137</v>
      </c>
      <c r="AM255" s="202"/>
      <c r="AN255" s="407"/>
      <c r="AO255" s="407"/>
      <c r="AP255" s="407"/>
      <c r="AQ255" s="407"/>
      <c r="AS255"/>
      <c r="AT255"/>
      <c r="AU255"/>
      <c r="AV255"/>
      <c r="AW255"/>
      <c r="AX255"/>
      <c r="AY255"/>
      <c r="AZ255"/>
      <c r="BA255"/>
      <c r="BB255"/>
      <c r="BC255"/>
      <c r="BD255"/>
      <c r="BE255"/>
      <c r="BF255"/>
      <c r="BG255"/>
      <c r="BH255"/>
      <c r="BI255"/>
    </row>
    <row r="256" spans="1:61" ht="11.25" customHeight="1" x14ac:dyDescent="0.25">
      <c r="A256" s="381"/>
      <c r="B256" s="206"/>
      <c r="C256" s="202"/>
      <c r="D256" s="109"/>
      <c r="E256" s="1128"/>
      <c r="F256" s="1128"/>
      <c r="G256" s="1128"/>
      <c r="H256" s="1128"/>
      <c r="I256" s="1128"/>
      <c r="J256" s="1128"/>
      <c r="K256" s="1128"/>
      <c r="L256" s="1128"/>
      <c r="M256" s="1128"/>
      <c r="N256" s="1128"/>
      <c r="O256" s="1128"/>
      <c r="P256" s="1128"/>
      <c r="Q256" s="1128"/>
      <c r="R256" s="1128"/>
      <c r="S256" s="1128"/>
      <c r="T256" s="1128"/>
      <c r="U256" s="202"/>
      <c r="V256" s="109"/>
      <c r="W256" s="407"/>
      <c r="X256" s="407" t="s">
        <v>226</v>
      </c>
      <c r="Y256" s="407"/>
      <c r="Z256" s="407"/>
      <c r="AA256" s="407"/>
      <c r="AB256" s="407"/>
      <c r="AC256" s="407"/>
      <c r="AD256" s="112"/>
      <c r="AE256" s="112"/>
      <c r="AF256" s="112"/>
      <c r="AG256" s="111"/>
      <c r="AH256" s="111"/>
      <c r="AI256" s="111"/>
      <c r="AJ256" s="112"/>
      <c r="AK256" s="111"/>
      <c r="AL256" s="410" t="s">
        <v>139</v>
      </c>
      <c r="AM256" s="202"/>
      <c r="AN256" s="407"/>
      <c r="AO256" s="407"/>
      <c r="AP256" s="407"/>
      <c r="AQ256" s="407"/>
      <c r="AS256"/>
      <c r="AT256"/>
      <c r="AU256"/>
      <c r="AV256"/>
      <c r="AW256"/>
      <c r="AX256"/>
      <c r="AY256"/>
      <c r="AZ256"/>
      <c r="BA256"/>
      <c r="BB256"/>
      <c r="BC256"/>
      <c r="BD256"/>
      <c r="BE256"/>
      <c r="BF256"/>
      <c r="BG256"/>
      <c r="BH256"/>
      <c r="BI256"/>
    </row>
    <row r="257" spans="1:61" ht="11.25" customHeight="1" x14ac:dyDescent="0.25">
      <c r="A257" s="381"/>
      <c r="B257" s="206"/>
      <c r="C257" s="202"/>
      <c r="D257" s="109"/>
      <c r="E257" s="1128"/>
      <c r="F257" s="1128"/>
      <c r="G257" s="1128"/>
      <c r="H257" s="1128"/>
      <c r="I257" s="1128"/>
      <c r="J257" s="1128"/>
      <c r="K257" s="1128"/>
      <c r="L257" s="1128"/>
      <c r="M257" s="1128"/>
      <c r="N257" s="1128"/>
      <c r="O257" s="1128"/>
      <c r="P257" s="1128"/>
      <c r="Q257" s="1128"/>
      <c r="R257" s="1128"/>
      <c r="S257" s="1128"/>
      <c r="T257" s="1128"/>
      <c r="U257" s="202"/>
      <c r="V257" s="109"/>
      <c r="W257" s="407"/>
      <c r="Y257" s="127" t="s">
        <v>344</v>
      </c>
      <c r="AB257" s="373"/>
      <c r="AC257" s="373"/>
      <c r="AD257" s="373"/>
      <c r="AE257" s="119"/>
      <c r="AF257" s="119"/>
      <c r="AG257" s="119"/>
      <c r="AH257" s="119"/>
      <c r="AI257" s="119"/>
      <c r="AJ257" s="119"/>
      <c r="AK257" s="119"/>
      <c r="AL257" s="127"/>
      <c r="AM257" s="202"/>
      <c r="AN257" s="407"/>
      <c r="AO257" s="407"/>
      <c r="AP257" s="407"/>
      <c r="AQ257" s="407"/>
      <c r="AS257"/>
      <c r="AT257"/>
      <c r="AU257"/>
      <c r="AV257"/>
      <c r="AW257"/>
      <c r="AX257"/>
      <c r="AY257"/>
      <c r="AZ257"/>
      <c r="BA257"/>
      <c r="BB257"/>
      <c r="BC257"/>
      <c r="BD257"/>
      <c r="BE257"/>
      <c r="BF257"/>
      <c r="BG257"/>
      <c r="BH257"/>
      <c r="BI257"/>
    </row>
    <row r="258" spans="1:61" ht="11.25" customHeight="1" x14ac:dyDescent="0.25">
      <c r="A258" s="381"/>
      <c r="B258" s="206"/>
      <c r="C258" s="202"/>
      <c r="D258" s="109"/>
      <c r="E258" s="1128"/>
      <c r="F258" s="1128"/>
      <c r="G258" s="1128"/>
      <c r="H258" s="1128"/>
      <c r="I258" s="1128"/>
      <c r="J258" s="1128"/>
      <c r="K258" s="1128"/>
      <c r="L258" s="1128"/>
      <c r="M258" s="1128"/>
      <c r="N258" s="1128"/>
      <c r="O258" s="1128"/>
      <c r="P258" s="1128"/>
      <c r="Q258" s="1128"/>
      <c r="R258" s="1128"/>
      <c r="S258" s="1128"/>
      <c r="T258" s="1128"/>
      <c r="U258" s="202"/>
      <c r="V258" s="109"/>
      <c r="W258" s="407"/>
      <c r="Y258" s="407"/>
      <c r="Z258" s="407"/>
      <c r="AA258" s="407"/>
      <c r="AB258" s="369" t="s">
        <v>146</v>
      </c>
      <c r="AC258" s="369"/>
      <c r="AD258" s="369"/>
      <c r="AE258" s="369"/>
      <c r="AF258" s="369"/>
      <c r="AG258" s="369"/>
      <c r="AH258" s="369"/>
      <c r="AI258" s="369"/>
      <c r="AJ258" s="369"/>
      <c r="AK258" s="369"/>
      <c r="AL258" s="410"/>
      <c r="AM258" s="202"/>
      <c r="AN258" s="407"/>
      <c r="AO258" s="407"/>
      <c r="AP258" s="407"/>
      <c r="AQ258" s="407"/>
      <c r="AS258"/>
      <c r="AT258"/>
      <c r="AU258"/>
      <c r="AV258"/>
      <c r="AW258"/>
      <c r="AX258"/>
      <c r="AY258"/>
      <c r="AZ258"/>
      <c r="BA258"/>
      <c r="BB258"/>
      <c r="BC258"/>
      <c r="BD258"/>
      <c r="BE258"/>
      <c r="BF258"/>
      <c r="BG258"/>
      <c r="BH258"/>
      <c r="BI258"/>
    </row>
    <row r="259" spans="1:61" ht="11.25" customHeight="1" x14ac:dyDescent="0.25">
      <c r="A259" s="381"/>
      <c r="B259" s="206"/>
      <c r="C259" s="202"/>
      <c r="D259" s="109"/>
      <c r="E259" s="1128"/>
      <c r="F259" s="1128"/>
      <c r="G259" s="1128"/>
      <c r="H259" s="1128"/>
      <c r="I259" s="1128"/>
      <c r="J259" s="1128"/>
      <c r="K259" s="1128"/>
      <c r="L259" s="1128"/>
      <c r="M259" s="1128"/>
      <c r="N259" s="1128"/>
      <c r="O259" s="1128"/>
      <c r="P259" s="1128"/>
      <c r="Q259" s="1128"/>
      <c r="R259" s="1128"/>
      <c r="S259" s="1128"/>
      <c r="T259" s="1128"/>
      <c r="U259" s="202"/>
      <c r="V259" s="109"/>
      <c r="W259" s="407"/>
      <c r="X259" s="407"/>
      <c r="Y259" s="407"/>
      <c r="Z259" s="407"/>
      <c r="AA259" s="407"/>
      <c r="AB259" s="407"/>
      <c r="AC259" s="407"/>
      <c r="AD259" s="407"/>
      <c r="AE259" s="407"/>
      <c r="AF259" s="407"/>
      <c r="AG259" s="407"/>
      <c r="AH259" s="407"/>
      <c r="AI259" s="407"/>
      <c r="AJ259" s="407"/>
      <c r="AK259" s="407"/>
      <c r="AL259" s="410"/>
      <c r="AM259" s="202"/>
      <c r="AN259" s="407"/>
      <c r="AO259" s="407"/>
      <c r="AP259" s="407"/>
      <c r="AQ259" s="407"/>
      <c r="AS259"/>
      <c r="AT259"/>
      <c r="AU259"/>
      <c r="AV259"/>
      <c r="AW259"/>
      <c r="AX259"/>
      <c r="AY259"/>
      <c r="AZ259"/>
      <c r="BA259"/>
      <c r="BB259"/>
      <c r="BC259"/>
      <c r="BD259"/>
      <c r="BE259"/>
      <c r="BF259"/>
      <c r="BG259"/>
      <c r="BH259"/>
      <c r="BI259"/>
    </row>
    <row r="260" spans="1:61" ht="11.25" customHeight="1" x14ac:dyDescent="0.25">
      <c r="A260" s="381"/>
      <c r="B260" s="206"/>
      <c r="C260" s="202"/>
      <c r="D260" s="109"/>
      <c r="E260" s="1128"/>
      <c r="F260" s="1128"/>
      <c r="G260" s="1128"/>
      <c r="H260" s="1128"/>
      <c r="I260" s="1128"/>
      <c r="J260" s="1128"/>
      <c r="K260" s="1128"/>
      <c r="L260" s="1128"/>
      <c r="M260" s="1128"/>
      <c r="N260" s="1128"/>
      <c r="O260" s="1128"/>
      <c r="P260" s="1128"/>
      <c r="Q260" s="1128"/>
      <c r="R260" s="1128"/>
      <c r="S260" s="1128"/>
      <c r="T260" s="1128"/>
      <c r="U260" s="202"/>
      <c r="V260" s="109"/>
      <c r="W260" s="189" t="s">
        <v>228</v>
      </c>
      <c r="X260" s="407"/>
      <c r="Y260" s="407"/>
      <c r="Z260" s="407"/>
      <c r="AA260" s="407"/>
      <c r="AB260" s="407"/>
      <c r="AC260" s="407"/>
      <c r="AD260" s="407"/>
      <c r="AE260" s="407"/>
      <c r="AF260" s="407"/>
      <c r="AG260" s="407"/>
      <c r="AH260" s="407"/>
      <c r="AI260" s="407"/>
      <c r="AJ260" s="407"/>
      <c r="AK260" s="407"/>
      <c r="AL260" s="410"/>
      <c r="AM260" s="202"/>
      <c r="AN260" s="407"/>
      <c r="AO260" s="407"/>
      <c r="AP260" s="407"/>
      <c r="AQ260" s="407"/>
      <c r="AS260"/>
      <c r="AT260"/>
      <c r="AU260"/>
      <c r="AV260"/>
      <c r="AW260"/>
      <c r="AX260"/>
      <c r="AY260"/>
      <c r="AZ260"/>
      <c r="BA260"/>
      <c r="BB260"/>
      <c r="BC260"/>
      <c r="BD260"/>
      <c r="BE260"/>
      <c r="BF260"/>
      <c r="BG260"/>
      <c r="BH260"/>
      <c r="BI260"/>
    </row>
    <row r="261" spans="1:61" ht="11.25" customHeight="1" x14ac:dyDescent="0.25">
      <c r="A261" s="381"/>
      <c r="B261" s="206"/>
      <c r="C261" s="202"/>
      <c r="D261" s="109"/>
      <c r="E261" s="1128"/>
      <c r="F261" s="1128"/>
      <c r="G261" s="1128"/>
      <c r="H261" s="1128"/>
      <c r="I261" s="1128"/>
      <c r="J261" s="1128"/>
      <c r="K261" s="1128"/>
      <c r="L261" s="1128"/>
      <c r="M261" s="1128"/>
      <c r="N261" s="1128"/>
      <c r="O261" s="1128"/>
      <c r="P261" s="1128"/>
      <c r="Q261" s="1128"/>
      <c r="R261" s="1128"/>
      <c r="S261" s="1128"/>
      <c r="T261" s="1128"/>
      <c r="U261" s="202"/>
      <c r="V261" s="109"/>
      <c r="W261" s="407"/>
      <c r="X261" s="407" t="s">
        <v>229</v>
      </c>
      <c r="Y261" s="407"/>
      <c r="Z261" s="407"/>
      <c r="AA261" s="407"/>
      <c r="AB261" s="407"/>
      <c r="AC261" s="407"/>
      <c r="AD261" s="112"/>
      <c r="AE261" s="112" t="s">
        <v>9</v>
      </c>
      <c r="AF261" s="112"/>
      <c r="AG261" s="112"/>
      <c r="AH261" s="112"/>
      <c r="AI261" s="112"/>
      <c r="AJ261" s="112"/>
      <c r="AK261" s="112"/>
      <c r="AL261" s="410" t="s">
        <v>141</v>
      </c>
      <c r="AM261" s="202"/>
      <c r="AN261" s="407"/>
      <c r="AO261" s="407"/>
      <c r="AP261" s="407"/>
      <c r="AQ261" s="407"/>
      <c r="AS261"/>
      <c r="AT261"/>
      <c r="AU261"/>
      <c r="AV261"/>
      <c r="AW261"/>
      <c r="AX261"/>
      <c r="AY261"/>
      <c r="AZ261"/>
      <c r="BA261"/>
      <c r="BB261"/>
      <c r="BC261"/>
      <c r="BD261"/>
      <c r="BE261"/>
      <c r="BF261"/>
      <c r="BG261"/>
      <c r="BH261"/>
      <c r="BI261"/>
    </row>
    <row r="262" spans="1:61" ht="11.25" customHeight="1" x14ac:dyDescent="0.25">
      <c r="A262" s="381"/>
      <c r="B262" s="206"/>
      <c r="C262" s="202"/>
      <c r="D262" s="109"/>
      <c r="E262" s="1128"/>
      <c r="F262" s="1128"/>
      <c r="G262" s="1128"/>
      <c r="H262" s="1128"/>
      <c r="I262" s="1128"/>
      <c r="J262" s="1128"/>
      <c r="K262" s="1128"/>
      <c r="L262" s="1128"/>
      <c r="M262" s="1128"/>
      <c r="N262" s="1128"/>
      <c r="O262" s="1128"/>
      <c r="P262" s="1128"/>
      <c r="Q262" s="1128"/>
      <c r="R262" s="1128"/>
      <c r="S262" s="1128"/>
      <c r="T262" s="1128"/>
      <c r="U262" s="202"/>
      <c r="V262" s="109"/>
      <c r="W262" s="407"/>
      <c r="X262" s="362" t="s">
        <v>231</v>
      </c>
      <c r="Y262" s="362"/>
      <c r="Z262" s="362"/>
      <c r="AA262" s="362"/>
      <c r="AB262" s="362"/>
      <c r="AD262" s="112" t="s">
        <v>9</v>
      </c>
      <c r="AE262" s="112"/>
      <c r="AF262" s="112"/>
      <c r="AG262" s="112"/>
      <c r="AH262" s="112"/>
      <c r="AI262" s="112"/>
      <c r="AJ262" s="112"/>
      <c r="AK262" s="112"/>
      <c r="AL262" s="410" t="s">
        <v>143</v>
      </c>
      <c r="AM262" s="202"/>
      <c r="AN262" s="407"/>
      <c r="AO262" s="407"/>
      <c r="AP262" s="407"/>
      <c r="AQ262" s="407"/>
      <c r="AS262"/>
      <c r="AT262"/>
      <c r="AU262"/>
      <c r="AV262"/>
      <c r="AW262"/>
      <c r="AX262"/>
      <c r="AY262"/>
      <c r="AZ262"/>
      <c r="BA262"/>
      <c r="BB262"/>
      <c r="BC262"/>
      <c r="BD262"/>
      <c r="BE262"/>
      <c r="BF262"/>
      <c r="BG262"/>
      <c r="BH262"/>
      <c r="BI262"/>
    </row>
    <row r="263" spans="1:61" ht="11.25" customHeight="1" x14ac:dyDescent="0.25">
      <c r="A263" s="381"/>
      <c r="B263" s="206"/>
      <c r="C263" s="202"/>
      <c r="D263" s="109"/>
      <c r="E263" s="1128"/>
      <c r="F263" s="1128"/>
      <c r="G263" s="1128"/>
      <c r="H263" s="1128"/>
      <c r="I263" s="1128"/>
      <c r="J263" s="1128"/>
      <c r="K263" s="1128"/>
      <c r="L263" s="1128"/>
      <c r="M263" s="1128"/>
      <c r="N263" s="1128"/>
      <c r="O263" s="1128"/>
      <c r="P263" s="1128"/>
      <c r="Q263" s="1128"/>
      <c r="R263" s="1128"/>
      <c r="S263" s="1128"/>
      <c r="T263" s="1128"/>
      <c r="U263" s="202"/>
      <c r="V263" s="109"/>
      <c r="W263" s="407"/>
      <c r="X263" s="407" t="s">
        <v>285</v>
      </c>
      <c r="Y263" s="407"/>
      <c r="Z263" s="407"/>
      <c r="AA263" s="407"/>
      <c r="AB263" s="112" t="s">
        <v>9</v>
      </c>
      <c r="AC263" s="112"/>
      <c r="AD263" s="112"/>
      <c r="AE263" s="112"/>
      <c r="AF263" s="112"/>
      <c r="AG263" s="112"/>
      <c r="AH263" s="112"/>
      <c r="AI263" s="112"/>
      <c r="AJ263" s="367"/>
      <c r="AK263" s="111"/>
      <c r="AL263" s="410" t="s">
        <v>200</v>
      </c>
      <c r="AM263" s="202"/>
      <c r="AN263" s="407"/>
      <c r="AO263" s="407"/>
      <c r="AP263" s="407"/>
      <c r="AQ263" s="407"/>
      <c r="AS263"/>
      <c r="AT263"/>
      <c r="AU263"/>
      <c r="AV263"/>
      <c r="AW263"/>
      <c r="AX263"/>
      <c r="AY263"/>
      <c r="AZ263"/>
      <c r="BA263"/>
      <c r="BB263"/>
      <c r="BC263"/>
      <c r="BD263"/>
      <c r="BE263"/>
      <c r="BF263"/>
      <c r="BG263"/>
      <c r="BH263"/>
      <c r="BI263"/>
    </row>
    <row r="264" spans="1:61" ht="11.25" customHeight="1" x14ac:dyDescent="0.25">
      <c r="A264" s="381"/>
      <c r="B264" s="206"/>
      <c r="C264" s="202"/>
      <c r="D264" s="109"/>
      <c r="E264" s="1128"/>
      <c r="F264" s="1128"/>
      <c r="G264" s="1128"/>
      <c r="H264" s="1128"/>
      <c r="I264" s="1128"/>
      <c r="J264" s="1128"/>
      <c r="K264" s="1128"/>
      <c r="L264" s="1128"/>
      <c r="M264" s="1128"/>
      <c r="N264" s="1128"/>
      <c r="O264" s="1128"/>
      <c r="P264" s="1128"/>
      <c r="Q264" s="1128"/>
      <c r="R264" s="1128"/>
      <c r="S264" s="1128"/>
      <c r="T264" s="1128"/>
      <c r="U264" s="202"/>
      <c r="V264" s="109"/>
      <c r="W264" s="407"/>
      <c r="X264" s="407" t="s">
        <v>286</v>
      </c>
      <c r="Y264" s="407"/>
      <c r="Z264" s="407"/>
      <c r="AA264" s="407"/>
      <c r="AB264" s="407"/>
      <c r="AC264" s="407"/>
      <c r="AD264" s="112" t="s">
        <v>9</v>
      </c>
      <c r="AE264" s="112"/>
      <c r="AF264" s="112"/>
      <c r="AG264" s="112"/>
      <c r="AH264" s="112"/>
      <c r="AI264" s="112"/>
      <c r="AJ264" s="112"/>
      <c r="AK264" s="112"/>
      <c r="AL264" s="410" t="s">
        <v>202</v>
      </c>
      <c r="AM264" s="202"/>
      <c r="AN264" s="407"/>
      <c r="AO264" s="407"/>
      <c r="AP264" s="407"/>
      <c r="AQ264" s="407"/>
      <c r="AS264"/>
      <c r="AT264"/>
      <c r="AU264"/>
      <c r="AV264"/>
      <c r="AW264"/>
      <c r="AX264"/>
      <c r="AY264"/>
      <c r="AZ264"/>
      <c r="BA264"/>
      <c r="BB264"/>
      <c r="BC264"/>
      <c r="BD264"/>
      <c r="BE264"/>
      <c r="BF264"/>
      <c r="BG264"/>
      <c r="BH264"/>
      <c r="BI264"/>
    </row>
    <row r="265" spans="1:61" ht="11.25" customHeight="1" x14ac:dyDescent="0.25">
      <c r="A265" s="381"/>
      <c r="B265" s="206"/>
      <c r="C265" s="202"/>
      <c r="D265" s="109"/>
      <c r="E265" s="1128"/>
      <c r="F265" s="1128"/>
      <c r="G265" s="1128"/>
      <c r="H265" s="1128"/>
      <c r="I265" s="1128"/>
      <c r="J265" s="1128"/>
      <c r="K265" s="1128"/>
      <c r="L265" s="1128"/>
      <c r="M265" s="1128"/>
      <c r="N265" s="1128"/>
      <c r="O265" s="1128"/>
      <c r="P265" s="1128"/>
      <c r="Q265" s="1128"/>
      <c r="R265" s="1128"/>
      <c r="S265" s="1128"/>
      <c r="T265" s="1128"/>
      <c r="U265" s="202"/>
      <c r="V265" s="109"/>
      <c r="W265" s="407"/>
      <c r="X265" s="407" t="s">
        <v>225</v>
      </c>
      <c r="Y265" s="407"/>
      <c r="Z265" s="407"/>
      <c r="AA265" s="407"/>
      <c r="AB265" s="407"/>
      <c r="AC265" s="112" t="s">
        <v>9</v>
      </c>
      <c r="AD265" s="112"/>
      <c r="AE265" s="112"/>
      <c r="AF265" s="112"/>
      <c r="AG265" s="112"/>
      <c r="AH265" s="112"/>
      <c r="AI265" s="112"/>
      <c r="AJ265" s="112"/>
      <c r="AK265" s="111"/>
      <c r="AL265" s="410" t="s">
        <v>204</v>
      </c>
      <c r="AM265" s="202"/>
      <c r="AN265" s="407"/>
      <c r="AO265" s="407"/>
      <c r="AP265" s="407"/>
      <c r="AQ265" s="407"/>
      <c r="AS265"/>
      <c r="AT265"/>
      <c r="AU265"/>
      <c r="AV265"/>
      <c r="AW265"/>
      <c r="AX265"/>
      <c r="AY265"/>
      <c r="AZ265"/>
      <c r="BA265"/>
      <c r="BB265"/>
      <c r="BC265"/>
      <c r="BD265"/>
      <c r="BE265"/>
      <c r="BF265"/>
      <c r="BG265"/>
      <c r="BH265"/>
      <c r="BI265"/>
    </row>
    <row r="266" spans="1:61" ht="11.25" customHeight="1" x14ac:dyDescent="0.25">
      <c r="A266" s="381"/>
      <c r="B266" s="206"/>
      <c r="C266" s="202"/>
      <c r="D266" s="109"/>
      <c r="E266" s="1128"/>
      <c r="F266" s="1128"/>
      <c r="G266" s="1128"/>
      <c r="H266" s="1128"/>
      <c r="I266" s="1128"/>
      <c r="J266" s="1128"/>
      <c r="K266" s="1128"/>
      <c r="L266" s="1128"/>
      <c r="M266" s="1128"/>
      <c r="N266" s="1128"/>
      <c r="O266" s="1128"/>
      <c r="P266" s="1128"/>
      <c r="Q266" s="1128"/>
      <c r="R266" s="1128"/>
      <c r="S266" s="1128"/>
      <c r="T266" s="1128"/>
      <c r="U266" s="202"/>
      <c r="V266" s="109"/>
      <c r="W266" s="407"/>
      <c r="X266" s="364" t="s">
        <v>1591</v>
      </c>
      <c r="Y266" s="407"/>
      <c r="Z266" s="407"/>
      <c r="AA266" s="407"/>
      <c r="AB266" s="407"/>
      <c r="AC266" s="407"/>
      <c r="AD266" s="407"/>
      <c r="AE266" s="407"/>
      <c r="AF266" s="407"/>
      <c r="AG266" s="407"/>
      <c r="AH266" s="112"/>
      <c r="AI266" s="112"/>
      <c r="AJ266" s="112"/>
      <c r="AK266" s="111"/>
      <c r="AL266" s="410" t="s">
        <v>206</v>
      </c>
      <c r="AM266" s="202"/>
      <c r="AN266" s="407"/>
      <c r="AO266" s="407"/>
      <c r="AP266" s="407"/>
      <c r="AQ266" s="407"/>
      <c r="AS266"/>
      <c r="AT266"/>
      <c r="AU266"/>
      <c r="AV266"/>
      <c r="AW266"/>
      <c r="AX266"/>
      <c r="AY266"/>
      <c r="AZ266"/>
      <c r="BA266"/>
      <c r="BB266"/>
      <c r="BC266"/>
      <c r="BD266"/>
      <c r="BE266"/>
      <c r="BF266"/>
      <c r="BG266"/>
      <c r="BH266"/>
      <c r="BI266"/>
    </row>
    <row r="267" spans="1:61" ht="11.25" customHeight="1" x14ac:dyDescent="0.25">
      <c r="A267" s="381"/>
      <c r="B267" s="206"/>
      <c r="C267" s="202"/>
      <c r="D267" s="109"/>
      <c r="E267" s="1128"/>
      <c r="F267" s="1128"/>
      <c r="G267" s="1128"/>
      <c r="H267" s="1128"/>
      <c r="I267" s="1128"/>
      <c r="J267" s="1128"/>
      <c r="K267" s="1128"/>
      <c r="L267" s="1128"/>
      <c r="M267" s="1128"/>
      <c r="N267" s="1128"/>
      <c r="O267" s="1128"/>
      <c r="P267" s="1128"/>
      <c r="Q267" s="1128"/>
      <c r="R267" s="1128"/>
      <c r="S267" s="1128"/>
      <c r="T267" s="1128"/>
      <c r="U267" s="202"/>
      <c r="V267" s="109"/>
      <c r="W267" s="407"/>
      <c r="X267" s="407" t="s">
        <v>236</v>
      </c>
      <c r="Y267" s="407"/>
      <c r="Z267" s="407"/>
      <c r="AA267" s="407"/>
      <c r="AB267" s="407"/>
      <c r="AC267" s="407"/>
      <c r="AD267" s="407"/>
      <c r="AE267" s="407"/>
      <c r="AF267" s="407"/>
      <c r="AL267" s="206" t="s">
        <v>208</v>
      </c>
      <c r="AM267" s="202"/>
      <c r="AN267" s="407"/>
      <c r="AO267" s="407"/>
      <c r="AP267" s="407"/>
      <c r="AQ267" s="407"/>
      <c r="AS267"/>
      <c r="AT267"/>
      <c r="AU267"/>
      <c r="AV267"/>
      <c r="AW267"/>
      <c r="AX267"/>
      <c r="AY267"/>
      <c r="AZ267"/>
      <c r="BA267"/>
      <c r="BB267"/>
      <c r="BC267"/>
      <c r="BD267"/>
      <c r="BE267"/>
      <c r="BF267"/>
      <c r="BG267"/>
      <c r="BH267"/>
      <c r="BI267"/>
    </row>
    <row r="268" spans="1:61" ht="11.25" customHeight="1" x14ac:dyDescent="0.25">
      <c r="A268" s="381"/>
      <c r="B268" s="206"/>
      <c r="C268" s="202"/>
      <c r="D268" s="109"/>
      <c r="E268" s="1128"/>
      <c r="F268" s="1128"/>
      <c r="G268" s="1128"/>
      <c r="H268" s="1128"/>
      <c r="I268" s="1128"/>
      <c r="J268" s="1128"/>
      <c r="K268" s="1128"/>
      <c r="L268" s="1128"/>
      <c r="M268" s="1128"/>
      <c r="N268" s="1128"/>
      <c r="O268" s="1128"/>
      <c r="P268" s="1128"/>
      <c r="Q268" s="1128"/>
      <c r="R268" s="1128"/>
      <c r="S268" s="1128"/>
      <c r="T268" s="1128"/>
      <c r="U268" s="202"/>
      <c r="V268" s="109"/>
      <c r="W268" s="407"/>
      <c r="X268" s="407"/>
      <c r="Y268" s="407"/>
      <c r="Z268" s="381"/>
      <c r="AA268" s="381"/>
      <c r="AB268" s="119"/>
      <c r="AC268" s="119"/>
      <c r="AD268" s="119"/>
      <c r="AE268" s="119"/>
      <c r="AF268" s="119"/>
      <c r="AG268" s="119"/>
      <c r="AH268" s="119"/>
      <c r="AI268" s="373"/>
      <c r="AJ268" s="373"/>
      <c r="AK268" s="373"/>
      <c r="AL268" s="410"/>
      <c r="AM268" s="202"/>
      <c r="AN268" s="407"/>
      <c r="AO268" s="407"/>
      <c r="AP268" s="407"/>
      <c r="AQ268" s="407"/>
      <c r="AS268"/>
      <c r="AT268"/>
      <c r="AU268"/>
      <c r="AV268"/>
      <c r="AW268"/>
      <c r="AX268"/>
      <c r="AY268"/>
      <c r="AZ268"/>
      <c r="BA268"/>
      <c r="BB268"/>
      <c r="BC268"/>
      <c r="BD268"/>
      <c r="BE268"/>
      <c r="BF268"/>
      <c r="BG268"/>
      <c r="BH268"/>
      <c r="BI268"/>
    </row>
    <row r="269" spans="1:61" ht="11.25" customHeight="1" x14ac:dyDescent="0.25">
      <c r="A269" s="381"/>
      <c r="B269" s="206"/>
      <c r="C269" s="202"/>
      <c r="D269" s="109"/>
      <c r="E269" s="1128"/>
      <c r="F269" s="1128"/>
      <c r="G269" s="1128"/>
      <c r="H269" s="1128"/>
      <c r="I269" s="1128"/>
      <c r="J269" s="1128"/>
      <c r="K269" s="1128"/>
      <c r="L269" s="1128"/>
      <c r="M269" s="1128"/>
      <c r="N269" s="1128"/>
      <c r="O269" s="1128"/>
      <c r="P269" s="1128"/>
      <c r="Q269" s="1128"/>
      <c r="R269" s="1128"/>
      <c r="S269" s="1128"/>
      <c r="T269" s="1128"/>
      <c r="U269" s="202"/>
      <c r="V269" s="109"/>
      <c r="W269" s="407"/>
      <c r="X269" s="407"/>
      <c r="Y269" s="407"/>
      <c r="Z269" s="381"/>
      <c r="AA269" s="381"/>
      <c r="AB269" s="369" t="s">
        <v>146</v>
      </c>
      <c r="AC269" s="369"/>
      <c r="AD269" s="369"/>
      <c r="AE269" s="369"/>
      <c r="AF269" s="369"/>
      <c r="AG269" s="369"/>
      <c r="AH269" s="369"/>
      <c r="AI269" s="372"/>
      <c r="AJ269" s="372"/>
      <c r="AK269" s="372"/>
      <c r="AM269" s="202"/>
      <c r="AN269" s="407"/>
      <c r="AO269" s="407"/>
      <c r="AP269" s="407"/>
      <c r="AQ269" s="407"/>
      <c r="AS269"/>
      <c r="AT269"/>
      <c r="AU269"/>
      <c r="AV269"/>
      <c r="AW269"/>
      <c r="AX269"/>
      <c r="AY269"/>
      <c r="AZ269"/>
      <c r="BA269"/>
      <c r="BB269"/>
      <c r="BC269"/>
      <c r="BD269"/>
      <c r="BE269"/>
      <c r="BF269"/>
      <c r="BG269"/>
      <c r="BH269"/>
      <c r="BI269"/>
    </row>
    <row r="270" spans="1:61" ht="11.25" customHeight="1" x14ac:dyDescent="0.25">
      <c r="A270" s="381"/>
      <c r="B270" s="206"/>
      <c r="C270" s="202"/>
      <c r="D270" s="109"/>
      <c r="E270" s="1128"/>
      <c r="F270" s="1128"/>
      <c r="G270" s="1128"/>
      <c r="H270" s="1128"/>
      <c r="I270" s="1128"/>
      <c r="J270" s="1128"/>
      <c r="K270" s="1128"/>
      <c r="L270" s="1128"/>
      <c r="M270" s="1128"/>
      <c r="N270" s="1128"/>
      <c r="O270" s="1128"/>
      <c r="P270" s="1128"/>
      <c r="Q270" s="1128"/>
      <c r="R270" s="1128"/>
      <c r="S270" s="1128"/>
      <c r="T270" s="1128"/>
      <c r="U270" s="202"/>
      <c r="V270" s="109"/>
      <c r="W270" s="407"/>
      <c r="X270" s="407"/>
      <c r="Y270" s="407"/>
      <c r="Z270" s="407"/>
      <c r="AA270" s="407"/>
      <c r="AB270" s="407"/>
      <c r="AC270" s="407"/>
      <c r="AD270" s="407"/>
      <c r="AE270" s="407"/>
      <c r="AF270" s="407"/>
      <c r="AG270" s="407"/>
      <c r="AH270" s="407"/>
      <c r="AI270" s="407"/>
      <c r="AJ270" s="407"/>
      <c r="AK270" s="407"/>
      <c r="AL270" s="410"/>
      <c r="AM270" s="202"/>
      <c r="AN270" s="407"/>
      <c r="AO270" s="407"/>
      <c r="AP270" s="407"/>
      <c r="AQ270" s="407"/>
      <c r="AS270"/>
      <c r="AT270"/>
      <c r="AU270"/>
      <c r="AV270"/>
      <c r="AW270"/>
      <c r="AX270"/>
      <c r="AY270"/>
      <c r="AZ270"/>
      <c r="BA270"/>
      <c r="BB270"/>
      <c r="BC270"/>
      <c r="BD270"/>
      <c r="BE270"/>
      <c r="BF270"/>
      <c r="BG270"/>
      <c r="BH270"/>
      <c r="BI270"/>
    </row>
    <row r="271" spans="1:61" ht="11.25" customHeight="1" x14ac:dyDescent="0.25">
      <c r="A271" s="381"/>
      <c r="B271" s="206"/>
      <c r="C271" s="202"/>
      <c r="D271" s="109"/>
      <c r="E271" s="1128"/>
      <c r="F271" s="1128"/>
      <c r="G271" s="1128"/>
      <c r="H271" s="1128"/>
      <c r="I271" s="1128"/>
      <c r="J271" s="1128"/>
      <c r="K271" s="1128"/>
      <c r="L271" s="1128"/>
      <c r="M271" s="1128"/>
      <c r="N271" s="1128"/>
      <c r="O271" s="1128"/>
      <c r="P271" s="1128"/>
      <c r="Q271" s="1128"/>
      <c r="R271" s="1128"/>
      <c r="S271" s="1128"/>
      <c r="T271" s="1128"/>
      <c r="U271" s="202"/>
      <c r="V271" s="109"/>
      <c r="W271" s="189" t="s">
        <v>238</v>
      </c>
      <c r="X271" s="407"/>
      <c r="Y271" s="407"/>
      <c r="Z271" s="407"/>
      <c r="AA271" s="407"/>
      <c r="AB271" s="407"/>
      <c r="AC271" s="407"/>
      <c r="AD271" s="407"/>
      <c r="AE271" s="407"/>
      <c r="AF271" s="407"/>
      <c r="AL271" s="203"/>
      <c r="AM271" s="202"/>
      <c r="AN271" s="407"/>
      <c r="AO271" s="407"/>
      <c r="AP271" s="407"/>
      <c r="AQ271" s="407"/>
      <c r="AS271"/>
      <c r="AT271"/>
      <c r="AU271"/>
      <c r="AV271"/>
      <c r="AW271"/>
      <c r="AX271"/>
      <c r="AY271"/>
      <c r="AZ271"/>
      <c r="BA271"/>
      <c r="BB271"/>
      <c r="BC271"/>
      <c r="BD271"/>
      <c r="BE271"/>
      <c r="BF271"/>
      <c r="BG271"/>
      <c r="BH271"/>
      <c r="BI271"/>
    </row>
    <row r="272" spans="1:61" ht="11.25" customHeight="1" x14ac:dyDescent="0.25">
      <c r="A272" s="381"/>
      <c r="B272" s="206"/>
      <c r="C272" s="202"/>
      <c r="D272" s="109"/>
      <c r="E272" s="1128"/>
      <c r="F272" s="1128"/>
      <c r="G272" s="1128"/>
      <c r="H272" s="1128"/>
      <c r="I272" s="1128"/>
      <c r="J272" s="1128"/>
      <c r="K272" s="1128"/>
      <c r="L272" s="1128"/>
      <c r="M272" s="1128"/>
      <c r="N272" s="1128"/>
      <c r="O272" s="1128"/>
      <c r="P272" s="1128"/>
      <c r="Q272" s="1128"/>
      <c r="R272" s="1128"/>
      <c r="S272" s="1128"/>
      <c r="T272" s="1128"/>
      <c r="U272" s="202"/>
      <c r="V272" s="109"/>
      <c r="W272" s="407"/>
      <c r="X272" s="407" t="s">
        <v>239</v>
      </c>
      <c r="Y272" s="407"/>
      <c r="Z272" s="407"/>
      <c r="AA272" s="407"/>
      <c r="AB272" s="407"/>
      <c r="AC272" s="111" t="s">
        <v>9</v>
      </c>
      <c r="AD272" s="111"/>
      <c r="AE272" s="111"/>
      <c r="AF272" s="111"/>
      <c r="AG272" s="111"/>
      <c r="AH272" s="111"/>
      <c r="AI272" s="111"/>
      <c r="AJ272" s="111"/>
      <c r="AK272" s="111"/>
      <c r="AL272" s="410" t="s">
        <v>364</v>
      </c>
      <c r="AM272" s="202"/>
      <c r="AN272" s="407"/>
      <c r="AO272" s="407"/>
      <c r="AP272" s="407"/>
      <c r="AQ272" s="407"/>
      <c r="AS272"/>
      <c r="AT272"/>
      <c r="AU272"/>
      <c r="AV272"/>
      <c r="AW272"/>
      <c r="AX272"/>
      <c r="AY272"/>
      <c r="AZ272"/>
      <c r="BA272"/>
      <c r="BB272"/>
      <c r="BC272"/>
      <c r="BD272"/>
      <c r="BE272"/>
      <c r="BF272"/>
      <c r="BG272"/>
      <c r="BH272"/>
      <c r="BI272"/>
    </row>
    <row r="273" spans="1:61" ht="11.25" customHeight="1" x14ac:dyDescent="0.25">
      <c r="A273" s="381"/>
      <c r="B273" s="206"/>
      <c r="C273" s="202"/>
      <c r="D273" s="109"/>
      <c r="E273" s="1128"/>
      <c r="F273" s="1128"/>
      <c r="G273" s="1128"/>
      <c r="H273" s="1128"/>
      <c r="I273" s="1128"/>
      <c r="J273" s="1128"/>
      <c r="K273" s="1128"/>
      <c r="L273" s="1128"/>
      <c r="M273" s="1128"/>
      <c r="N273" s="1128"/>
      <c r="O273" s="1128"/>
      <c r="P273" s="1128"/>
      <c r="Q273" s="1128"/>
      <c r="R273" s="1128"/>
      <c r="S273" s="1128"/>
      <c r="T273" s="1128"/>
      <c r="U273" s="202"/>
      <c r="V273" s="109"/>
      <c r="W273" s="381"/>
      <c r="X273" s="381" t="s">
        <v>241</v>
      </c>
      <c r="Y273" s="381"/>
      <c r="Z273" s="381"/>
      <c r="AA273" s="381"/>
      <c r="AB273" s="111" t="s">
        <v>9</v>
      </c>
      <c r="AC273" s="111"/>
      <c r="AD273" s="111"/>
      <c r="AE273" s="111"/>
      <c r="AF273" s="111"/>
      <c r="AG273" s="111"/>
      <c r="AH273" s="111"/>
      <c r="AI273" s="111"/>
      <c r="AJ273" s="111"/>
      <c r="AK273" s="111"/>
      <c r="AL273" s="410" t="s">
        <v>365</v>
      </c>
      <c r="AM273" s="202"/>
      <c r="AN273" s="407"/>
      <c r="AO273" s="407"/>
      <c r="AP273" s="407"/>
      <c r="AQ273" s="407"/>
      <c r="AS273"/>
      <c r="AT273"/>
      <c r="AU273"/>
      <c r="AV273"/>
      <c r="AW273"/>
      <c r="AX273"/>
      <c r="AY273"/>
      <c r="AZ273"/>
      <c r="BA273"/>
      <c r="BB273"/>
      <c r="BC273"/>
      <c r="BD273"/>
      <c r="BE273"/>
      <c r="BF273"/>
      <c r="BG273"/>
      <c r="BH273"/>
      <c r="BI273"/>
    </row>
    <row r="274" spans="1:61" ht="11.25" customHeight="1" x14ac:dyDescent="0.25">
      <c r="A274" s="381"/>
      <c r="B274" s="206"/>
      <c r="C274" s="202"/>
      <c r="D274" s="109"/>
      <c r="E274" s="1128"/>
      <c r="F274" s="1128"/>
      <c r="G274" s="1128"/>
      <c r="H274" s="1128"/>
      <c r="I274" s="1128"/>
      <c r="J274" s="1128"/>
      <c r="K274" s="1128"/>
      <c r="L274" s="1128"/>
      <c r="M274" s="1128"/>
      <c r="N274" s="1128"/>
      <c r="O274" s="1128"/>
      <c r="P274" s="1128"/>
      <c r="Q274" s="1128"/>
      <c r="R274" s="1128"/>
      <c r="S274" s="1128"/>
      <c r="T274" s="1128"/>
      <c r="U274" s="202"/>
      <c r="V274" s="109"/>
      <c r="W274" s="407"/>
      <c r="X274" s="407" t="s">
        <v>243</v>
      </c>
      <c r="Y274" s="407"/>
      <c r="Z274" s="407"/>
      <c r="AA274" s="407"/>
      <c r="AB274" s="407"/>
      <c r="AC274" s="407"/>
      <c r="AD274" s="407"/>
      <c r="AE274" s="407"/>
      <c r="AF274" s="407"/>
      <c r="AL274" s="206" t="s">
        <v>366</v>
      </c>
      <c r="AM274" s="202"/>
      <c r="AN274" s="407"/>
      <c r="AO274" s="407"/>
      <c r="AP274" s="407"/>
      <c r="AQ274" s="407"/>
      <c r="AS274"/>
      <c r="AT274"/>
      <c r="AU274"/>
      <c r="AV274"/>
      <c r="AW274"/>
      <c r="AX274"/>
      <c r="AY274"/>
      <c r="AZ274"/>
      <c r="BA274"/>
      <c r="BB274"/>
      <c r="BC274"/>
      <c r="BD274"/>
      <c r="BE274"/>
      <c r="BF274"/>
      <c r="BG274"/>
      <c r="BH274"/>
      <c r="BI274"/>
    </row>
    <row r="275" spans="1:61" ht="11.25" customHeight="1" x14ac:dyDescent="0.25">
      <c r="A275" s="381"/>
      <c r="B275" s="206"/>
      <c r="C275" s="202"/>
      <c r="D275" s="109"/>
      <c r="E275" s="1128"/>
      <c r="F275" s="1128"/>
      <c r="G275" s="1128"/>
      <c r="H275" s="1128"/>
      <c r="I275" s="1128"/>
      <c r="J275" s="1128"/>
      <c r="K275" s="1128"/>
      <c r="L275" s="1128"/>
      <c r="M275" s="1128"/>
      <c r="N275" s="1128"/>
      <c r="O275" s="1128"/>
      <c r="P275" s="1128"/>
      <c r="Q275" s="1128"/>
      <c r="R275" s="1128"/>
      <c r="S275" s="1128"/>
      <c r="T275" s="1128"/>
      <c r="U275" s="202"/>
      <c r="V275" s="109"/>
      <c r="W275" s="407"/>
      <c r="X275" s="407"/>
      <c r="Y275" s="407"/>
      <c r="Z275" s="381"/>
      <c r="AA275" s="381"/>
      <c r="AB275" s="119"/>
      <c r="AC275" s="119"/>
      <c r="AD275" s="119"/>
      <c r="AE275" s="119"/>
      <c r="AF275" s="119"/>
      <c r="AG275" s="119"/>
      <c r="AH275" s="119"/>
      <c r="AI275" s="373"/>
      <c r="AJ275" s="373"/>
      <c r="AK275" s="373"/>
      <c r="AL275" s="127"/>
      <c r="AM275" s="202"/>
      <c r="AN275" s="407"/>
      <c r="AO275" s="407"/>
      <c r="AP275" s="407"/>
      <c r="AQ275" s="407"/>
      <c r="AS275"/>
      <c r="AT275"/>
      <c r="AU275"/>
      <c r="AV275"/>
      <c r="AW275"/>
      <c r="AX275"/>
      <c r="AY275"/>
      <c r="AZ275"/>
      <c r="BA275"/>
      <c r="BB275"/>
      <c r="BC275"/>
      <c r="BD275"/>
      <c r="BE275"/>
      <c r="BF275"/>
      <c r="BG275"/>
      <c r="BH275"/>
      <c r="BI275"/>
    </row>
    <row r="276" spans="1:61" ht="11.25" customHeight="1" x14ac:dyDescent="0.25">
      <c r="A276" s="381"/>
      <c r="B276" s="206"/>
      <c r="C276" s="202"/>
      <c r="D276" s="109"/>
      <c r="E276" s="1128"/>
      <c r="F276" s="1128"/>
      <c r="G276" s="1128"/>
      <c r="H276" s="1128"/>
      <c r="I276" s="1128"/>
      <c r="J276" s="1128"/>
      <c r="K276" s="1128"/>
      <c r="L276" s="1128"/>
      <c r="M276" s="1128"/>
      <c r="N276" s="1128"/>
      <c r="O276" s="1128"/>
      <c r="P276" s="1128"/>
      <c r="Q276" s="1128"/>
      <c r="R276" s="1128"/>
      <c r="S276" s="1128"/>
      <c r="T276" s="1128"/>
      <c r="U276" s="202"/>
      <c r="V276" s="109"/>
      <c r="W276" s="407"/>
      <c r="X276" s="407"/>
      <c r="Y276" s="407"/>
      <c r="Z276" s="381"/>
      <c r="AA276" s="381"/>
      <c r="AB276" s="369" t="s">
        <v>146</v>
      </c>
      <c r="AC276" s="369"/>
      <c r="AD276" s="369"/>
      <c r="AE276" s="369"/>
      <c r="AF276" s="369"/>
      <c r="AG276" s="369"/>
      <c r="AH276" s="369"/>
      <c r="AI276" s="372"/>
      <c r="AJ276" s="372"/>
      <c r="AK276" s="372"/>
      <c r="AL276" s="206"/>
      <c r="AM276" s="202"/>
      <c r="AN276" s="407"/>
      <c r="AO276" s="407"/>
      <c r="AP276" s="407"/>
      <c r="AQ276" s="407"/>
      <c r="AS276"/>
      <c r="AT276"/>
      <c r="AU276"/>
      <c r="AV276"/>
      <c r="AW276"/>
      <c r="AX276"/>
      <c r="AY276"/>
      <c r="AZ276"/>
      <c r="BA276"/>
      <c r="BB276"/>
      <c r="BC276"/>
      <c r="BD276"/>
      <c r="BE276"/>
      <c r="BF276"/>
      <c r="BG276"/>
      <c r="BH276"/>
      <c r="BI276"/>
    </row>
    <row r="277" spans="1:61" ht="11.25" customHeight="1" x14ac:dyDescent="0.25">
      <c r="A277" s="381"/>
      <c r="B277" s="206"/>
      <c r="C277" s="202"/>
      <c r="D277" s="109"/>
      <c r="E277" s="1128"/>
      <c r="F277" s="1128"/>
      <c r="G277" s="1128"/>
      <c r="H277" s="1128"/>
      <c r="I277" s="1128"/>
      <c r="J277" s="1128"/>
      <c r="K277" s="1128"/>
      <c r="L277" s="1128"/>
      <c r="M277" s="1128"/>
      <c r="N277" s="1128"/>
      <c r="O277" s="1128"/>
      <c r="P277" s="1128"/>
      <c r="Q277" s="1128"/>
      <c r="R277" s="1128"/>
      <c r="S277" s="1128"/>
      <c r="T277" s="1128"/>
      <c r="U277" s="202"/>
      <c r="V277" s="109"/>
      <c r="W277" s="407"/>
      <c r="X277" s="407"/>
      <c r="Y277" s="407"/>
      <c r="Z277" s="407"/>
      <c r="AA277" s="407"/>
      <c r="AB277" s="407"/>
      <c r="AC277" s="407"/>
      <c r="AD277" s="407"/>
      <c r="AE277" s="410"/>
      <c r="AF277" s="410"/>
      <c r="AG277" s="410"/>
      <c r="AH277" s="410"/>
      <c r="AI277" s="410"/>
      <c r="AJ277" s="410"/>
      <c r="AK277" s="410"/>
      <c r="AL277" s="203"/>
      <c r="AM277" s="202"/>
      <c r="AN277" s="407"/>
      <c r="AO277" s="407"/>
      <c r="AP277" s="407"/>
      <c r="AQ277" s="407"/>
      <c r="AS277"/>
      <c r="AT277"/>
      <c r="AU277"/>
      <c r="AV277"/>
      <c r="AW277"/>
      <c r="AX277"/>
      <c r="AY277"/>
      <c r="AZ277"/>
      <c r="BA277"/>
      <c r="BB277"/>
      <c r="BC277"/>
      <c r="BD277"/>
      <c r="BE277"/>
      <c r="BF277"/>
      <c r="BG277"/>
      <c r="BH277"/>
      <c r="BI277"/>
    </row>
    <row r="278" spans="1:61" ht="11.25" customHeight="1" x14ac:dyDescent="0.25">
      <c r="A278" s="381"/>
      <c r="B278" s="206"/>
      <c r="C278" s="202"/>
      <c r="D278" s="109"/>
      <c r="E278" s="1128"/>
      <c r="F278" s="1128"/>
      <c r="G278" s="1128"/>
      <c r="H278" s="1128"/>
      <c r="I278" s="1128"/>
      <c r="J278" s="1128"/>
      <c r="K278" s="1128"/>
      <c r="L278" s="1128"/>
      <c r="M278" s="1128"/>
      <c r="N278" s="1128"/>
      <c r="O278" s="1128"/>
      <c r="P278" s="1128"/>
      <c r="Q278" s="1128"/>
      <c r="R278" s="1128"/>
      <c r="S278" s="1128"/>
      <c r="T278" s="1128"/>
      <c r="U278" s="202"/>
      <c r="V278" s="109"/>
      <c r="W278" s="189" t="s">
        <v>289</v>
      </c>
      <c r="X278" s="407"/>
      <c r="Y278" s="407"/>
      <c r="Z278" s="407"/>
      <c r="AA278" s="407"/>
      <c r="AB278" s="407"/>
      <c r="AC278" s="407"/>
      <c r="AD278" s="407"/>
      <c r="AE278" s="407"/>
      <c r="AF278" s="407"/>
      <c r="AG278" s="407"/>
      <c r="AH278" s="407"/>
      <c r="AI278" s="407"/>
      <c r="AJ278" s="407"/>
      <c r="AK278" s="407"/>
      <c r="AL278" s="410"/>
      <c r="AM278" s="202"/>
      <c r="AN278" s="407"/>
      <c r="AO278" s="407"/>
      <c r="AP278" s="407"/>
      <c r="AQ278" s="407"/>
      <c r="AS278"/>
      <c r="AT278"/>
      <c r="AU278"/>
      <c r="AV278"/>
      <c r="AW278"/>
      <c r="AX278"/>
      <c r="AY278"/>
      <c r="AZ278"/>
      <c r="BA278"/>
      <c r="BB278"/>
      <c r="BC278"/>
      <c r="BD278"/>
      <c r="BE278"/>
      <c r="BF278"/>
      <c r="BG278"/>
      <c r="BH278"/>
      <c r="BI278"/>
    </row>
    <row r="279" spans="1:61" ht="11.25" customHeight="1" x14ac:dyDescent="0.25">
      <c r="A279" s="381"/>
      <c r="B279" s="206"/>
      <c r="C279" s="202"/>
      <c r="D279" s="109"/>
      <c r="E279" s="1128"/>
      <c r="F279" s="1128"/>
      <c r="G279" s="1128"/>
      <c r="H279" s="1128"/>
      <c r="I279" s="1128"/>
      <c r="J279" s="1128"/>
      <c r="K279" s="1128"/>
      <c r="L279" s="1128"/>
      <c r="M279" s="1128"/>
      <c r="N279" s="1128"/>
      <c r="O279" s="1128"/>
      <c r="P279" s="1128"/>
      <c r="Q279" s="1128"/>
      <c r="R279" s="1128"/>
      <c r="S279" s="1128"/>
      <c r="T279" s="1128"/>
      <c r="U279" s="202"/>
      <c r="V279" s="109"/>
      <c r="W279" s="407"/>
      <c r="X279" s="407" t="s">
        <v>290</v>
      </c>
      <c r="Y279" s="407"/>
      <c r="Z279" s="111" t="s">
        <v>9</v>
      </c>
      <c r="AA279" s="367"/>
      <c r="AB279" s="111"/>
      <c r="AC279" s="111"/>
      <c r="AD279" s="111"/>
      <c r="AE279" s="111"/>
      <c r="AF279" s="111"/>
      <c r="AG279" s="367"/>
      <c r="AH279" s="111"/>
      <c r="AI279" s="111"/>
      <c r="AJ279" s="111"/>
      <c r="AK279" s="111"/>
      <c r="AL279" s="410" t="s">
        <v>367</v>
      </c>
      <c r="AM279" s="202"/>
      <c r="AN279" s="407"/>
      <c r="AO279" s="407"/>
      <c r="AP279" s="407"/>
      <c r="AQ279" s="407"/>
      <c r="AS279"/>
      <c r="AT279"/>
      <c r="AU279"/>
      <c r="AV279"/>
      <c r="AW279"/>
      <c r="AX279"/>
      <c r="AY279"/>
      <c r="AZ279"/>
      <c r="BA279"/>
      <c r="BB279"/>
      <c r="BC279"/>
      <c r="BD279"/>
      <c r="BE279"/>
      <c r="BF279"/>
      <c r="BG279"/>
      <c r="BH279"/>
      <c r="BI279"/>
    </row>
    <row r="280" spans="1:61" ht="11.25" customHeight="1" x14ac:dyDescent="0.25">
      <c r="A280" s="381"/>
      <c r="B280" s="206"/>
      <c r="C280" s="202"/>
      <c r="D280" s="109"/>
      <c r="E280" s="1128"/>
      <c r="F280" s="1128"/>
      <c r="G280" s="1128"/>
      <c r="H280" s="1128"/>
      <c r="I280" s="1128"/>
      <c r="J280" s="1128"/>
      <c r="K280" s="1128"/>
      <c r="L280" s="1128"/>
      <c r="M280" s="1128"/>
      <c r="N280" s="1128"/>
      <c r="O280" s="1128"/>
      <c r="P280" s="1128"/>
      <c r="Q280" s="1128"/>
      <c r="R280" s="1128"/>
      <c r="S280" s="1128"/>
      <c r="T280" s="1128"/>
      <c r="U280" s="202"/>
      <c r="V280" s="109"/>
      <c r="W280" s="407"/>
      <c r="X280" s="407" t="s">
        <v>492</v>
      </c>
      <c r="Y280" s="407"/>
      <c r="Z280" s="407"/>
      <c r="AA280" s="407"/>
      <c r="AB280" s="407"/>
      <c r="AC280" s="407"/>
      <c r="AD280" s="407"/>
      <c r="AE280" s="407"/>
      <c r="AF280" s="407"/>
      <c r="AH280" s="111" t="s">
        <v>9</v>
      </c>
      <c r="AI280" s="111"/>
      <c r="AJ280" s="111"/>
      <c r="AK280" s="111"/>
      <c r="AL280" s="410" t="s">
        <v>369</v>
      </c>
      <c r="AM280" s="202"/>
      <c r="AN280" s="407"/>
      <c r="AO280" s="407"/>
      <c r="AP280" s="407"/>
      <c r="AQ280" s="407"/>
      <c r="AS280"/>
      <c r="AT280"/>
      <c r="AU280"/>
      <c r="AV280"/>
      <c r="AW280"/>
      <c r="AX280"/>
      <c r="AY280"/>
      <c r="AZ280"/>
      <c r="BA280"/>
      <c r="BB280"/>
      <c r="BC280"/>
      <c r="BD280"/>
      <c r="BE280"/>
      <c r="BF280"/>
      <c r="BG280"/>
      <c r="BH280"/>
      <c r="BI280"/>
    </row>
    <row r="281" spans="1:61" ht="11.25" customHeight="1" x14ac:dyDescent="0.25">
      <c r="A281" s="381"/>
      <c r="B281" s="206"/>
      <c r="C281" s="202"/>
      <c r="D281" s="109"/>
      <c r="E281" s="1128"/>
      <c r="F281" s="1128"/>
      <c r="G281" s="1128"/>
      <c r="H281" s="1128"/>
      <c r="I281" s="1128"/>
      <c r="J281" s="1128"/>
      <c r="K281" s="1128"/>
      <c r="L281" s="1128"/>
      <c r="M281" s="1128"/>
      <c r="N281" s="1128"/>
      <c r="O281" s="1128"/>
      <c r="P281" s="1128"/>
      <c r="Q281" s="1128"/>
      <c r="R281" s="1128"/>
      <c r="S281" s="1128"/>
      <c r="T281" s="1128"/>
      <c r="U281" s="202"/>
      <c r="V281" s="109"/>
      <c r="W281" s="407"/>
      <c r="X281" s="407" t="s">
        <v>368</v>
      </c>
      <c r="Y281" s="407"/>
      <c r="Z281" s="407"/>
      <c r="AA281" s="111" t="s">
        <v>9</v>
      </c>
      <c r="AB281" s="367"/>
      <c r="AC281" s="111"/>
      <c r="AD281" s="111"/>
      <c r="AE281" s="111"/>
      <c r="AF281" s="111"/>
      <c r="AG281" s="111"/>
      <c r="AH281" s="112"/>
      <c r="AI281" s="367"/>
      <c r="AJ281" s="112"/>
      <c r="AK281" s="111"/>
      <c r="AL281" s="410" t="s">
        <v>371</v>
      </c>
      <c r="AM281" s="202"/>
      <c r="AN281" s="407"/>
      <c r="AO281" s="407"/>
      <c r="AP281" s="407"/>
      <c r="AQ281" s="407"/>
      <c r="AS281"/>
      <c r="AT281"/>
      <c r="AU281"/>
      <c r="AV281"/>
      <c r="AW281"/>
      <c r="AX281"/>
      <c r="AY281"/>
      <c r="AZ281"/>
      <c r="BA281"/>
      <c r="BB281"/>
      <c r="BC281"/>
      <c r="BD281"/>
      <c r="BE281"/>
      <c r="BF281"/>
      <c r="BG281"/>
      <c r="BH281"/>
      <c r="BI281"/>
    </row>
    <row r="282" spans="1:61" ht="11.25" customHeight="1" x14ac:dyDescent="0.25">
      <c r="A282" s="381"/>
      <c r="B282" s="206"/>
      <c r="C282" s="202"/>
      <c r="D282" s="109"/>
      <c r="E282" s="1128"/>
      <c r="F282" s="1128"/>
      <c r="G282" s="1128"/>
      <c r="H282" s="1128"/>
      <c r="I282" s="1128"/>
      <c r="J282" s="1128"/>
      <c r="K282" s="1128"/>
      <c r="L282" s="1128"/>
      <c r="M282" s="1128"/>
      <c r="N282" s="1128"/>
      <c r="O282" s="1128"/>
      <c r="P282" s="1128"/>
      <c r="Q282" s="1128"/>
      <c r="R282" s="1128"/>
      <c r="S282" s="1128"/>
      <c r="T282" s="1128"/>
      <c r="U282" s="202"/>
      <c r="V282" s="109"/>
      <c r="W282" s="407"/>
      <c r="X282" s="407" t="s">
        <v>493</v>
      </c>
      <c r="Y282" s="407"/>
      <c r="Z282" s="407"/>
      <c r="AA282" s="407"/>
      <c r="AB282" s="407"/>
      <c r="AC282" s="407"/>
      <c r="AD282" s="407"/>
      <c r="AE282" s="407"/>
      <c r="AG282" s="111" t="s">
        <v>9</v>
      </c>
      <c r="AH282" s="111"/>
      <c r="AI282" s="111"/>
      <c r="AJ282" s="112"/>
      <c r="AK282" s="111"/>
      <c r="AL282" s="410" t="s">
        <v>494</v>
      </c>
      <c r="AM282" s="202"/>
      <c r="AN282" s="407"/>
      <c r="AO282" s="407"/>
      <c r="AP282" s="407"/>
      <c r="AQ282" s="407"/>
      <c r="AS282"/>
      <c r="AT282"/>
      <c r="AU282"/>
      <c r="AV282"/>
      <c r="AW282"/>
      <c r="AX282"/>
      <c r="AY282"/>
      <c r="AZ282"/>
      <c r="BA282"/>
      <c r="BB282"/>
      <c r="BC282"/>
      <c r="BD282"/>
      <c r="BE282"/>
      <c r="BF282"/>
      <c r="BG282"/>
      <c r="BH282"/>
      <c r="BI282"/>
    </row>
    <row r="283" spans="1:61" ht="11.25" customHeight="1" x14ac:dyDescent="0.25">
      <c r="A283" s="381"/>
      <c r="B283" s="206"/>
      <c r="C283" s="202"/>
      <c r="D283" s="109"/>
      <c r="E283" s="1128"/>
      <c r="F283" s="1128"/>
      <c r="G283" s="1128"/>
      <c r="H283" s="1128"/>
      <c r="I283" s="1128"/>
      <c r="J283" s="1128"/>
      <c r="K283" s="1128"/>
      <c r="L283" s="1128"/>
      <c r="M283" s="1128"/>
      <c r="N283" s="1128"/>
      <c r="O283" s="1128"/>
      <c r="P283" s="1128"/>
      <c r="Q283" s="1128"/>
      <c r="R283" s="1128"/>
      <c r="S283" s="1128"/>
      <c r="T283" s="1128"/>
      <c r="U283" s="202"/>
      <c r="V283" s="109"/>
      <c r="W283" s="407"/>
      <c r="X283" s="407"/>
      <c r="Y283" s="407"/>
      <c r="Z283" s="407"/>
      <c r="AA283" s="407"/>
      <c r="AB283" s="407"/>
      <c r="AC283" s="407"/>
      <c r="AD283" s="407"/>
      <c r="AE283" s="407"/>
      <c r="AF283" s="111"/>
      <c r="AG283" s="367"/>
      <c r="AH283" s="111"/>
      <c r="AI283" s="111"/>
      <c r="AJ283" s="112"/>
      <c r="AK283" s="111"/>
      <c r="AL283" s="410"/>
      <c r="AM283" s="202"/>
      <c r="AN283" s="407"/>
      <c r="AO283" s="407"/>
      <c r="AP283" s="407"/>
      <c r="AQ283" s="407"/>
      <c r="AS283"/>
      <c r="AT283"/>
      <c r="AU283"/>
      <c r="AV283"/>
      <c r="AW283"/>
      <c r="AX283"/>
      <c r="AY283"/>
      <c r="AZ283"/>
      <c r="BA283"/>
      <c r="BB283"/>
      <c r="BC283"/>
      <c r="BD283"/>
      <c r="BE283"/>
      <c r="BF283"/>
      <c r="BG283"/>
      <c r="BH283"/>
      <c r="BI283"/>
    </row>
    <row r="284" spans="1:61" ht="11.25" customHeight="1" x14ac:dyDescent="0.25">
      <c r="A284" s="381"/>
      <c r="B284" s="206"/>
      <c r="C284" s="202"/>
      <c r="D284" s="109"/>
      <c r="E284" s="1128"/>
      <c r="F284" s="1128"/>
      <c r="G284" s="1128"/>
      <c r="H284" s="1128"/>
      <c r="I284" s="1128"/>
      <c r="J284" s="1128"/>
      <c r="K284" s="1128"/>
      <c r="L284" s="1128"/>
      <c r="M284" s="1128"/>
      <c r="N284" s="1128"/>
      <c r="O284" s="1128"/>
      <c r="P284" s="1128"/>
      <c r="Q284" s="1128"/>
      <c r="R284" s="1128"/>
      <c r="S284" s="1128"/>
      <c r="T284" s="1128"/>
      <c r="U284" s="202"/>
      <c r="V284" s="109"/>
      <c r="W284" s="407" t="s">
        <v>144</v>
      </c>
      <c r="X284" s="407"/>
      <c r="Y284" s="407"/>
      <c r="Z284" s="119"/>
      <c r="AA284" s="119"/>
      <c r="AB284" s="119"/>
      <c r="AC284" s="119"/>
      <c r="AD284" s="119"/>
      <c r="AE284" s="119"/>
      <c r="AF284" s="119"/>
      <c r="AG284" s="373"/>
      <c r="AH284" s="373"/>
      <c r="AI284" s="118"/>
      <c r="AJ284" s="118"/>
      <c r="AK284" s="118"/>
      <c r="AL284" s="410" t="s">
        <v>145</v>
      </c>
      <c r="AM284" s="202"/>
      <c r="AN284" s="407"/>
      <c r="AO284" s="407"/>
      <c r="AP284" s="407"/>
      <c r="AQ284" s="407"/>
      <c r="AS284"/>
      <c r="AT284"/>
      <c r="AU284"/>
      <c r="AV284"/>
      <c r="AW284"/>
      <c r="AX284"/>
      <c r="AY284"/>
      <c r="AZ284"/>
      <c r="BA284"/>
      <c r="BB284"/>
      <c r="BC284"/>
      <c r="BD284"/>
      <c r="BE284"/>
      <c r="BF284"/>
      <c r="BG284"/>
      <c r="BH284"/>
      <c r="BI284"/>
    </row>
    <row r="285" spans="1:61" ht="11.25" customHeight="1" x14ac:dyDescent="0.25">
      <c r="A285" s="381"/>
      <c r="B285" s="206"/>
      <c r="C285" s="202"/>
      <c r="D285" s="109"/>
      <c r="E285" s="1128"/>
      <c r="F285" s="1128"/>
      <c r="G285" s="1128"/>
      <c r="H285" s="1128"/>
      <c r="I285" s="1128"/>
      <c r="J285" s="1128"/>
      <c r="K285" s="1128"/>
      <c r="L285" s="1128"/>
      <c r="M285" s="1128"/>
      <c r="N285" s="1128"/>
      <c r="O285" s="1128"/>
      <c r="P285" s="1128"/>
      <c r="Q285" s="1128"/>
      <c r="R285" s="1128"/>
      <c r="S285" s="1128"/>
      <c r="T285" s="1128"/>
      <c r="U285" s="202"/>
      <c r="V285" s="109"/>
      <c r="W285" s="407"/>
      <c r="X285" s="407"/>
      <c r="Y285" s="407"/>
      <c r="Z285" s="369" t="s">
        <v>146</v>
      </c>
      <c r="AA285" s="369"/>
      <c r="AB285" s="369"/>
      <c r="AC285" s="369"/>
      <c r="AD285" s="369"/>
      <c r="AE285" s="369"/>
      <c r="AF285" s="369"/>
      <c r="AG285" s="369"/>
      <c r="AH285" s="369"/>
      <c r="AI285" s="369"/>
      <c r="AJ285" s="369"/>
      <c r="AK285" s="369"/>
      <c r="AL285" s="410"/>
      <c r="AM285" s="202"/>
      <c r="AN285" s="407"/>
      <c r="AO285" s="407"/>
      <c r="AP285" s="407"/>
      <c r="AQ285" s="407"/>
    </row>
    <row r="286" spans="1:61" ht="6" customHeight="1" thickBot="1" x14ac:dyDescent="0.3">
      <c r="A286" s="141"/>
      <c r="B286" s="432"/>
      <c r="C286" s="139"/>
      <c r="D286" s="140"/>
      <c r="E286" s="141"/>
      <c r="F286" s="141"/>
      <c r="G286" s="141"/>
      <c r="H286" s="141"/>
      <c r="I286" s="141"/>
      <c r="J286" s="141"/>
      <c r="K286" s="141"/>
      <c r="L286" s="141"/>
      <c r="M286" s="141"/>
      <c r="N286" s="141"/>
      <c r="O286" s="141"/>
      <c r="P286" s="141"/>
      <c r="Q286" s="141"/>
      <c r="R286" s="141"/>
      <c r="S286" s="141"/>
      <c r="T286" s="141"/>
      <c r="U286" s="139"/>
      <c r="V286" s="140"/>
      <c r="W286" s="141"/>
      <c r="X286" s="141"/>
      <c r="Y286" s="141"/>
      <c r="Z286" s="141"/>
      <c r="AA286" s="141"/>
      <c r="AB286" s="141"/>
      <c r="AC286" s="141"/>
      <c r="AD286" s="141"/>
      <c r="AE286" s="141"/>
      <c r="AF286" s="141"/>
      <c r="AG286" s="141"/>
      <c r="AH286" s="141"/>
      <c r="AI286" s="141"/>
      <c r="AJ286" s="141"/>
      <c r="AK286" s="141"/>
      <c r="AL286" s="142"/>
      <c r="AM286" s="139"/>
      <c r="AN286" s="141"/>
      <c r="AO286" s="141"/>
      <c r="AP286" s="141"/>
      <c r="AQ286" s="141"/>
    </row>
    <row r="287" spans="1:61" ht="6" customHeight="1" x14ac:dyDescent="0.25">
      <c r="A287" s="129"/>
      <c r="B287" s="130"/>
      <c r="C287" s="131"/>
      <c r="D287" s="132"/>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4"/>
      <c r="AM287" s="131"/>
      <c r="AN287" s="133"/>
      <c r="AO287" s="133"/>
      <c r="AP287" s="133"/>
      <c r="AQ287" s="135"/>
    </row>
    <row r="288" spans="1:61" ht="11.25" customHeight="1" x14ac:dyDescent="0.25">
      <c r="A288" s="136"/>
      <c r="B288" s="460">
        <v>627</v>
      </c>
      <c r="C288" s="202"/>
      <c r="D288" s="109"/>
      <c r="E288" s="1129" t="s">
        <v>522</v>
      </c>
      <c r="F288" s="1129"/>
      <c r="G288" s="1129"/>
      <c r="H288" s="1129"/>
      <c r="I288" s="1129"/>
      <c r="J288" s="1129"/>
      <c r="K288" s="1129"/>
      <c r="L288" s="1129"/>
      <c r="M288" s="1129"/>
      <c r="N288" s="1129"/>
      <c r="O288" s="1129"/>
      <c r="P288" s="1129"/>
      <c r="Q288" s="1129"/>
      <c r="R288" s="1129"/>
      <c r="S288" s="1129"/>
      <c r="T288" s="1129"/>
      <c r="U288" s="1129"/>
      <c r="V288" s="1129"/>
      <c r="W288" s="1129"/>
      <c r="X288" s="1129"/>
      <c r="Y288" s="1129"/>
      <c r="Z288" s="1129"/>
      <c r="AA288" s="1129"/>
      <c r="AB288" s="1129"/>
      <c r="AC288" s="1129"/>
      <c r="AD288" s="1129"/>
      <c r="AE288" s="1129"/>
      <c r="AF288" s="1129"/>
      <c r="AG288" s="1129"/>
      <c r="AH288" s="1129"/>
      <c r="AI288" s="1129"/>
      <c r="AJ288" s="1129"/>
      <c r="AK288" s="1129"/>
      <c r="AL288" s="1129"/>
      <c r="AM288" s="202"/>
      <c r="AN288" s="407"/>
      <c r="AO288" s="407"/>
      <c r="AP288" s="407"/>
      <c r="AQ288" s="137"/>
    </row>
    <row r="289" spans="1:43" x14ac:dyDescent="0.25">
      <c r="A289" s="136"/>
      <c r="B289" s="410"/>
      <c r="C289" s="202"/>
      <c r="D289" s="109"/>
      <c r="E289" s="407"/>
      <c r="F289" s="407"/>
      <c r="G289" s="407"/>
      <c r="H289" s="407"/>
      <c r="I289" s="407"/>
      <c r="J289" s="407"/>
      <c r="K289" s="407"/>
      <c r="L289" s="407"/>
      <c r="M289" s="407"/>
      <c r="N289" s="407"/>
      <c r="O289" s="407"/>
      <c r="P289" s="407"/>
      <c r="Q289" s="407"/>
      <c r="R289" s="203" t="s">
        <v>1505</v>
      </c>
      <c r="S289" s="407"/>
      <c r="T289" s="407"/>
      <c r="U289" s="407"/>
      <c r="V289" s="407"/>
      <c r="W289" s="407"/>
      <c r="X289" s="407"/>
      <c r="Y289" s="199"/>
      <c r="Z289" s="203"/>
      <c r="AA289" s="203"/>
      <c r="AB289" s="203"/>
      <c r="AC289" s="203"/>
      <c r="AD289" s="203"/>
      <c r="AE289" s="407"/>
      <c r="AF289" s="407"/>
      <c r="AG289" s="407"/>
      <c r="AH289" s="407"/>
      <c r="AI289" s="199"/>
      <c r="AJ289" s="203"/>
      <c r="AK289" s="199"/>
      <c r="AL289" s="203"/>
      <c r="AM289" s="202"/>
      <c r="AN289" s="407"/>
      <c r="AO289" s="407"/>
      <c r="AP289" s="407"/>
      <c r="AQ289" s="137"/>
    </row>
    <row r="290" spans="1:43" x14ac:dyDescent="0.25">
      <c r="A290" s="136"/>
      <c r="B290" s="410"/>
      <c r="C290" s="202"/>
      <c r="D290" s="109"/>
      <c r="E290" s="524"/>
      <c r="F290" s="407"/>
      <c r="G290" s="407"/>
      <c r="H290" s="407"/>
      <c r="I290" s="407"/>
      <c r="J290" s="407"/>
      <c r="K290" s="407"/>
      <c r="L290" s="407"/>
      <c r="M290" s="407"/>
      <c r="N290" s="407"/>
      <c r="O290" s="407"/>
      <c r="P290" s="407"/>
      <c r="Q290" s="407"/>
      <c r="R290" s="203" t="s">
        <v>496</v>
      </c>
      <c r="S290" s="407"/>
      <c r="T290" s="407"/>
      <c r="U290" s="407"/>
      <c r="V290" s="407"/>
      <c r="W290" s="407"/>
      <c r="X290" s="407"/>
      <c r="Y290" s="199"/>
      <c r="Z290" s="203"/>
      <c r="AA290" s="203"/>
      <c r="AB290" s="203"/>
      <c r="AC290" s="203"/>
      <c r="AD290" s="203" t="s">
        <v>497</v>
      </c>
      <c r="AE290" s="407"/>
      <c r="AF290" s="407"/>
      <c r="AG290" s="407"/>
      <c r="AH290" s="407"/>
      <c r="AI290" s="407"/>
      <c r="AJ290" s="203"/>
      <c r="AK290" s="199"/>
      <c r="AL290" s="203"/>
      <c r="AM290" s="202"/>
      <c r="AN290" s="407"/>
      <c r="AO290" s="407"/>
      <c r="AP290" s="407"/>
      <c r="AQ290" s="137"/>
    </row>
    <row r="291" spans="1:43" x14ac:dyDescent="0.25">
      <c r="A291" s="136"/>
      <c r="B291" s="410"/>
      <c r="C291" s="202"/>
      <c r="D291" s="109"/>
      <c r="E291" s="407"/>
      <c r="F291" s="407"/>
      <c r="G291" s="407"/>
      <c r="H291" s="407"/>
      <c r="I291" s="407"/>
      <c r="J291" s="407"/>
      <c r="K291" s="407"/>
      <c r="L291" s="407"/>
      <c r="M291" s="407"/>
      <c r="N291" s="407"/>
      <c r="O291" s="407"/>
      <c r="P291" s="407"/>
      <c r="Q291" s="407"/>
      <c r="R291" s="203" t="s">
        <v>396</v>
      </c>
      <c r="S291" s="407"/>
      <c r="T291" s="407"/>
      <c r="U291" s="407"/>
      <c r="V291" s="407"/>
      <c r="W291" s="407"/>
      <c r="X291" s="199"/>
      <c r="Y291" s="199"/>
      <c r="Z291" s="203"/>
      <c r="AA291" s="203"/>
      <c r="AB291" s="203"/>
      <c r="AC291" s="203"/>
      <c r="AD291" s="203" t="s">
        <v>498</v>
      </c>
      <c r="AE291" s="407"/>
      <c r="AF291" s="407"/>
      <c r="AG291" s="407"/>
      <c r="AH291" s="407"/>
      <c r="AI291" s="407"/>
      <c r="AJ291" s="203"/>
      <c r="AK291" s="199"/>
      <c r="AL291" s="200"/>
      <c r="AM291" s="202"/>
      <c r="AN291" s="407"/>
      <c r="AO291" s="407"/>
      <c r="AP291" s="407">
        <v>629</v>
      </c>
      <c r="AQ291" s="137"/>
    </row>
    <row r="292" spans="1:43" ht="6" customHeight="1" thickBot="1" x14ac:dyDescent="0.3">
      <c r="A292" s="138"/>
      <c r="B292" s="432"/>
      <c r="C292" s="139"/>
      <c r="D292" s="140"/>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c r="AA292" s="141"/>
      <c r="AB292" s="141"/>
      <c r="AC292" s="141"/>
      <c r="AD292" s="141"/>
      <c r="AE292" s="141"/>
      <c r="AF292" s="141"/>
      <c r="AG292" s="141"/>
      <c r="AH292" s="141"/>
      <c r="AI292" s="141"/>
      <c r="AJ292" s="141"/>
      <c r="AK292" s="141"/>
      <c r="AL292" s="142"/>
      <c r="AM292" s="139"/>
      <c r="AN292" s="141"/>
      <c r="AO292" s="141"/>
      <c r="AP292" s="141"/>
      <c r="AQ292" s="143"/>
    </row>
    <row r="293" spans="1:43" ht="6" customHeight="1" x14ac:dyDescent="0.25">
      <c r="A293" s="133"/>
      <c r="B293" s="130"/>
      <c r="C293" s="131"/>
      <c r="D293" s="132"/>
      <c r="E293" s="133"/>
      <c r="F293" s="133"/>
      <c r="G293" s="133"/>
      <c r="H293" s="133"/>
      <c r="I293" s="133"/>
      <c r="J293" s="133"/>
      <c r="K293" s="133"/>
      <c r="L293" s="133"/>
      <c r="M293" s="133"/>
      <c r="N293" s="133"/>
      <c r="O293" s="133"/>
      <c r="P293" s="133"/>
      <c r="Q293" s="133"/>
      <c r="R293" s="133"/>
      <c r="S293" s="133"/>
      <c r="T293" s="133"/>
      <c r="U293" s="131"/>
      <c r="V293" s="132"/>
      <c r="W293" s="133"/>
      <c r="X293" s="133"/>
      <c r="Y293" s="133"/>
      <c r="Z293" s="133"/>
      <c r="AA293" s="133"/>
      <c r="AB293" s="133"/>
      <c r="AC293" s="133"/>
      <c r="AD293" s="133"/>
      <c r="AE293" s="133"/>
      <c r="AF293" s="133"/>
      <c r="AG293" s="133"/>
      <c r="AH293" s="133"/>
      <c r="AI293" s="133"/>
      <c r="AJ293" s="133"/>
      <c r="AK293" s="133"/>
      <c r="AL293" s="134"/>
      <c r="AM293" s="131"/>
      <c r="AN293" s="133"/>
      <c r="AO293" s="133"/>
      <c r="AP293" s="133"/>
      <c r="AQ293" s="133"/>
    </row>
    <row r="294" spans="1:43" ht="11.25" customHeight="1" x14ac:dyDescent="0.25">
      <c r="A294" s="407"/>
      <c r="B294" s="460">
        <v>628</v>
      </c>
      <c r="C294" s="202"/>
      <c r="D294" s="109"/>
      <c r="E294" s="1146" t="str">
        <f ca="1">VLOOKUP(INDIRECT(ADDRESS(ROW(),COLUMN()-3)),INDIRECT("translations[[Question Num]:["&amp; Language_Selected &amp;"]]"),MATCH(Language_Selected,Language_Options,0)+1,FALSE)</f>
        <v>Where did you first seek advice or treatment?</v>
      </c>
      <c r="F294" s="1146"/>
      <c r="G294" s="1146"/>
      <c r="H294" s="1146"/>
      <c r="I294" s="1146"/>
      <c r="J294" s="1146"/>
      <c r="K294" s="1146"/>
      <c r="L294" s="1146"/>
      <c r="M294" s="1146"/>
      <c r="N294" s="1146"/>
      <c r="O294" s="1146"/>
      <c r="P294" s="1146"/>
      <c r="Q294" s="1146"/>
      <c r="R294" s="1146"/>
      <c r="S294" s="1146"/>
      <c r="T294" s="1146"/>
      <c r="U294" s="146"/>
      <c r="V294" s="109"/>
      <c r="W294" s="407"/>
      <c r="X294" s="407"/>
      <c r="Y294" s="407"/>
      <c r="Z294" s="407"/>
      <c r="AA294" s="407"/>
      <c r="AB294" s="407"/>
      <c r="AC294" s="407"/>
      <c r="AD294" s="407"/>
      <c r="AE294" s="407"/>
      <c r="AF294" s="407"/>
      <c r="AG294" s="407"/>
      <c r="AH294" s="407"/>
      <c r="AI294" s="407"/>
      <c r="AJ294" s="407"/>
      <c r="AK294" s="108"/>
      <c r="AL294" s="110"/>
      <c r="AM294" s="202"/>
      <c r="AN294" s="407"/>
      <c r="AO294" s="407"/>
      <c r="AP294" s="407"/>
      <c r="AQ294" s="407"/>
    </row>
    <row r="295" spans="1:43" x14ac:dyDescent="0.25">
      <c r="A295" s="407"/>
      <c r="B295" s="410"/>
      <c r="C295" s="202"/>
      <c r="D295" s="109"/>
      <c r="E295" s="1146"/>
      <c r="F295" s="1146"/>
      <c r="G295" s="1146"/>
      <c r="H295" s="1146"/>
      <c r="I295" s="1146"/>
      <c r="J295" s="1146"/>
      <c r="K295" s="1146"/>
      <c r="L295" s="1146"/>
      <c r="M295" s="1146"/>
      <c r="N295" s="1146"/>
      <c r="O295" s="1146"/>
      <c r="P295" s="1146"/>
      <c r="Q295" s="1146"/>
      <c r="R295" s="1146"/>
      <c r="S295" s="1146"/>
      <c r="T295" s="1146"/>
      <c r="U295" s="146"/>
      <c r="V295" s="109"/>
      <c r="W295" s="407" t="s">
        <v>499</v>
      </c>
      <c r="X295" s="407"/>
      <c r="Y295" s="407"/>
      <c r="Z295" s="407"/>
      <c r="AB295" s="112" t="s">
        <v>9</v>
      </c>
      <c r="AC295" s="443"/>
      <c r="AD295" s="112"/>
      <c r="AE295" s="112"/>
      <c r="AF295" s="112"/>
      <c r="AG295" s="112"/>
      <c r="AH295" s="112"/>
      <c r="AI295" s="443"/>
      <c r="AJ295" s="112"/>
      <c r="AK295" s="113"/>
      <c r="AL295" s="115"/>
      <c r="AM295" s="202"/>
      <c r="AN295" s="407"/>
      <c r="AO295" s="407"/>
      <c r="AP295" s="407"/>
      <c r="AQ295" s="407"/>
    </row>
    <row r="296" spans="1:43" x14ac:dyDescent="0.25">
      <c r="A296" s="407"/>
      <c r="B296" s="410"/>
      <c r="C296" s="202"/>
      <c r="D296" s="109"/>
      <c r="E296" s="1129" t="s">
        <v>523</v>
      </c>
      <c r="F296" s="1129"/>
      <c r="G296" s="1129"/>
      <c r="H296" s="1129"/>
      <c r="I296" s="1129"/>
      <c r="J296" s="1129"/>
      <c r="K296" s="1129"/>
      <c r="L296" s="1129"/>
      <c r="M296" s="1129"/>
      <c r="N296" s="1129"/>
      <c r="O296" s="1129"/>
      <c r="P296" s="1129"/>
      <c r="Q296" s="1129"/>
      <c r="R296" s="1129"/>
      <c r="S296" s="1129"/>
      <c r="T296" s="1129"/>
      <c r="U296" s="202"/>
      <c r="V296" s="109"/>
      <c r="AL296" s="127"/>
      <c r="AM296" s="202"/>
      <c r="AN296" s="407"/>
      <c r="AO296" s="407"/>
      <c r="AP296" s="407"/>
      <c r="AQ296" s="407"/>
    </row>
    <row r="297" spans="1:43" ht="6" customHeight="1" x14ac:dyDescent="0.25">
      <c r="A297" s="119"/>
      <c r="B297" s="118"/>
      <c r="C297" s="114"/>
      <c r="D297" s="113"/>
      <c r="E297" s="119"/>
      <c r="F297" s="119"/>
      <c r="G297" s="119"/>
      <c r="H297" s="119"/>
      <c r="I297" s="119"/>
      <c r="J297" s="119"/>
      <c r="K297" s="119"/>
      <c r="L297" s="119"/>
      <c r="M297" s="119"/>
      <c r="N297" s="119"/>
      <c r="O297" s="119"/>
      <c r="P297" s="119"/>
      <c r="Q297" s="119"/>
      <c r="R297" s="119"/>
      <c r="S297" s="119"/>
      <c r="T297" s="119"/>
      <c r="U297" s="114"/>
      <c r="V297" s="113"/>
      <c r="W297" s="119"/>
      <c r="X297" s="119"/>
      <c r="Y297" s="119"/>
      <c r="Z297" s="119"/>
      <c r="AA297" s="119"/>
      <c r="AB297" s="119"/>
      <c r="AC297" s="119"/>
      <c r="AD297" s="119"/>
      <c r="AE297" s="119"/>
      <c r="AF297" s="119"/>
      <c r="AG297" s="119"/>
      <c r="AH297" s="119"/>
      <c r="AI297" s="119"/>
      <c r="AJ297" s="119"/>
      <c r="AK297" s="119"/>
      <c r="AL297" s="120"/>
      <c r="AM297" s="114"/>
      <c r="AN297" s="119"/>
      <c r="AO297" s="119"/>
      <c r="AP297" s="119"/>
      <c r="AQ297" s="119"/>
    </row>
    <row r="298" spans="1:43" ht="6" customHeight="1" x14ac:dyDescent="0.25">
      <c r="A298" s="407"/>
      <c r="B298" s="410"/>
      <c r="C298" s="202"/>
      <c r="D298" s="109"/>
      <c r="E298" s="407"/>
      <c r="F298" s="407"/>
      <c r="G298" s="407"/>
      <c r="H298" s="407"/>
      <c r="I298" s="407"/>
      <c r="J298" s="407"/>
      <c r="K298" s="407"/>
      <c r="L298" s="407"/>
      <c r="M298" s="407"/>
      <c r="N298" s="407"/>
      <c r="O298" s="407"/>
      <c r="P298" s="407"/>
      <c r="Q298" s="407"/>
      <c r="R298" s="407"/>
      <c r="S298" s="407"/>
      <c r="T298" s="407"/>
      <c r="U298" s="202"/>
      <c r="V298" s="109"/>
      <c r="W298" s="407"/>
      <c r="X298" s="407"/>
      <c r="Y298" s="407"/>
      <c r="Z298" s="407"/>
      <c r="AA298" s="407"/>
      <c r="AB298" s="407"/>
      <c r="AC298" s="407"/>
      <c r="AD298" s="407"/>
      <c r="AE298" s="407"/>
      <c r="AF298" s="407"/>
      <c r="AG298" s="407"/>
      <c r="AH298" s="407"/>
      <c r="AI298" s="407"/>
      <c r="AJ298" s="407"/>
      <c r="AK298" s="407"/>
      <c r="AL298" s="203"/>
      <c r="AM298" s="202"/>
      <c r="AN298" s="407"/>
      <c r="AO298" s="407"/>
      <c r="AP298" s="407"/>
      <c r="AQ298" s="407"/>
    </row>
    <row r="299" spans="1:43" ht="11.25" customHeight="1" x14ac:dyDescent="0.25">
      <c r="A299" s="407"/>
      <c r="B299" s="460">
        <v>629</v>
      </c>
      <c r="C299" s="202"/>
      <c r="D299" s="109"/>
      <c r="E299" s="1148" t="str">
        <f ca="1">VLOOKUP(INDIRECT(ADDRESS(ROW(),COLUMN()-3)),INDIRECT("translations[[Question Num]:["&amp; Language_Selected &amp;"]]"),MATCH(Language_Selected,Language_Options,0)+1,FALSE)</f>
        <v>How many days after the illness began did you first seek advice or treatment for (NAME IN 603)?
IF SAME DAY, RECORD '00'.</v>
      </c>
      <c r="F299" s="1148"/>
      <c r="G299" s="1148"/>
      <c r="H299" s="1148"/>
      <c r="I299" s="1148"/>
      <c r="J299" s="1148"/>
      <c r="K299" s="1148"/>
      <c r="L299" s="1148"/>
      <c r="M299" s="1148"/>
      <c r="N299" s="1148"/>
      <c r="O299" s="1148"/>
      <c r="P299" s="1148"/>
      <c r="Q299" s="1148"/>
      <c r="R299" s="1148"/>
      <c r="S299" s="1148"/>
      <c r="T299" s="1148"/>
      <c r="U299" s="202"/>
      <c r="V299" s="109"/>
      <c r="AL299" s="127"/>
      <c r="AM299" s="202"/>
      <c r="AN299" s="407"/>
      <c r="AO299" s="407"/>
      <c r="AP299" s="407"/>
      <c r="AQ299" s="407"/>
    </row>
    <row r="300" spans="1:43" x14ac:dyDescent="0.25">
      <c r="A300" s="407"/>
      <c r="B300" s="410"/>
      <c r="C300" s="202"/>
      <c r="D300" s="109"/>
      <c r="E300" s="1148"/>
      <c r="F300" s="1148"/>
      <c r="G300" s="1148"/>
      <c r="H300" s="1148"/>
      <c r="I300" s="1148"/>
      <c r="J300" s="1148"/>
      <c r="K300" s="1148"/>
      <c r="L300" s="1148"/>
      <c r="M300" s="1148"/>
      <c r="N300" s="1148"/>
      <c r="O300" s="1148"/>
      <c r="P300" s="1148"/>
      <c r="Q300" s="1148"/>
      <c r="R300" s="1148"/>
      <c r="S300" s="1148"/>
      <c r="T300" s="1148"/>
      <c r="U300" s="202"/>
      <c r="V300" s="109"/>
      <c r="W300" s="407"/>
      <c r="X300" s="407"/>
      <c r="Y300" s="407"/>
      <c r="Z300" s="407"/>
      <c r="AA300" s="407"/>
      <c r="AB300" s="407"/>
      <c r="AC300" s="407"/>
      <c r="AD300" s="407"/>
      <c r="AE300" s="407"/>
      <c r="AF300" s="407"/>
      <c r="AG300" s="407"/>
      <c r="AH300" s="407"/>
      <c r="AI300" s="108"/>
      <c r="AJ300" s="29"/>
      <c r="AK300" s="108"/>
      <c r="AL300" s="110"/>
      <c r="AM300" s="202"/>
      <c r="AN300" s="407"/>
      <c r="AO300" s="407"/>
      <c r="AP300" s="407"/>
      <c r="AQ300" s="407"/>
    </row>
    <row r="301" spans="1:43" x14ac:dyDescent="0.25">
      <c r="A301" s="407"/>
      <c r="B301" s="410"/>
      <c r="C301" s="202"/>
      <c r="D301" s="109"/>
      <c r="E301" s="1148"/>
      <c r="F301" s="1148"/>
      <c r="G301" s="1148"/>
      <c r="H301" s="1148"/>
      <c r="I301" s="1148"/>
      <c r="J301" s="1148"/>
      <c r="K301" s="1148"/>
      <c r="L301" s="1148"/>
      <c r="M301" s="1148"/>
      <c r="N301" s="1148"/>
      <c r="O301" s="1148"/>
      <c r="P301" s="1148"/>
      <c r="Q301" s="1148"/>
      <c r="R301" s="1148"/>
      <c r="S301" s="1148"/>
      <c r="T301" s="1148"/>
      <c r="U301" s="202"/>
      <c r="V301" s="109"/>
      <c r="W301" s="407" t="s">
        <v>80</v>
      </c>
      <c r="X301" s="407"/>
      <c r="Y301" s="407"/>
      <c r="Z301" s="112" t="s">
        <v>9</v>
      </c>
      <c r="AA301" s="443"/>
      <c r="AB301" s="112"/>
      <c r="AC301" s="112"/>
      <c r="AD301" s="112"/>
      <c r="AE301" s="112"/>
      <c r="AF301" s="150"/>
      <c r="AG301" s="112"/>
      <c r="AH301" s="210"/>
      <c r="AI301" s="113"/>
      <c r="AJ301" s="119"/>
      <c r="AK301" s="113"/>
      <c r="AL301" s="115"/>
      <c r="AM301" s="202"/>
      <c r="AN301" s="407"/>
      <c r="AO301" s="407"/>
      <c r="AP301" s="407"/>
      <c r="AQ301" s="407"/>
    </row>
    <row r="302" spans="1:43" x14ac:dyDescent="0.25">
      <c r="A302" s="407"/>
      <c r="B302" s="410"/>
      <c r="C302" s="202"/>
      <c r="D302" s="109"/>
      <c r="E302" s="1148"/>
      <c r="F302" s="1148"/>
      <c r="G302" s="1148"/>
      <c r="H302" s="1148"/>
      <c r="I302" s="1148"/>
      <c r="J302" s="1148"/>
      <c r="K302" s="1148"/>
      <c r="L302" s="1148"/>
      <c r="M302" s="1148"/>
      <c r="N302" s="1148"/>
      <c r="O302" s="1148"/>
      <c r="P302" s="1148"/>
      <c r="Q302" s="1148"/>
      <c r="R302" s="1148"/>
      <c r="S302" s="1148"/>
      <c r="T302" s="1148"/>
      <c r="U302" s="202"/>
      <c r="V302" s="109"/>
      <c r="W302" s="407"/>
      <c r="X302" s="407"/>
      <c r="Y302" s="407"/>
      <c r="Z302" s="407"/>
      <c r="AA302" s="407"/>
      <c r="AB302" s="407"/>
      <c r="AC302" s="407"/>
      <c r="AD302" s="407"/>
      <c r="AE302" s="112"/>
      <c r="AF302" s="150"/>
      <c r="AG302" s="112"/>
      <c r="AH302" s="210"/>
      <c r="AI302" s="407"/>
      <c r="AJ302" s="407"/>
      <c r="AK302" s="407"/>
      <c r="AL302" s="203"/>
      <c r="AM302" s="202"/>
      <c r="AN302" s="407"/>
      <c r="AO302" s="407"/>
      <c r="AP302" s="407"/>
      <c r="AQ302" s="407"/>
    </row>
    <row r="303" spans="1:43" ht="6" customHeight="1" x14ac:dyDescent="0.25">
      <c r="A303" s="407"/>
      <c r="B303" s="410"/>
      <c r="C303" s="202"/>
      <c r="D303" s="109"/>
      <c r="E303" s="407"/>
      <c r="F303" s="407"/>
      <c r="G303" s="407"/>
      <c r="H303" s="407"/>
      <c r="I303" s="407"/>
      <c r="J303" s="407"/>
      <c r="K303" s="407"/>
      <c r="L303" s="407"/>
      <c r="M303" s="407"/>
      <c r="N303" s="407"/>
      <c r="O303" s="407"/>
      <c r="P303" s="407"/>
      <c r="Q303" s="407"/>
      <c r="R303" s="407"/>
      <c r="S303" s="407"/>
      <c r="T303" s="407"/>
      <c r="U303" s="202"/>
      <c r="V303" s="109"/>
      <c r="W303" s="407"/>
      <c r="X303" s="407"/>
      <c r="Y303" s="407"/>
      <c r="Z303" s="407"/>
      <c r="AA303" s="407"/>
      <c r="AB303" s="407"/>
      <c r="AC303" s="407"/>
      <c r="AD303" s="407"/>
      <c r="AE303" s="112"/>
      <c r="AF303" s="150"/>
      <c r="AG303" s="112"/>
      <c r="AH303" s="359"/>
      <c r="AI303" s="407"/>
      <c r="AJ303" s="407"/>
      <c r="AK303" s="407"/>
      <c r="AL303" s="203"/>
      <c r="AM303" s="202"/>
      <c r="AN303" s="407"/>
      <c r="AO303" s="407"/>
      <c r="AP303" s="407"/>
      <c r="AQ303" s="407"/>
    </row>
    <row r="304" spans="1:43" ht="6" customHeight="1" x14ac:dyDescent="0.25">
      <c r="A304" s="29"/>
      <c r="B304" s="433"/>
      <c r="C304" s="107"/>
      <c r="D304" s="108"/>
      <c r="E304" s="29"/>
      <c r="F304" s="29"/>
      <c r="G304" s="29"/>
      <c r="H304" s="29"/>
      <c r="I304" s="29"/>
      <c r="J304" s="29"/>
      <c r="K304" s="29"/>
      <c r="L304" s="29"/>
      <c r="M304" s="29"/>
      <c r="N304" s="29"/>
      <c r="O304" s="29"/>
      <c r="P304" s="29"/>
      <c r="Q304" s="29"/>
      <c r="R304" s="29"/>
      <c r="S304" s="29"/>
      <c r="T304" s="29"/>
      <c r="U304" s="107"/>
      <c r="V304" s="108"/>
      <c r="W304" s="29"/>
      <c r="X304" s="29"/>
      <c r="Y304" s="29"/>
      <c r="Z304" s="29"/>
      <c r="AA304" s="29"/>
      <c r="AB304" s="29"/>
      <c r="AC304" s="29"/>
      <c r="AD304" s="29"/>
      <c r="AE304" s="29"/>
      <c r="AF304" s="29"/>
      <c r="AG304" s="29"/>
      <c r="AH304" s="29"/>
      <c r="AI304" s="29"/>
      <c r="AJ304" s="29"/>
      <c r="AK304" s="29"/>
      <c r="AL304" s="33"/>
      <c r="AM304" s="107"/>
      <c r="AN304" s="29"/>
      <c r="AO304" s="29"/>
      <c r="AP304" s="29"/>
      <c r="AQ304" s="29"/>
    </row>
    <row r="305" spans="1:43" ht="11.25" customHeight="1" x14ac:dyDescent="0.25">
      <c r="A305" s="381"/>
      <c r="B305" s="460">
        <v>630</v>
      </c>
      <c r="C305" s="202"/>
      <c r="D305" s="109"/>
      <c r="E305" s="1278" t="str">
        <f ca="1">VLOOKUP(INDIRECT(ADDRESS(ROW(),COLUMN()-3)),INDIRECT("translations[[Question Num]:["&amp; Language_Selected &amp;"]]"),MATCH(Language_Selected,Language_Options,0)+1,FALSE)</f>
        <v>At any time during the illness, did (NAME IN 603) take any medicine for the illness?</v>
      </c>
      <c r="F305" s="1278"/>
      <c r="G305" s="1278"/>
      <c r="H305" s="1278"/>
      <c r="I305" s="1278"/>
      <c r="J305" s="1278"/>
      <c r="K305" s="1278"/>
      <c r="L305" s="1278"/>
      <c r="M305" s="1278"/>
      <c r="N305" s="1278"/>
      <c r="O305" s="1278"/>
      <c r="P305" s="1278"/>
      <c r="Q305" s="1278"/>
      <c r="R305" s="1278"/>
      <c r="S305" s="1278"/>
      <c r="T305" s="1278"/>
      <c r="U305" s="146"/>
      <c r="V305" s="109"/>
      <c r="W305" s="407" t="s">
        <v>52</v>
      </c>
      <c r="X305" s="407"/>
      <c r="Y305" s="112" t="s">
        <v>9</v>
      </c>
      <c r="Z305" s="112"/>
      <c r="AA305" s="112"/>
      <c r="AB305" s="112"/>
      <c r="AC305" s="112"/>
      <c r="AD305" s="112"/>
      <c r="AE305" s="112"/>
      <c r="AF305" s="112"/>
      <c r="AG305" s="112"/>
      <c r="AH305" s="112"/>
      <c r="AI305" s="112"/>
      <c r="AJ305" s="112"/>
      <c r="AK305" s="112"/>
      <c r="AL305" s="117" t="s">
        <v>53</v>
      </c>
      <c r="AM305" s="202"/>
      <c r="AN305" s="407"/>
      <c r="AO305" s="407"/>
      <c r="AP305" s="407"/>
      <c r="AQ305" s="407"/>
    </row>
    <row r="306" spans="1:43" x14ac:dyDescent="0.25">
      <c r="A306" s="381"/>
      <c r="B306" s="206"/>
      <c r="C306" s="202"/>
      <c r="D306" s="109"/>
      <c r="E306" s="1278"/>
      <c r="F306" s="1278"/>
      <c r="G306" s="1278"/>
      <c r="H306" s="1278"/>
      <c r="I306" s="1278"/>
      <c r="J306" s="1278"/>
      <c r="K306" s="1278"/>
      <c r="L306" s="1278"/>
      <c r="M306" s="1278"/>
      <c r="N306" s="1278"/>
      <c r="O306" s="1278"/>
      <c r="P306" s="1278"/>
      <c r="Q306" s="1278"/>
      <c r="R306" s="1278"/>
      <c r="S306" s="1278"/>
      <c r="T306" s="1278"/>
      <c r="U306" s="146"/>
      <c r="V306" s="109"/>
      <c r="W306" s="381" t="s">
        <v>326</v>
      </c>
      <c r="X306" s="381"/>
      <c r="Y306" s="111" t="s">
        <v>9</v>
      </c>
      <c r="Z306" s="111"/>
      <c r="AA306" s="111"/>
      <c r="AB306" s="111"/>
      <c r="AC306" s="111"/>
      <c r="AD306" s="111"/>
      <c r="AE306" s="111"/>
      <c r="AF306" s="111"/>
      <c r="AG306" s="111"/>
      <c r="AH306" s="111"/>
      <c r="AI306" s="111"/>
      <c r="AJ306" s="111"/>
      <c r="AK306" s="111"/>
      <c r="AL306" s="117" t="s">
        <v>55</v>
      </c>
      <c r="AM306" s="202"/>
      <c r="AN306" s="407"/>
      <c r="AO306" s="407"/>
      <c r="AP306" s="1229">
        <v>634</v>
      </c>
      <c r="AQ306" s="407"/>
    </row>
    <row r="307" spans="1:43" x14ac:dyDescent="0.25">
      <c r="A307" s="381"/>
      <c r="B307" s="206"/>
      <c r="C307" s="202"/>
      <c r="D307" s="109"/>
      <c r="E307" s="1278"/>
      <c r="F307" s="1278"/>
      <c r="G307" s="1278"/>
      <c r="H307" s="1278"/>
      <c r="I307" s="1278"/>
      <c r="J307" s="1278"/>
      <c r="K307" s="1278"/>
      <c r="L307" s="1278"/>
      <c r="M307" s="1278"/>
      <c r="N307" s="1278"/>
      <c r="O307" s="1278"/>
      <c r="P307" s="1278"/>
      <c r="Q307" s="1278"/>
      <c r="R307" s="1278"/>
      <c r="S307" s="1278"/>
      <c r="T307" s="1278"/>
      <c r="U307" s="146"/>
      <c r="V307" s="109"/>
      <c r="W307" s="381" t="s">
        <v>150</v>
      </c>
      <c r="X307" s="381"/>
      <c r="Y307" s="381"/>
      <c r="Z307" s="381"/>
      <c r="AA307" s="381"/>
      <c r="AB307" s="111" t="s">
        <v>9</v>
      </c>
      <c r="AC307" s="111"/>
      <c r="AD307" s="111"/>
      <c r="AE307" s="111"/>
      <c r="AF307" s="111"/>
      <c r="AG307" s="111"/>
      <c r="AH307" s="111"/>
      <c r="AI307" s="111"/>
      <c r="AJ307" s="111"/>
      <c r="AK307" s="111"/>
      <c r="AL307" s="117" t="s">
        <v>103</v>
      </c>
      <c r="AM307" s="202"/>
      <c r="AN307" s="407"/>
      <c r="AO307" s="407"/>
      <c r="AP307" s="1229"/>
      <c r="AQ307" s="407"/>
    </row>
    <row r="308" spans="1:43" ht="6" customHeight="1" x14ac:dyDescent="0.25">
      <c r="A308" s="119"/>
      <c r="B308" s="118"/>
      <c r="C308" s="114"/>
      <c r="D308" s="113"/>
      <c r="E308" s="119"/>
      <c r="F308" s="119"/>
      <c r="G308" s="119"/>
      <c r="H308" s="119"/>
      <c r="I308" s="119"/>
      <c r="J308" s="119"/>
      <c r="K308" s="119"/>
      <c r="L308" s="119"/>
      <c r="M308" s="119"/>
      <c r="N308" s="119"/>
      <c r="O308" s="119"/>
      <c r="P308" s="119"/>
      <c r="Q308" s="119"/>
      <c r="R308" s="119"/>
      <c r="S308" s="119"/>
      <c r="T308" s="119"/>
      <c r="U308" s="114"/>
      <c r="V308" s="113"/>
      <c r="W308" s="119"/>
      <c r="X308" s="119"/>
      <c r="Y308" s="119"/>
      <c r="Z308" s="119"/>
      <c r="AA308" s="119"/>
      <c r="AB308" s="119"/>
      <c r="AC308" s="119"/>
      <c r="AD308" s="119"/>
      <c r="AE308" s="119"/>
      <c r="AF308" s="119"/>
      <c r="AG308" s="119"/>
      <c r="AH308" s="119"/>
      <c r="AI308" s="119"/>
      <c r="AJ308" s="119"/>
      <c r="AK308" s="119"/>
      <c r="AL308" s="120"/>
      <c r="AM308" s="114"/>
      <c r="AN308" s="119"/>
      <c r="AO308" s="119"/>
      <c r="AP308" s="119"/>
      <c r="AQ308" s="119"/>
    </row>
    <row r="309" spans="1:43" ht="6" customHeight="1" x14ac:dyDescent="0.25">
      <c r="A309" s="29"/>
      <c r="B309" s="433"/>
      <c r="C309" s="107"/>
      <c r="D309" s="108"/>
      <c r="E309" s="29"/>
      <c r="F309" s="29"/>
      <c r="G309" s="29"/>
      <c r="H309" s="29"/>
      <c r="I309" s="29"/>
      <c r="J309" s="29"/>
      <c r="K309" s="29"/>
      <c r="L309" s="29"/>
      <c r="M309" s="29"/>
      <c r="N309" s="29"/>
      <c r="O309" s="29"/>
      <c r="P309" s="29"/>
      <c r="Q309" s="29"/>
      <c r="R309" s="29"/>
      <c r="S309" s="29"/>
      <c r="T309" s="29"/>
      <c r="U309" s="107"/>
      <c r="V309" s="108"/>
      <c r="W309" s="29"/>
      <c r="X309" s="29"/>
      <c r="Y309" s="29"/>
      <c r="Z309" s="29"/>
      <c r="AA309" s="29"/>
      <c r="AB309" s="29"/>
      <c r="AC309" s="29"/>
      <c r="AD309" s="29"/>
      <c r="AE309" s="29"/>
      <c r="AF309" s="29"/>
      <c r="AG309" s="29"/>
      <c r="AH309" s="29"/>
      <c r="AI309" s="29"/>
      <c r="AJ309" s="29"/>
      <c r="AK309" s="29"/>
      <c r="AL309" s="433"/>
      <c r="AM309" s="107"/>
      <c r="AN309" s="29"/>
      <c r="AO309" s="29"/>
      <c r="AP309" s="29"/>
      <c r="AQ309" s="29"/>
    </row>
    <row r="310" spans="1:43" ht="11.25" customHeight="1" x14ac:dyDescent="0.25">
      <c r="A310" s="407"/>
      <c r="B310" s="460">
        <v>631</v>
      </c>
      <c r="C310" s="202"/>
      <c r="D310" s="109"/>
      <c r="E310" s="1148" t="str">
        <f ca="1">VLOOKUP(INDIRECT(ADDRESS(ROW(),COLUMN()-3)),INDIRECT("translations[[Question Num]:["&amp; Language_Selected &amp;"]]"),MATCH(Language_Selected,Language_Options,0)+1,FALSE)</f>
        <v>What medicine did (NAME IN 603) take?
Any other medicine?
RECORD ALL MENTIONED.
IF MEDICINE NOT KNOWN, ASK TO SEE THE PACKAGE OR PRESCRIPTION</v>
      </c>
      <c r="F310" s="1148"/>
      <c r="G310" s="1148"/>
      <c r="H310" s="1148"/>
      <c r="I310" s="1148"/>
      <c r="J310" s="1148"/>
      <c r="K310" s="1148"/>
      <c r="L310" s="1148"/>
      <c r="M310" s="1148"/>
      <c r="N310" s="1148"/>
      <c r="O310" s="1148"/>
      <c r="P310" s="1148"/>
      <c r="Q310" s="1148"/>
      <c r="R310" s="1148"/>
      <c r="S310" s="1148"/>
      <c r="T310" s="1148"/>
      <c r="U310" s="146"/>
      <c r="V310" s="109"/>
      <c r="W310" s="189" t="s">
        <v>524</v>
      </c>
      <c r="X310" s="407"/>
      <c r="Y310" s="407"/>
      <c r="Z310" s="407"/>
      <c r="AA310" s="407"/>
      <c r="AB310" s="407"/>
      <c r="AC310" s="407"/>
      <c r="AD310" s="407"/>
      <c r="AE310" s="407"/>
      <c r="AF310" s="407"/>
      <c r="AG310" s="407"/>
      <c r="AH310" s="407"/>
      <c r="AI310" s="407"/>
      <c r="AJ310" s="407"/>
      <c r="AK310" s="407"/>
      <c r="AL310" s="410"/>
      <c r="AM310" s="202"/>
      <c r="AN310" s="407"/>
      <c r="AO310" s="407"/>
      <c r="AP310" s="407"/>
      <c r="AQ310" s="407"/>
    </row>
    <row r="311" spans="1:43" ht="11.25" customHeight="1" x14ac:dyDescent="0.25">
      <c r="A311" s="407"/>
      <c r="B311" s="121" t="s">
        <v>248</v>
      </c>
      <c r="C311" s="202"/>
      <c r="D311" s="109"/>
      <c r="E311" s="1148"/>
      <c r="F311" s="1148"/>
      <c r="G311" s="1148"/>
      <c r="H311" s="1148"/>
      <c r="I311" s="1148"/>
      <c r="J311" s="1148"/>
      <c r="K311" s="1148"/>
      <c r="L311" s="1148"/>
      <c r="M311" s="1148"/>
      <c r="N311" s="1148"/>
      <c r="O311" s="1148"/>
      <c r="P311" s="1148"/>
      <c r="Q311" s="1148"/>
      <c r="R311" s="1148"/>
      <c r="S311" s="1148"/>
      <c r="T311" s="1148"/>
      <c r="U311" s="146"/>
      <c r="V311" s="109"/>
      <c r="W311" s="189"/>
      <c r="X311" s="407" t="s">
        <v>1594</v>
      </c>
      <c r="Y311" s="407"/>
      <c r="Z311" s="407"/>
      <c r="AA311" s="407"/>
      <c r="AB311" s="407"/>
      <c r="AC311" s="407"/>
      <c r="AD311" s="407"/>
      <c r="AE311" s="407"/>
      <c r="AF311" s="407"/>
      <c r="AG311" s="407"/>
      <c r="AH311" s="407"/>
      <c r="AI311" s="407"/>
      <c r="AJ311" s="407"/>
      <c r="AK311" s="407"/>
      <c r="AL311" s="410" t="s">
        <v>129</v>
      </c>
      <c r="AM311" s="202"/>
      <c r="AN311" s="407"/>
      <c r="AO311" s="407"/>
      <c r="AP311" s="407"/>
      <c r="AQ311" s="407"/>
    </row>
    <row r="312" spans="1:43" ht="11.25" customHeight="1" x14ac:dyDescent="0.25">
      <c r="A312" s="407"/>
      <c r="B312" s="121"/>
      <c r="C312" s="202"/>
      <c r="D312" s="109"/>
      <c r="E312" s="1148"/>
      <c r="F312" s="1148"/>
      <c r="G312" s="1148"/>
      <c r="H312" s="1148"/>
      <c r="I312" s="1148"/>
      <c r="J312" s="1148"/>
      <c r="K312" s="1148"/>
      <c r="L312" s="1148"/>
      <c r="M312" s="1148"/>
      <c r="N312" s="1148"/>
      <c r="O312" s="1148"/>
      <c r="P312" s="1148"/>
      <c r="Q312" s="1148"/>
      <c r="R312" s="1148"/>
      <c r="S312" s="1148"/>
      <c r="T312" s="1148"/>
      <c r="U312" s="146"/>
      <c r="V312" s="109"/>
      <c r="W312" s="189"/>
      <c r="X312" s="407" t="s">
        <v>525</v>
      </c>
      <c r="Y312" s="407"/>
      <c r="Z312" s="407"/>
      <c r="AA312" s="407"/>
      <c r="AB312" s="407"/>
      <c r="AC312" s="112" t="s">
        <v>9</v>
      </c>
      <c r="AD312" s="112"/>
      <c r="AE312" s="112"/>
      <c r="AF312" s="112"/>
      <c r="AG312" s="112"/>
      <c r="AH312" s="112"/>
      <c r="AI312" s="112"/>
      <c r="AJ312" s="150"/>
      <c r="AK312" s="112"/>
      <c r="AL312" s="410" t="s">
        <v>132</v>
      </c>
      <c r="AM312" s="202"/>
      <c r="AN312" s="407"/>
      <c r="AO312" s="407"/>
      <c r="AP312" s="407"/>
      <c r="AQ312" s="407"/>
    </row>
    <row r="313" spans="1:43" x14ac:dyDescent="0.25">
      <c r="A313" s="407"/>
      <c r="C313" s="202"/>
      <c r="D313" s="109"/>
      <c r="E313" s="1148"/>
      <c r="F313" s="1148"/>
      <c r="G313" s="1148"/>
      <c r="H313" s="1148"/>
      <c r="I313" s="1148"/>
      <c r="J313" s="1148"/>
      <c r="K313" s="1148"/>
      <c r="L313" s="1148"/>
      <c r="M313" s="1148"/>
      <c r="N313" s="1148"/>
      <c r="O313" s="1148"/>
      <c r="P313" s="1148"/>
      <c r="Q313" s="1148"/>
      <c r="R313" s="1148"/>
      <c r="S313" s="1148"/>
      <c r="T313" s="1148"/>
      <c r="U313" s="146"/>
      <c r="V313" s="109"/>
      <c r="W313" s="407"/>
      <c r="X313" s="407" t="s">
        <v>526</v>
      </c>
      <c r="Y313" s="407"/>
      <c r="Z313" s="407"/>
      <c r="AA313" s="407"/>
      <c r="AB313" s="407"/>
      <c r="AC313" s="112" t="s">
        <v>9</v>
      </c>
      <c r="AD313" s="112"/>
      <c r="AE313" s="112"/>
      <c r="AF313" s="112"/>
      <c r="AG313" s="112"/>
      <c r="AH313" s="112"/>
      <c r="AI313" s="112"/>
      <c r="AJ313" s="150"/>
      <c r="AK313" s="112"/>
      <c r="AL313" s="206" t="s">
        <v>101</v>
      </c>
      <c r="AM313" s="202"/>
      <c r="AN313" s="407"/>
      <c r="AO313" s="407"/>
      <c r="AP313" s="407"/>
      <c r="AQ313" s="407"/>
    </row>
    <row r="314" spans="1:43" ht="11.25" customHeight="1" x14ac:dyDescent="0.25">
      <c r="A314" s="407"/>
      <c r="B314" s="410"/>
      <c r="C314" s="202"/>
      <c r="D314" s="109"/>
      <c r="E314" s="1148"/>
      <c r="F314" s="1148"/>
      <c r="G314" s="1148"/>
      <c r="H314" s="1148"/>
      <c r="I314" s="1148"/>
      <c r="J314" s="1148"/>
      <c r="K314" s="1148"/>
      <c r="L314" s="1148"/>
      <c r="M314" s="1148"/>
      <c r="N314" s="1148"/>
      <c r="O314" s="1148"/>
      <c r="P314" s="1148"/>
      <c r="Q314" s="1148"/>
      <c r="R314" s="1148"/>
      <c r="S314" s="1148"/>
      <c r="T314" s="1148"/>
      <c r="U314" s="202"/>
      <c r="V314" s="109"/>
      <c r="W314" s="407"/>
      <c r="X314" s="381" t="s">
        <v>527</v>
      </c>
      <c r="Y314" s="381"/>
      <c r="Z314" s="381"/>
      <c r="AA314" s="381"/>
      <c r="AB314" s="381"/>
      <c r="AC314" s="112" t="s">
        <v>9</v>
      </c>
      <c r="AD314" s="112"/>
      <c r="AE314" s="112"/>
      <c r="AF314" s="112"/>
      <c r="AG314" s="112"/>
      <c r="AH314" s="112"/>
      <c r="AI314" s="112"/>
      <c r="AJ314" s="150"/>
      <c r="AK314" s="112"/>
      <c r="AL314" s="206" t="s">
        <v>135</v>
      </c>
      <c r="AM314" s="202"/>
      <c r="AN314" s="407"/>
      <c r="AO314" s="407"/>
      <c r="AP314" s="407"/>
      <c r="AQ314" s="407"/>
    </row>
    <row r="315" spans="1:43" ht="11.25" customHeight="1" x14ac:dyDescent="0.25">
      <c r="A315" s="381"/>
      <c r="B315" s="206"/>
      <c r="C315" s="202"/>
      <c r="D315" s="109"/>
      <c r="E315" s="1148"/>
      <c r="F315" s="1148"/>
      <c r="G315" s="1148"/>
      <c r="H315" s="1148"/>
      <c r="I315" s="1148"/>
      <c r="J315" s="1148"/>
      <c r="K315" s="1148"/>
      <c r="L315" s="1148"/>
      <c r="M315" s="1148"/>
      <c r="N315" s="1148"/>
      <c r="O315" s="1148"/>
      <c r="P315" s="1148"/>
      <c r="Q315" s="1148"/>
      <c r="R315" s="1148"/>
      <c r="S315" s="1148"/>
      <c r="T315" s="1148"/>
      <c r="U315" s="146"/>
      <c r="V315" s="109"/>
      <c r="W315" s="381"/>
      <c r="X315" s="381" t="s">
        <v>528</v>
      </c>
      <c r="Y315" s="381"/>
      <c r="Z315" s="381"/>
      <c r="AA315" s="381"/>
      <c r="AB315" s="381"/>
      <c r="AC315" s="381"/>
      <c r="AD315" s="381"/>
      <c r="AE315" s="381"/>
      <c r="AG315" s="381"/>
      <c r="AH315" s="84"/>
      <c r="AI315" s="381"/>
      <c r="AJ315" s="381"/>
      <c r="AK315" s="381"/>
      <c r="AL315" s="276"/>
      <c r="AM315" s="202"/>
      <c r="AN315" s="407"/>
      <c r="AO315" s="407"/>
      <c r="AP315" s="407"/>
      <c r="AQ315" s="407"/>
    </row>
    <row r="316" spans="1:43" x14ac:dyDescent="0.25">
      <c r="A316" s="381"/>
      <c r="B316" s="206"/>
      <c r="C316" s="202"/>
      <c r="D316" s="109"/>
      <c r="E316" s="1148"/>
      <c r="F316" s="1148"/>
      <c r="G316" s="1148"/>
      <c r="H316" s="1148"/>
      <c r="I316" s="1148"/>
      <c r="J316" s="1148"/>
      <c r="K316" s="1148"/>
      <c r="L316" s="1148"/>
      <c r="M316" s="1148"/>
      <c r="N316" s="1148"/>
      <c r="O316" s="1148"/>
      <c r="P316" s="1148"/>
      <c r="Q316" s="1148"/>
      <c r="R316" s="1148"/>
      <c r="S316" s="1148"/>
      <c r="T316" s="1148"/>
      <c r="U316" s="202"/>
      <c r="V316" s="109"/>
      <c r="W316" s="381"/>
      <c r="X316" s="381"/>
      <c r="Y316" s="381" t="s">
        <v>529</v>
      </c>
      <c r="Z316" s="381"/>
      <c r="AA316" s="111" t="s">
        <v>9</v>
      </c>
      <c r="AB316" s="111"/>
      <c r="AC316" s="150"/>
      <c r="AD316" s="111"/>
      <c r="AE316" s="111"/>
      <c r="AF316" s="111"/>
      <c r="AG316" s="111"/>
      <c r="AH316" s="150"/>
      <c r="AI316" s="111"/>
      <c r="AJ316" s="111"/>
      <c r="AK316" s="111"/>
      <c r="AL316" s="206" t="s">
        <v>137</v>
      </c>
      <c r="AM316" s="202"/>
      <c r="AN316" s="407"/>
      <c r="AO316" s="407"/>
      <c r="AP316" s="407"/>
      <c r="AQ316" s="407"/>
    </row>
    <row r="317" spans="1:43" x14ac:dyDescent="0.25">
      <c r="A317" s="381"/>
      <c r="B317" s="206"/>
      <c r="C317" s="202"/>
      <c r="D317" s="109"/>
      <c r="E317" s="1148"/>
      <c r="F317" s="1148"/>
      <c r="G317" s="1148"/>
      <c r="H317" s="1148"/>
      <c r="I317" s="1148"/>
      <c r="J317" s="1148"/>
      <c r="K317" s="1148"/>
      <c r="L317" s="1148"/>
      <c r="M317" s="1148"/>
      <c r="N317" s="1148"/>
      <c r="O317" s="1148"/>
      <c r="P317" s="1148"/>
      <c r="Q317" s="1148"/>
      <c r="R317" s="1148"/>
      <c r="S317" s="1148"/>
      <c r="T317" s="1148"/>
      <c r="U317" s="202"/>
      <c r="V317" s="109"/>
      <c r="W317" s="381"/>
      <c r="X317" s="381"/>
      <c r="Y317" s="381" t="s">
        <v>530</v>
      </c>
      <c r="Z317" s="381"/>
      <c r="AA317" s="381"/>
      <c r="AB317" s="381"/>
      <c r="AC317" s="381"/>
      <c r="AD317" s="111" t="s">
        <v>9</v>
      </c>
      <c r="AE317" s="111"/>
      <c r="AF317" s="150"/>
      <c r="AG317" s="111"/>
      <c r="AH317" s="111"/>
      <c r="AI317" s="111"/>
      <c r="AJ317" s="111"/>
      <c r="AK317" s="111"/>
      <c r="AL317" s="206" t="s">
        <v>139</v>
      </c>
      <c r="AM317" s="202"/>
      <c r="AN317" s="407"/>
      <c r="AO317" s="407"/>
      <c r="AP317" s="407"/>
      <c r="AQ317" s="407"/>
    </row>
    <row r="318" spans="1:43" x14ac:dyDescent="0.25">
      <c r="A318" s="381"/>
      <c r="B318" s="206"/>
      <c r="C318" s="202"/>
      <c r="D318" s="109"/>
      <c r="E318" s="1148"/>
      <c r="F318" s="1148"/>
      <c r="G318" s="1148"/>
      <c r="H318" s="1148"/>
      <c r="I318" s="1148"/>
      <c r="J318" s="1148"/>
      <c r="K318" s="1148"/>
      <c r="L318" s="1148"/>
      <c r="M318" s="1148"/>
      <c r="N318" s="1148"/>
      <c r="O318" s="1148"/>
      <c r="P318" s="1148"/>
      <c r="Q318" s="1148"/>
      <c r="R318" s="1148"/>
      <c r="S318" s="1148"/>
      <c r="T318" s="1148"/>
      <c r="U318" s="202"/>
      <c r="V318" s="109"/>
      <c r="W318" s="381"/>
      <c r="X318" s="381" t="s">
        <v>531</v>
      </c>
      <c r="Y318" s="381"/>
      <c r="Z318" s="381"/>
      <c r="AA318" s="381"/>
      <c r="AB318" s="381"/>
      <c r="AC318" s="381"/>
      <c r="AD318" s="381"/>
      <c r="AE318" s="381"/>
      <c r="AF318" s="111"/>
      <c r="AG318" s="111"/>
      <c r="AH318" s="150"/>
      <c r="AI318" s="111"/>
      <c r="AJ318" s="111"/>
      <c r="AK318" s="111"/>
      <c r="AL318" s="276"/>
      <c r="AM318" s="202"/>
      <c r="AN318" s="407"/>
      <c r="AO318" s="407"/>
      <c r="AP318" s="407"/>
      <c r="AQ318" s="407"/>
    </row>
    <row r="319" spans="1:43" x14ac:dyDescent="0.25">
      <c r="A319" s="381"/>
      <c r="B319" s="206"/>
      <c r="C319" s="202"/>
      <c r="D319" s="109"/>
      <c r="E319" s="1148"/>
      <c r="F319" s="1148"/>
      <c r="G319" s="1148"/>
      <c r="H319" s="1148"/>
      <c r="I319" s="1148"/>
      <c r="J319" s="1148"/>
      <c r="K319" s="1148"/>
      <c r="L319" s="1148"/>
      <c r="M319" s="1148"/>
      <c r="N319" s="1148"/>
      <c r="O319" s="1148"/>
      <c r="P319" s="1148"/>
      <c r="Q319" s="1148"/>
      <c r="R319" s="1148"/>
      <c r="S319" s="1148"/>
      <c r="T319" s="1148"/>
      <c r="U319" s="202"/>
      <c r="V319" s="109"/>
      <c r="W319" s="381"/>
      <c r="X319" s="381"/>
      <c r="Y319" s="381" t="s">
        <v>532</v>
      </c>
      <c r="Z319" s="381"/>
      <c r="AA319" s="381"/>
      <c r="AB319" s="111" t="s">
        <v>9</v>
      </c>
      <c r="AC319" s="111"/>
      <c r="AD319" s="150"/>
      <c r="AE319" s="111"/>
      <c r="AF319" s="111"/>
      <c r="AG319" s="111"/>
      <c r="AH319" s="150"/>
      <c r="AI319" s="111"/>
      <c r="AJ319" s="111"/>
      <c r="AK319" s="111"/>
      <c r="AL319" s="206" t="s">
        <v>141</v>
      </c>
      <c r="AM319" s="202"/>
      <c r="AN319" s="407"/>
      <c r="AO319" s="407"/>
      <c r="AP319" s="407"/>
      <c r="AQ319" s="407"/>
    </row>
    <row r="320" spans="1:43" x14ac:dyDescent="0.25">
      <c r="A320" s="381"/>
      <c r="B320" s="206"/>
      <c r="C320" s="202"/>
      <c r="D320" s="109"/>
      <c r="E320" s="1148"/>
      <c r="F320" s="1148"/>
      <c r="G320" s="1148"/>
      <c r="H320" s="1148"/>
      <c r="I320" s="1148"/>
      <c r="J320" s="1148"/>
      <c r="K320" s="1148"/>
      <c r="L320" s="1148"/>
      <c r="M320" s="1148"/>
      <c r="N320" s="1148"/>
      <c r="O320" s="1148"/>
      <c r="P320" s="1148"/>
      <c r="Q320" s="1148"/>
      <c r="R320" s="1148"/>
      <c r="S320" s="1148"/>
      <c r="T320" s="1148"/>
      <c r="U320" s="202"/>
      <c r="V320" s="109"/>
      <c r="W320" s="381"/>
      <c r="X320" s="381"/>
      <c r="Y320" s="381" t="s">
        <v>530</v>
      </c>
      <c r="Z320" s="381"/>
      <c r="AA320" s="381"/>
      <c r="AB320" s="381"/>
      <c r="AC320" s="381"/>
      <c r="AD320" s="111" t="s">
        <v>9</v>
      </c>
      <c r="AE320" s="111"/>
      <c r="AF320" s="150"/>
      <c r="AG320" s="111"/>
      <c r="AH320" s="111"/>
      <c r="AI320" s="111"/>
      <c r="AJ320" s="111"/>
      <c r="AK320" s="111"/>
      <c r="AL320" s="206" t="s">
        <v>143</v>
      </c>
      <c r="AM320" s="202"/>
      <c r="AN320" s="407"/>
      <c r="AO320" s="407"/>
      <c r="AP320" s="407"/>
      <c r="AQ320" s="407"/>
    </row>
    <row r="321" spans="1:43" x14ac:dyDescent="0.25">
      <c r="A321" s="381"/>
      <c r="B321" s="206"/>
      <c r="C321" s="202"/>
      <c r="D321" s="109"/>
      <c r="E321" s="1148"/>
      <c r="F321" s="1148"/>
      <c r="G321" s="1148"/>
      <c r="H321" s="1148"/>
      <c r="I321" s="1148"/>
      <c r="J321" s="1148"/>
      <c r="K321" s="1148"/>
      <c r="L321" s="1148"/>
      <c r="M321" s="1148"/>
      <c r="N321" s="1148"/>
      <c r="O321" s="1148"/>
      <c r="P321" s="1148"/>
      <c r="Q321" s="1148"/>
      <c r="R321" s="1148"/>
      <c r="S321" s="1148"/>
      <c r="T321" s="1148"/>
      <c r="U321" s="202"/>
      <c r="V321" s="109"/>
      <c r="W321" s="381"/>
      <c r="X321" s="381"/>
      <c r="Y321" s="381"/>
      <c r="Z321" s="381"/>
      <c r="AA321" s="381"/>
      <c r="AB321" s="381"/>
      <c r="AC321" s="381"/>
      <c r="AD321" s="381"/>
      <c r="AE321" s="381"/>
      <c r="AF321" s="381"/>
      <c r="AG321" s="381"/>
      <c r="AH321" s="381"/>
      <c r="AI321" s="381"/>
      <c r="AJ321" s="381"/>
      <c r="AK321" s="381"/>
      <c r="AL321" s="276"/>
      <c r="AM321" s="202"/>
      <c r="AN321" s="407"/>
      <c r="AO321" s="407"/>
      <c r="AP321" s="407"/>
      <c r="AQ321" s="407"/>
    </row>
    <row r="322" spans="1:43" x14ac:dyDescent="0.25">
      <c r="A322" s="381"/>
      <c r="B322" s="206"/>
      <c r="C322" s="202"/>
      <c r="D322" s="109"/>
      <c r="E322" s="1148"/>
      <c r="F322" s="1148"/>
      <c r="G322" s="1148"/>
      <c r="H322" s="1148"/>
      <c r="I322" s="1148"/>
      <c r="J322" s="1148"/>
      <c r="K322" s="1148"/>
      <c r="L322" s="1148"/>
      <c r="M322" s="1148"/>
      <c r="N322" s="1148"/>
      <c r="O322" s="1148"/>
      <c r="P322" s="1148"/>
      <c r="Q322" s="1148"/>
      <c r="R322" s="1148"/>
      <c r="S322" s="1148"/>
      <c r="T322" s="1148"/>
      <c r="U322" s="202"/>
      <c r="V322" s="109"/>
      <c r="W322" s="381"/>
      <c r="X322" s="381" t="s">
        <v>1595</v>
      </c>
      <c r="Y322" s="381"/>
      <c r="Z322" s="381"/>
      <c r="AA322" s="381"/>
      <c r="AB322" s="381"/>
      <c r="AC322" s="381"/>
      <c r="AD322" s="381"/>
      <c r="AE322" s="381"/>
      <c r="AF322" s="381"/>
      <c r="AG322" s="381"/>
      <c r="AH322" s="381"/>
      <c r="AI322" s="381"/>
      <c r="AJ322" s="381"/>
      <c r="AK322" s="381"/>
      <c r="AL322" s="206" t="s">
        <v>200</v>
      </c>
      <c r="AM322" s="202"/>
      <c r="AN322" s="407"/>
      <c r="AO322" s="407"/>
      <c r="AP322" s="407"/>
      <c r="AQ322" s="407"/>
    </row>
    <row r="323" spans="1:43" x14ac:dyDescent="0.25">
      <c r="A323" s="381"/>
      <c r="B323" s="206"/>
      <c r="C323" s="202"/>
      <c r="D323" s="109"/>
      <c r="E323" s="1148"/>
      <c r="F323" s="1148"/>
      <c r="G323" s="1148"/>
      <c r="H323" s="1148"/>
      <c r="I323" s="1148"/>
      <c r="J323" s="1148"/>
      <c r="K323" s="1148"/>
      <c r="L323" s="1148"/>
      <c r="M323" s="1148"/>
      <c r="N323" s="1148"/>
      <c r="O323" s="1148"/>
      <c r="P323" s="1148"/>
      <c r="Q323" s="1148"/>
      <c r="R323" s="1148"/>
      <c r="S323" s="1148"/>
      <c r="T323" s="1148"/>
      <c r="U323" s="202"/>
      <c r="V323" s="109"/>
      <c r="W323" s="381"/>
      <c r="X323" s="381"/>
      <c r="Y323" s="381"/>
      <c r="Z323" s="381"/>
      <c r="AA323" s="381"/>
      <c r="AB323" s="381"/>
      <c r="AC323" s="381"/>
      <c r="AD323" s="119"/>
      <c r="AE323" s="119"/>
      <c r="AF323" s="119"/>
      <c r="AG323" s="119"/>
      <c r="AH323" s="119"/>
      <c r="AI323" s="119"/>
      <c r="AJ323" s="119"/>
      <c r="AK323" s="119"/>
      <c r="AM323" s="202"/>
      <c r="AN323" s="407"/>
      <c r="AO323" s="407"/>
      <c r="AP323" s="407"/>
      <c r="AQ323" s="407"/>
    </row>
    <row r="324" spans="1:43" x14ac:dyDescent="0.25">
      <c r="A324" s="381"/>
      <c r="B324" s="206"/>
      <c r="C324" s="202"/>
      <c r="D324" s="109"/>
      <c r="E324" s="1148"/>
      <c r="F324" s="1148"/>
      <c r="G324" s="1148"/>
      <c r="H324" s="1148"/>
      <c r="I324" s="1148"/>
      <c r="J324" s="1148"/>
      <c r="K324" s="1148"/>
      <c r="L324" s="1148"/>
      <c r="M324" s="1148"/>
      <c r="N324" s="1148"/>
      <c r="O324" s="1148"/>
      <c r="P324" s="1148"/>
      <c r="Q324" s="1148"/>
      <c r="R324" s="1148"/>
      <c r="S324" s="1148"/>
      <c r="T324" s="1148"/>
      <c r="U324" s="202"/>
      <c r="V324" s="109"/>
      <c r="W324" s="381"/>
      <c r="X324" s="407"/>
      <c r="Y324" s="407"/>
      <c r="Z324" s="407"/>
      <c r="AA324" s="407"/>
      <c r="AB324" s="407"/>
      <c r="AC324" s="407"/>
      <c r="AD324" s="371"/>
      <c r="AE324" s="369" t="s">
        <v>146</v>
      </c>
      <c r="AF324" s="369"/>
      <c r="AG324" s="369"/>
      <c r="AH324" s="369"/>
      <c r="AI324" s="369"/>
      <c r="AJ324" s="369"/>
      <c r="AK324" s="369"/>
      <c r="AL324" s="276"/>
      <c r="AM324" s="202"/>
      <c r="AN324" s="407"/>
      <c r="AO324" s="407"/>
      <c r="AP324" s="407"/>
      <c r="AQ324" s="407"/>
    </row>
    <row r="325" spans="1:43" x14ac:dyDescent="0.25">
      <c r="A325" s="381"/>
      <c r="B325" s="206"/>
      <c r="C325" s="202"/>
      <c r="D325" s="109"/>
      <c r="E325" s="1148"/>
      <c r="F325" s="1148"/>
      <c r="G325" s="1148"/>
      <c r="H325" s="1148"/>
      <c r="I325" s="1148"/>
      <c r="J325" s="1148"/>
      <c r="K325" s="1148"/>
      <c r="L325" s="1148"/>
      <c r="M325" s="1148"/>
      <c r="N325" s="1148"/>
      <c r="O325" s="1148"/>
      <c r="P325" s="1148"/>
      <c r="Q325" s="1148"/>
      <c r="R325" s="1148"/>
      <c r="S325" s="1148"/>
      <c r="T325" s="1148"/>
      <c r="U325" s="202"/>
      <c r="V325" s="109"/>
      <c r="W325" s="381"/>
      <c r="X325" s="407"/>
      <c r="Y325" s="407"/>
      <c r="Z325" s="407"/>
      <c r="AA325" s="407"/>
      <c r="AB325" s="407"/>
      <c r="AC325" s="407"/>
      <c r="AD325" s="407"/>
      <c r="AL325" s="127"/>
      <c r="AM325" s="202"/>
      <c r="AN325" s="407"/>
      <c r="AO325" s="407"/>
      <c r="AP325" s="407"/>
      <c r="AQ325" s="407"/>
    </row>
    <row r="326" spans="1:43" x14ac:dyDescent="0.25">
      <c r="A326" s="381"/>
      <c r="B326" s="206"/>
      <c r="C326" s="202"/>
      <c r="D326" s="109"/>
      <c r="E326" s="1148"/>
      <c r="F326" s="1148"/>
      <c r="G326" s="1148"/>
      <c r="H326" s="1148"/>
      <c r="I326" s="1148"/>
      <c r="J326" s="1148"/>
      <c r="K326" s="1148"/>
      <c r="L326" s="1148"/>
      <c r="M326" s="1148"/>
      <c r="N326" s="1148"/>
      <c r="O326" s="1148"/>
      <c r="P326" s="1148"/>
      <c r="Q326" s="1148"/>
      <c r="R326" s="1148"/>
      <c r="S326" s="1148"/>
      <c r="T326" s="1148"/>
      <c r="U326" s="202"/>
      <c r="V326" s="109"/>
      <c r="W326" s="148" t="s">
        <v>534</v>
      </c>
      <c r="X326" s="381"/>
      <c r="Y326" s="381"/>
      <c r="Z326" s="381"/>
      <c r="AA326" s="381"/>
      <c r="AB326" s="381"/>
      <c r="AC326" s="381"/>
      <c r="AD326" s="381"/>
      <c r="AE326" s="381"/>
      <c r="AF326" s="381"/>
      <c r="AG326" s="381"/>
      <c r="AH326" s="381"/>
      <c r="AI326" s="381"/>
      <c r="AJ326" s="381"/>
      <c r="AK326" s="381"/>
      <c r="AL326" s="206"/>
      <c r="AM326" s="202"/>
      <c r="AN326" s="407"/>
      <c r="AO326" s="407"/>
      <c r="AP326" s="407"/>
      <c r="AQ326" s="407"/>
    </row>
    <row r="327" spans="1:43" x14ac:dyDescent="0.25">
      <c r="A327" s="381"/>
      <c r="B327" s="206"/>
      <c r="C327" s="202"/>
      <c r="D327" s="109"/>
      <c r="E327" s="1148"/>
      <c r="F327" s="1148"/>
      <c r="G327" s="1148"/>
      <c r="H327" s="1148"/>
      <c r="I327" s="1148"/>
      <c r="J327" s="1148"/>
      <c r="K327" s="1148"/>
      <c r="L327" s="1148"/>
      <c r="M327" s="1148"/>
      <c r="N327" s="1148"/>
      <c r="O327" s="1148"/>
      <c r="P327" s="1148"/>
      <c r="Q327" s="1148"/>
      <c r="R327" s="1148"/>
      <c r="S327" s="1148"/>
      <c r="T327" s="1148"/>
      <c r="U327" s="202"/>
      <c r="V327" s="109"/>
      <c r="W327" s="148"/>
      <c r="X327" s="381" t="s">
        <v>535</v>
      </c>
      <c r="Y327" s="381"/>
      <c r="Z327" s="381"/>
      <c r="AA327" s="381"/>
      <c r="AB327" s="381"/>
      <c r="AC327" s="111" t="s">
        <v>9</v>
      </c>
      <c r="AD327" s="111"/>
      <c r="AE327" s="150"/>
      <c r="AF327" s="111"/>
      <c r="AG327" s="111"/>
      <c r="AH327" s="111"/>
      <c r="AI327" s="111"/>
      <c r="AJ327" s="150"/>
      <c r="AK327" s="111"/>
      <c r="AL327" s="206" t="s">
        <v>202</v>
      </c>
      <c r="AM327" s="202"/>
      <c r="AN327" s="407"/>
      <c r="AO327" s="407"/>
      <c r="AP327" s="407"/>
      <c r="AQ327" s="407"/>
    </row>
    <row r="328" spans="1:43" x14ac:dyDescent="0.25">
      <c r="A328" s="381"/>
      <c r="B328" s="206"/>
      <c r="C328" s="202"/>
      <c r="D328" s="109"/>
      <c r="E328" s="1148"/>
      <c r="F328" s="1148"/>
      <c r="G328" s="1148"/>
      <c r="H328" s="1148"/>
      <c r="I328" s="1148"/>
      <c r="J328" s="1148"/>
      <c r="K328" s="1148"/>
      <c r="L328" s="1148"/>
      <c r="M328" s="1148"/>
      <c r="N328" s="1148"/>
      <c r="O328" s="1148"/>
      <c r="P328" s="1148"/>
      <c r="Q328" s="1148"/>
      <c r="R328" s="1148"/>
      <c r="S328" s="1148"/>
      <c r="T328" s="1148"/>
      <c r="U328" s="202"/>
      <c r="V328" s="109"/>
      <c r="W328" s="148"/>
      <c r="X328" s="381" t="s">
        <v>536</v>
      </c>
      <c r="Y328" s="381"/>
      <c r="Z328" s="381"/>
      <c r="AA328" s="381"/>
      <c r="AB328" s="381"/>
      <c r="AC328" s="381"/>
      <c r="AD328" s="111" t="s">
        <v>9</v>
      </c>
      <c r="AE328" s="111"/>
      <c r="AF328" s="150"/>
      <c r="AG328" s="111"/>
      <c r="AH328" s="111"/>
      <c r="AI328" s="111"/>
      <c r="AJ328" s="111"/>
      <c r="AK328" s="150"/>
      <c r="AL328" s="206" t="s">
        <v>204</v>
      </c>
      <c r="AM328" s="202"/>
      <c r="AN328" s="407"/>
      <c r="AO328" s="407"/>
      <c r="AP328" s="407"/>
      <c r="AQ328" s="407"/>
    </row>
    <row r="329" spans="1:43" x14ac:dyDescent="0.25">
      <c r="A329" s="381"/>
      <c r="B329" s="206"/>
      <c r="C329" s="202"/>
      <c r="D329" s="109"/>
      <c r="E329" s="1148"/>
      <c r="F329" s="1148"/>
      <c r="G329" s="1148"/>
      <c r="H329" s="1148"/>
      <c r="I329" s="1148"/>
      <c r="J329" s="1148"/>
      <c r="K329" s="1148"/>
      <c r="L329" s="1148"/>
      <c r="M329" s="1148"/>
      <c r="N329" s="1148"/>
      <c r="O329" s="1148"/>
      <c r="P329" s="1148"/>
      <c r="Q329" s="1148"/>
      <c r="R329" s="1148"/>
      <c r="S329" s="1148"/>
      <c r="T329" s="1148"/>
      <c r="U329" s="202"/>
      <c r="V329" s="109"/>
      <c r="W329" s="381"/>
      <c r="X329" s="381" t="s">
        <v>537</v>
      </c>
      <c r="Y329" s="381"/>
      <c r="Z329" s="381"/>
      <c r="AA329" s="381"/>
      <c r="AC329" s="111"/>
      <c r="AD329" s="150"/>
      <c r="AE329" s="111" t="s">
        <v>9</v>
      </c>
      <c r="AF329" s="111"/>
      <c r="AG329" s="111"/>
      <c r="AH329" s="111"/>
      <c r="AI329" s="150"/>
      <c r="AJ329" s="150"/>
      <c r="AK329" s="111"/>
      <c r="AL329" s="206" t="s">
        <v>206</v>
      </c>
      <c r="AM329" s="202"/>
      <c r="AN329" s="407"/>
      <c r="AO329" s="407"/>
      <c r="AP329" s="407"/>
      <c r="AQ329" s="407"/>
    </row>
    <row r="330" spans="1:43" x14ac:dyDescent="0.25">
      <c r="A330" s="381"/>
      <c r="B330" s="206"/>
      <c r="C330" s="202"/>
      <c r="D330" s="109"/>
      <c r="E330" s="1148"/>
      <c r="F330" s="1148"/>
      <c r="G330" s="1148"/>
      <c r="H330" s="1148"/>
      <c r="I330" s="1148"/>
      <c r="J330" s="1148"/>
      <c r="K330" s="1148"/>
      <c r="L330" s="1148"/>
      <c r="M330" s="1148"/>
      <c r="N330" s="1148"/>
      <c r="O330" s="1148"/>
      <c r="P330" s="1148"/>
      <c r="Q330" s="1148"/>
      <c r="R330" s="1148"/>
      <c r="S330" s="1148"/>
      <c r="T330" s="1148"/>
      <c r="U330" s="202"/>
      <c r="V330" s="109"/>
      <c r="W330" s="381"/>
      <c r="X330" s="381" t="s">
        <v>538</v>
      </c>
      <c r="Y330" s="381"/>
      <c r="Z330" s="381"/>
      <c r="AA330" s="381"/>
      <c r="AB330" s="381"/>
      <c r="AD330" s="111"/>
      <c r="AE330" s="111" t="s">
        <v>9</v>
      </c>
      <c r="AF330" s="111"/>
      <c r="AG330" s="111"/>
      <c r="AH330" s="111"/>
      <c r="AI330" s="111"/>
      <c r="AJ330" s="150"/>
      <c r="AK330" s="111"/>
      <c r="AL330" s="206" t="s">
        <v>208</v>
      </c>
      <c r="AM330" s="202"/>
      <c r="AN330" s="407"/>
      <c r="AO330" s="407"/>
      <c r="AP330" s="407"/>
      <c r="AQ330" s="407"/>
    </row>
    <row r="331" spans="1:43" x14ac:dyDescent="0.25">
      <c r="A331" s="381"/>
      <c r="B331" s="206"/>
      <c r="C331" s="202"/>
      <c r="D331" s="109"/>
      <c r="E331" s="1148"/>
      <c r="F331" s="1148"/>
      <c r="G331" s="1148"/>
      <c r="H331" s="1148"/>
      <c r="I331" s="1148"/>
      <c r="J331" s="1148"/>
      <c r="K331" s="1148"/>
      <c r="L331" s="1148"/>
      <c r="M331" s="1148"/>
      <c r="N331" s="1148"/>
      <c r="O331" s="1148"/>
      <c r="P331" s="1148"/>
      <c r="Q331" s="1148"/>
      <c r="R331" s="1148"/>
      <c r="S331" s="1148"/>
      <c r="T331" s="1148"/>
      <c r="U331" s="202"/>
      <c r="V331" s="109"/>
      <c r="W331" s="381"/>
      <c r="X331" s="381"/>
      <c r="Y331" s="381"/>
      <c r="Z331" s="381"/>
      <c r="AA331" s="381"/>
      <c r="AB331" s="381"/>
      <c r="AC331" s="381"/>
      <c r="AD331" s="381"/>
      <c r="AE331" s="381"/>
      <c r="AF331" s="381"/>
      <c r="AG331" s="381"/>
      <c r="AH331" s="381"/>
      <c r="AI331" s="381"/>
      <c r="AJ331" s="381"/>
      <c r="AK331" s="381"/>
      <c r="AL331" s="206"/>
      <c r="AM331" s="202"/>
      <c r="AN331" s="407"/>
      <c r="AO331" s="407"/>
      <c r="AP331" s="407"/>
      <c r="AQ331" s="407"/>
    </row>
    <row r="332" spans="1:43" x14ac:dyDescent="0.25">
      <c r="A332" s="381"/>
      <c r="B332" s="206"/>
      <c r="C332" s="202"/>
      <c r="D332" s="109"/>
      <c r="E332" s="1148"/>
      <c r="F332" s="1148"/>
      <c r="G332" s="1148"/>
      <c r="H332" s="1148"/>
      <c r="I332" s="1148"/>
      <c r="J332" s="1148"/>
      <c r="K332" s="1148"/>
      <c r="L332" s="1148"/>
      <c r="M332" s="1148"/>
      <c r="N332" s="1148"/>
      <c r="O332" s="1148"/>
      <c r="P332" s="1148"/>
      <c r="Q332" s="1148"/>
      <c r="R332" s="1148"/>
      <c r="S332" s="1148"/>
      <c r="T332" s="1148"/>
      <c r="U332" s="202"/>
      <c r="V332" s="109"/>
      <c r="W332" s="148" t="s">
        <v>539</v>
      </c>
      <c r="X332" s="381"/>
      <c r="Y332" s="381"/>
      <c r="Z332" s="381"/>
      <c r="AA332" s="381"/>
      <c r="AB332" s="381"/>
      <c r="AC332" s="381"/>
      <c r="AD332" s="381"/>
      <c r="AE332" s="381"/>
      <c r="AF332" s="381"/>
      <c r="AG332" s="381"/>
      <c r="AH332" s="381"/>
      <c r="AI332" s="381"/>
      <c r="AJ332" s="381"/>
      <c r="AK332" s="381"/>
      <c r="AL332" s="206"/>
      <c r="AM332" s="202"/>
      <c r="AN332" s="407"/>
      <c r="AO332" s="407"/>
      <c r="AP332" s="407"/>
      <c r="AQ332" s="407"/>
    </row>
    <row r="333" spans="1:43" x14ac:dyDescent="0.25">
      <c r="A333" s="381"/>
      <c r="B333" s="206"/>
      <c r="C333" s="202"/>
      <c r="D333" s="109"/>
      <c r="E333" s="1148"/>
      <c r="F333" s="1148"/>
      <c r="G333" s="1148"/>
      <c r="H333" s="1148"/>
      <c r="I333" s="1148"/>
      <c r="J333" s="1148"/>
      <c r="K333" s="1148"/>
      <c r="L333" s="1148"/>
      <c r="M333" s="1148"/>
      <c r="N333" s="1148"/>
      <c r="O333" s="1148"/>
      <c r="P333" s="1148"/>
      <c r="Q333" s="1148"/>
      <c r="R333" s="1148"/>
      <c r="S333" s="1148"/>
      <c r="T333" s="1148"/>
      <c r="U333" s="202"/>
      <c r="V333" s="109"/>
      <c r="W333" s="381"/>
      <c r="X333" s="381" t="s">
        <v>540</v>
      </c>
      <c r="Y333" s="381"/>
      <c r="Z333" s="381"/>
      <c r="AA333" s="111" t="s">
        <v>9</v>
      </c>
      <c r="AB333" s="111"/>
      <c r="AC333" s="150"/>
      <c r="AD333" s="111"/>
      <c r="AE333" s="111"/>
      <c r="AF333" s="111"/>
      <c r="AG333" s="111"/>
      <c r="AH333" s="150"/>
      <c r="AI333" s="111"/>
      <c r="AJ333" s="111"/>
      <c r="AK333" s="111"/>
      <c r="AL333" s="206" t="s">
        <v>364</v>
      </c>
      <c r="AM333" s="202"/>
      <c r="AN333" s="407"/>
      <c r="AO333" s="407"/>
      <c r="AP333" s="407"/>
      <c r="AQ333" s="407"/>
    </row>
    <row r="334" spans="1:43" x14ac:dyDescent="0.25">
      <c r="A334" s="381"/>
      <c r="B334" s="206"/>
      <c r="C334" s="202"/>
      <c r="D334" s="109"/>
      <c r="E334" s="1148"/>
      <c r="F334" s="1148"/>
      <c r="G334" s="1148"/>
      <c r="H334" s="1148"/>
      <c r="I334" s="1148"/>
      <c r="J334" s="1148"/>
      <c r="K334" s="1148"/>
      <c r="L334" s="1148"/>
      <c r="M334" s="1148"/>
      <c r="N334" s="1148"/>
      <c r="O334" s="1148"/>
      <c r="P334" s="1148"/>
      <c r="Q334" s="1148"/>
      <c r="R334" s="1148"/>
      <c r="S334" s="1148"/>
      <c r="T334" s="1148"/>
      <c r="U334" s="202"/>
      <c r="V334" s="109"/>
      <c r="W334" s="381"/>
      <c r="X334" s="381" t="s">
        <v>1596</v>
      </c>
      <c r="Y334" s="381"/>
      <c r="Z334" s="381"/>
      <c r="AA334" s="381"/>
      <c r="AB334" s="381"/>
      <c r="AC334" s="381"/>
      <c r="AD334" s="381"/>
      <c r="AE334" s="381"/>
      <c r="AF334" s="111"/>
      <c r="AG334" s="111"/>
      <c r="AH334" s="150"/>
      <c r="AI334" s="111"/>
      <c r="AJ334" s="111"/>
      <c r="AK334" s="111"/>
      <c r="AL334" s="276" t="s">
        <v>365</v>
      </c>
      <c r="AM334" s="202"/>
      <c r="AN334" s="407"/>
      <c r="AO334" s="407"/>
      <c r="AP334" s="407"/>
      <c r="AQ334" s="407"/>
    </row>
    <row r="335" spans="1:43" x14ac:dyDescent="0.25">
      <c r="A335" s="381"/>
      <c r="B335" s="206"/>
      <c r="C335" s="202"/>
      <c r="D335" s="109"/>
      <c r="E335" s="1148"/>
      <c r="F335" s="1148"/>
      <c r="G335" s="1148"/>
      <c r="H335" s="1148"/>
      <c r="I335" s="1148"/>
      <c r="J335" s="1148"/>
      <c r="K335" s="1148"/>
      <c r="L335" s="1148"/>
      <c r="M335" s="1148"/>
      <c r="N335" s="1148"/>
      <c r="O335" s="1148"/>
      <c r="P335" s="1148"/>
      <c r="Q335" s="1148"/>
      <c r="R335" s="1148"/>
      <c r="S335" s="1148"/>
      <c r="T335" s="1148"/>
      <c r="U335" s="202"/>
      <c r="V335" s="109"/>
      <c r="W335" s="381"/>
      <c r="X335" s="381" t="s">
        <v>541</v>
      </c>
      <c r="Y335" s="381"/>
      <c r="Z335" s="381"/>
      <c r="AA335" s="381"/>
      <c r="AB335" s="111" t="s">
        <v>9</v>
      </c>
      <c r="AC335" s="111"/>
      <c r="AD335" s="150"/>
      <c r="AE335" s="111"/>
      <c r="AF335" s="111"/>
      <c r="AG335" s="111"/>
      <c r="AH335" s="111"/>
      <c r="AI335" s="111"/>
      <c r="AJ335" s="150"/>
      <c r="AK335" s="111"/>
      <c r="AL335" s="276" t="s">
        <v>366</v>
      </c>
      <c r="AM335" s="202"/>
      <c r="AN335" s="407"/>
      <c r="AO335" s="407"/>
      <c r="AP335" s="407"/>
      <c r="AQ335" s="407"/>
    </row>
    <row r="336" spans="1:43" x14ac:dyDescent="0.25">
      <c r="A336" s="381"/>
      <c r="B336" s="206"/>
      <c r="C336" s="202"/>
      <c r="D336" s="109"/>
      <c r="E336" s="1148"/>
      <c r="F336" s="1148"/>
      <c r="G336" s="1148"/>
      <c r="H336" s="1148"/>
      <c r="I336" s="1148"/>
      <c r="J336" s="1148"/>
      <c r="K336" s="1148"/>
      <c r="L336" s="1148"/>
      <c r="M336" s="1148"/>
      <c r="N336" s="1148"/>
      <c r="O336" s="1148"/>
      <c r="P336" s="1148"/>
      <c r="Q336" s="1148"/>
      <c r="R336" s="1148"/>
      <c r="S336" s="1148"/>
      <c r="T336" s="1148"/>
      <c r="U336" s="202"/>
      <c r="V336" s="109"/>
      <c r="W336" s="381"/>
      <c r="X336" s="381"/>
      <c r="Y336" s="381"/>
      <c r="Z336" s="381"/>
      <c r="AA336" s="381"/>
      <c r="AB336" s="381"/>
      <c r="AC336" s="381"/>
      <c r="AD336" s="381"/>
      <c r="AE336" s="381"/>
      <c r="AF336" s="381"/>
      <c r="AG336" s="381"/>
      <c r="AH336" s="381"/>
      <c r="AI336" s="381"/>
      <c r="AJ336" s="381"/>
      <c r="AK336" s="381"/>
      <c r="AL336" s="206"/>
      <c r="AM336" s="202"/>
      <c r="AN336" s="407"/>
      <c r="AO336" s="407"/>
      <c r="AP336" s="407"/>
      <c r="AQ336" s="407"/>
    </row>
    <row r="337" spans="1:91" x14ac:dyDescent="0.25">
      <c r="A337" s="381"/>
      <c r="B337" s="206"/>
      <c r="C337" s="202"/>
      <c r="D337" s="109"/>
      <c r="E337" s="1148"/>
      <c r="F337" s="1148"/>
      <c r="G337" s="1148"/>
      <c r="H337" s="1148"/>
      <c r="I337" s="1148"/>
      <c r="J337" s="1148"/>
      <c r="K337" s="1148"/>
      <c r="L337" s="1148"/>
      <c r="M337" s="1148"/>
      <c r="N337" s="1148"/>
      <c r="O337" s="1148"/>
      <c r="P337" s="1148"/>
      <c r="Q337" s="1148"/>
      <c r="R337" s="1148"/>
      <c r="S337" s="1148"/>
      <c r="T337" s="1148"/>
      <c r="U337" s="202"/>
      <c r="V337" s="109"/>
      <c r="W337" s="381" t="s">
        <v>144</v>
      </c>
      <c r="X337" s="381"/>
      <c r="Y337" s="381"/>
      <c r="Z337" s="119"/>
      <c r="AA337" s="119"/>
      <c r="AB337" s="119"/>
      <c r="AC337" s="119"/>
      <c r="AD337" s="119"/>
      <c r="AE337" s="119"/>
      <c r="AF337" s="381"/>
      <c r="AH337" s="407"/>
      <c r="AI337" s="407"/>
      <c r="AJ337" s="407"/>
      <c r="AK337" s="407"/>
      <c r="AL337" s="206" t="s">
        <v>145</v>
      </c>
      <c r="AM337" s="202"/>
      <c r="AN337" s="407"/>
      <c r="AO337" s="407"/>
      <c r="AP337" s="407"/>
      <c r="AQ337" s="407"/>
    </row>
    <row r="338" spans="1:91" x14ac:dyDescent="0.25">
      <c r="A338" s="381"/>
      <c r="B338" s="206"/>
      <c r="C338" s="202"/>
      <c r="D338" s="109"/>
      <c r="E338" s="1148"/>
      <c r="F338" s="1148"/>
      <c r="G338" s="1148"/>
      <c r="H338" s="1148"/>
      <c r="I338" s="1148"/>
      <c r="J338" s="1148"/>
      <c r="K338" s="1148"/>
      <c r="L338" s="1148"/>
      <c r="M338" s="1148"/>
      <c r="N338" s="1148"/>
      <c r="O338" s="1148"/>
      <c r="P338" s="1148"/>
      <c r="Q338" s="1148"/>
      <c r="R338" s="1148"/>
      <c r="S338" s="1148"/>
      <c r="T338" s="1148"/>
      <c r="U338" s="202"/>
      <c r="V338" s="109"/>
      <c r="W338" s="381"/>
      <c r="X338" s="381"/>
      <c r="Y338" s="381"/>
      <c r="Z338" s="525" t="s">
        <v>146</v>
      </c>
      <c r="AA338" s="526"/>
      <c r="AB338" s="526"/>
      <c r="AC338" s="526"/>
      <c r="AD338" s="526"/>
      <c r="AE338" s="372"/>
      <c r="AF338" s="369"/>
      <c r="AG338" s="369"/>
      <c r="AH338" s="369"/>
      <c r="AI338" s="369"/>
      <c r="AJ338" s="369"/>
      <c r="AK338" s="369"/>
      <c r="AL338" s="206"/>
      <c r="AM338" s="202"/>
      <c r="AN338" s="407"/>
      <c r="AO338" s="407"/>
      <c r="AP338" s="407"/>
      <c r="AQ338" s="407"/>
    </row>
    <row r="339" spans="1:91" x14ac:dyDescent="0.25">
      <c r="A339" s="381"/>
      <c r="B339" s="206"/>
      <c r="C339" s="202"/>
      <c r="D339" s="109"/>
      <c r="E339" s="1148"/>
      <c r="F339" s="1148"/>
      <c r="G339" s="1148"/>
      <c r="H339" s="1148"/>
      <c r="I339" s="1148"/>
      <c r="J339" s="1148"/>
      <c r="K339" s="1148"/>
      <c r="L339" s="1148"/>
      <c r="M339" s="1148"/>
      <c r="N339" s="1148"/>
      <c r="O339" s="1148"/>
      <c r="P339" s="1148"/>
      <c r="Q339" s="1148"/>
      <c r="R339" s="1148"/>
      <c r="S339" s="1148"/>
      <c r="T339" s="1148"/>
      <c r="U339" s="202"/>
      <c r="V339" s="109"/>
      <c r="AL339" s="127"/>
      <c r="AM339" s="202"/>
      <c r="AN339" s="407"/>
      <c r="AO339" s="407"/>
      <c r="AP339" s="407"/>
      <c r="AQ339" s="407"/>
    </row>
    <row r="340" spans="1:91" x14ac:dyDescent="0.25">
      <c r="A340" s="381"/>
      <c r="B340" s="410"/>
      <c r="C340" s="202"/>
      <c r="D340" s="109"/>
      <c r="E340" s="1148"/>
      <c r="F340" s="1148"/>
      <c r="G340" s="1148"/>
      <c r="H340" s="1148"/>
      <c r="I340" s="1148"/>
      <c r="J340" s="1148"/>
      <c r="K340" s="1148"/>
      <c r="L340" s="1148"/>
      <c r="M340" s="1148"/>
      <c r="N340" s="1148"/>
      <c r="O340" s="1148"/>
      <c r="P340" s="1148"/>
      <c r="Q340" s="1148"/>
      <c r="R340" s="1148"/>
      <c r="S340" s="1148"/>
      <c r="T340" s="1148"/>
      <c r="U340" s="202"/>
      <c r="V340" s="109"/>
      <c r="W340" s="407" t="s">
        <v>150</v>
      </c>
      <c r="X340" s="407"/>
      <c r="Y340" s="407"/>
      <c r="Z340" s="407"/>
      <c r="AA340" s="407"/>
      <c r="AB340" s="407"/>
      <c r="AC340" s="407"/>
      <c r="AD340" s="407"/>
      <c r="AE340" s="407"/>
      <c r="AF340" s="407"/>
      <c r="AG340" s="112" t="s">
        <v>9</v>
      </c>
      <c r="AH340" s="112"/>
      <c r="AI340" s="150"/>
      <c r="AJ340" s="112"/>
      <c r="AK340" s="112"/>
      <c r="AL340" s="410" t="s">
        <v>542</v>
      </c>
      <c r="AM340" s="202"/>
      <c r="AN340" s="407"/>
      <c r="AO340" s="407"/>
      <c r="AP340" s="407"/>
      <c r="AQ340" s="407"/>
    </row>
    <row r="341" spans="1:91" ht="6" customHeight="1" thickBot="1" x14ac:dyDescent="0.3">
      <c r="A341" s="141"/>
      <c r="B341" s="432"/>
      <c r="C341" s="139"/>
      <c r="D341" s="140"/>
      <c r="E341" s="141"/>
      <c r="F341" s="141"/>
      <c r="G341" s="141"/>
      <c r="H341" s="141"/>
      <c r="I341" s="141"/>
      <c r="J341" s="141"/>
      <c r="K341" s="141"/>
      <c r="L341" s="141"/>
      <c r="M341" s="141"/>
      <c r="N341" s="141"/>
      <c r="O341" s="141"/>
      <c r="P341" s="141"/>
      <c r="Q341" s="141"/>
      <c r="R341" s="141"/>
      <c r="S341" s="141"/>
      <c r="T341" s="141"/>
      <c r="U341" s="139"/>
      <c r="V341" s="140"/>
      <c r="W341" s="141"/>
      <c r="X341" s="141"/>
      <c r="Y341" s="141"/>
      <c r="Z341" s="141"/>
      <c r="AA341" s="141"/>
      <c r="AB341" s="141"/>
      <c r="AC341" s="141"/>
      <c r="AD341" s="141"/>
      <c r="AE341" s="141"/>
      <c r="AF341" s="141"/>
      <c r="AG341" s="141"/>
      <c r="AH341" s="141"/>
      <c r="AI341" s="141"/>
      <c r="AJ341" s="141"/>
      <c r="AK341" s="141"/>
      <c r="AL341" s="432"/>
      <c r="AM341" s="139"/>
      <c r="AN341" s="141"/>
      <c r="AO341" s="141"/>
      <c r="AP341" s="141"/>
      <c r="AQ341" s="141"/>
    </row>
    <row r="342" spans="1:91" ht="6" customHeight="1" x14ac:dyDescent="0.25">
      <c r="A342" s="527"/>
      <c r="B342" s="528"/>
      <c r="C342" s="529"/>
      <c r="D342" s="132"/>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3"/>
      <c r="AL342" s="134"/>
      <c r="AM342" s="131"/>
      <c r="AN342" s="133"/>
      <c r="AO342" s="133"/>
      <c r="AP342" s="133"/>
      <c r="AQ342" s="135"/>
      <c r="AS342" s="407"/>
      <c r="AT342" s="410"/>
      <c r="AU342" s="407"/>
      <c r="AV342" s="407"/>
      <c r="AW342" s="407"/>
      <c r="AX342" s="407"/>
      <c r="AY342" s="407"/>
      <c r="AZ342" s="407"/>
      <c r="BA342" s="407"/>
      <c r="BB342" s="407"/>
      <c r="BC342" s="407"/>
      <c r="BD342" s="407"/>
      <c r="BE342" s="407"/>
      <c r="BF342" s="407"/>
      <c r="BG342" s="407"/>
      <c r="BH342" s="407"/>
      <c r="BI342" s="407"/>
      <c r="BJ342" s="407"/>
      <c r="BK342" s="407"/>
      <c r="BL342" s="407"/>
      <c r="BM342" s="407"/>
      <c r="BN342" s="407"/>
      <c r="BO342" s="407"/>
      <c r="BP342" s="407"/>
      <c r="BQ342" s="407"/>
      <c r="BR342" s="407"/>
      <c r="BS342" s="407"/>
      <c r="BT342" s="407"/>
      <c r="BU342" s="407"/>
      <c r="BV342" s="407"/>
      <c r="BW342" s="407"/>
      <c r="BX342" s="407"/>
      <c r="BY342" s="407"/>
      <c r="BZ342" s="407"/>
      <c r="CA342" s="407"/>
      <c r="CB342" s="407"/>
      <c r="CC342" s="407"/>
      <c r="CD342" s="203"/>
      <c r="CE342" s="407"/>
      <c r="CF342" s="407"/>
      <c r="CG342" s="407"/>
      <c r="CH342" s="407"/>
      <c r="CI342" s="407"/>
      <c r="CJ342" s="199"/>
      <c r="CK342" s="199"/>
      <c r="CL342" s="199"/>
      <c r="CM342" s="199"/>
    </row>
    <row r="343" spans="1:91" ht="11.25" customHeight="1" x14ac:dyDescent="0.25">
      <c r="A343" s="530"/>
      <c r="B343" s="531">
        <v>632</v>
      </c>
      <c r="C343" s="532"/>
      <c r="D343" s="109"/>
      <c r="E343" s="1129" t="s">
        <v>543</v>
      </c>
      <c r="F343" s="1129"/>
      <c r="G343" s="1129"/>
      <c r="H343" s="1129"/>
      <c r="I343" s="1129"/>
      <c r="J343" s="1129"/>
      <c r="K343" s="1129"/>
      <c r="L343" s="1129"/>
      <c r="M343" s="1129"/>
      <c r="N343" s="1129"/>
      <c r="O343" s="1129"/>
      <c r="P343" s="1129"/>
      <c r="Q343" s="1129"/>
      <c r="R343" s="1129"/>
      <c r="S343" s="1129"/>
      <c r="T343" s="1129"/>
      <c r="U343" s="1129"/>
      <c r="V343" s="1129"/>
      <c r="W343" s="1129"/>
      <c r="X343" s="1129"/>
      <c r="Y343" s="1129"/>
      <c r="Z343" s="1129"/>
      <c r="AA343" s="1129"/>
      <c r="AB343" s="1129"/>
      <c r="AC343" s="1129"/>
      <c r="AD343" s="1129"/>
      <c r="AE343" s="1129"/>
      <c r="AF343" s="1129"/>
      <c r="AG343" s="1129"/>
      <c r="AH343" s="1129"/>
      <c r="AI343" s="1129"/>
      <c r="AJ343" s="1129"/>
      <c r="AK343" s="1129"/>
      <c r="AL343" s="1129"/>
      <c r="AM343" s="202"/>
      <c r="AN343" s="407"/>
      <c r="AO343" s="407"/>
      <c r="AP343" s="407"/>
      <c r="AQ343" s="137"/>
      <c r="AS343" s="407"/>
      <c r="AT343" s="410"/>
      <c r="AU343" s="407"/>
      <c r="AV343" s="407"/>
      <c r="AW343" s="1224"/>
      <c r="AX343" s="1224"/>
      <c r="AY343" s="1224"/>
      <c r="AZ343" s="1224"/>
      <c r="BA343" s="1224"/>
      <c r="BB343" s="1224"/>
      <c r="BC343" s="1224"/>
      <c r="BD343" s="412"/>
      <c r="BE343" s="412"/>
      <c r="BF343" s="412"/>
      <c r="BG343" s="412"/>
      <c r="BH343" s="412"/>
      <c r="BI343" s="412"/>
      <c r="BJ343" s="203"/>
      <c r="BK343" s="412"/>
      <c r="BL343" s="412"/>
      <c r="BM343" s="407"/>
      <c r="BN343" s="407"/>
      <c r="BO343" s="199"/>
      <c r="BP343" s="407"/>
      <c r="BQ343" s="199"/>
      <c r="BR343" s="203"/>
      <c r="BS343" s="203"/>
      <c r="BT343" s="203"/>
      <c r="BU343" s="203"/>
      <c r="BV343" s="203"/>
      <c r="BW343" s="407"/>
      <c r="BX343" s="407"/>
      <c r="BY343" s="407"/>
      <c r="BZ343" s="407"/>
      <c r="CA343" s="199"/>
      <c r="CB343" s="203"/>
      <c r="CC343" s="199"/>
      <c r="CD343" s="203"/>
      <c r="CE343" s="407"/>
      <c r="CF343" s="407"/>
      <c r="CG343" s="407"/>
      <c r="CH343" s="407"/>
      <c r="CI343" s="407"/>
      <c r="CJ343" s="199"/>
      <c r="CK343" s="199"/>
      <c r="CL343" s="199"/>
      <c r="CM343" s="199"/>
    </row>
    <row r="344" spans="1:91" x14ac:dyDescent="0.25">
      <c r="A344" s="530"/>
      <c r="B344" s="533" t="s">
        <v>460</v>
      </c>
      <c r="C344" s="532"/>
      <c r="D344" s="109"/>
      <c r="F344" s="407"/>
      <c r="G344" s="407"/>
      <c r="H344" s="407"/>
      <c r="I344" s="407"/>
      <c r="J344" s="407"/>
      <c r="K344" s="407"/>
      <c r="L344" s="407"/>
      <c r="M344" s="407"/>
      <c r="N344" s="407"/>
      <c r="O344" s="407"/>
      <c r="P344" s="407"/>
      <c r="Q344" s="407"/>
      <c r="R344" s="203"/>
      <c r="S344" s="407"/>
      <c r="T344" s="407"/>
      <c r="U344" s="407"/>
      <c r="V344" s="407"/>
      <c r="W344" s="407"/>
      <c r="X344" s="407"/>
      <c r="Z344" s="203"/>
      <c r="AA344" s="203"/>
      <c r="AB344" s="203"/>
      <c r="AC344" s="203"/>
      <c r="AD344" s="203"/>
      <c r="AE344" s="407"/>
      <c r="AF344" s="407"/>
      <c r="AG344" s="407"/>
      <c r="AH344" s="407"/>
      <c r="AJ344" s="203"/>
      <c r="AL344" s="203"/>
      <c r="AM344" s="202"/>
      <c r="AN344" s="407"/>
      <c r="AO344" s="407"/>
      <c r="AP344" s="407"/>
      <c r="AQ344" s="137"/>
      <c r="AS344" s="407"/>
      <c r="AT344" s="410"/>
      <c r="AU344" s="407"/>
      <c r="AV344" s="407"/>
      <c r="AW344" s="407"/>
      <c r="AX344" s="407"/>
      <c r="AY344" s="407"/>
      <c r="AZ344" s="407"/>
      <c r="BA344" s="407"/>
      <c r="BB344" s="407"/>
      <c r="BC344" s="407"/>
      <c r="BD344" s="407"/>
      <c r="BE344" s="407"/>
      <c r="BF344" s="407"/>
      <c r="BG344" s="407"/>
      <c r="BH344" s="407"/>
      <c r="BI344" s="407"/>
      <c r="BJ344" s="203"/>
      <c r="BK344" s="407"/>
      <c r="BL344" s="407"/>
      <c r="BM344" s="407"/>
      <c r="BN344" s="407"/>
      <c r="BO344" s="407"/>
      <c r="BP344" s="407"/>
      <c r="BQ344" s="199"/>
      <c r="BR344" s="203"/>
      <c r="BS344" s="203"/>
      <c r="BT344" s="203"/>
      <c r="BU344" s="203"/>
      <c r="BV344" s="203"/>
      <c r="BW344" s="407"/>
      <c r="BX344" s="407"/>
      <c r="BY344" s="407"/>
      <c r="BZ344" s="407"/>
      <c r="CA344" s="199"/>
      <c r="CB344" s="203"/>
      <c r="CC344" s="199"/>
      <c r="CD344" s="203"/>
      <c r="CE344" s="407"/>
      <c r="CF344" s="407"/>
      <c r="CG344" s="407"/>
      <c r="CH344" s="407"/>
      <c r="CI344" s="407"/>
      <c r="CJ344" s="199"/>
      <c r="CK344" s="199"/>
      <c r="CL344" s="199"/>
      <c r="CM344" s="199"/>
    </row>
    <row r="345" spans="1:91" x14ac:dyDescent="0.25">
      <c r="A345" s="530"/>
      <c r="B345" s="531"/>
      <c r="C345" s="532"/>
      <c r="D345" s="109"/>
      <c r="E345" s="524"/>
      <c r="F345" s="407"/>
      <c r="G345" s="407"/>
      <c r="H345" s="407"/>
      <c r="I345" s="407"/>
      <c r="J345" s="407"/>
      <c r="K345" s="407"/>
      <c r="L345" s="407"/>
      <c r="M345" s="407"/>
      <c r="N345" s="407"/>
      <c r="O345" s="407"/>
      <c r="P345" s="407"/>
      <c r="Q345" s="407"/>
      <c r="R345" s="40" t="s">
        <v>544</v>
      </c>
      <c r="S345" s="407"/>
      <c r="T345" s="407"/>
      <c r="U345" s="407"/>
      <c r="V345" s="407"/>
      <c r="W345" s="407"/>
      <c r="X345" s="407"/>
      <c r="Z345" s="203"/>
      <c r="AA345" s="203"/>
      <c r="AB345" s="203"/>
      <c r="AC345" s="203"/>
      <c r="AD345" s="40" t="s">
        <v>544</v>
      </c>
      <c r="AE345" s="407"/>
      <c r="AF345" s="407"/>
      <c r="AG345" s="407"/>
      <c r="AH345" s="407"/>
      <c r="AI345" s="407"/>
      <c r="AJ345" s="203"/>
      <c r="AL345" s="203"/>
      <c r="AM345" s="202"/>
      <c r="AN345" s="407"/>
      <c r="AO345" s="407"/>
      <c r="AP345" s="407"/>
      <c r="AQ345" s="137"/>
      <c r="AS345" s="407"/>
      <c r="AT345" s="410"/>
      <c r="AU345" s="407"/>
      <c r="AV345" s="407"/>
      <c r="AW345" s="524"/>
      <c r="AX345" s="407"/>
      <c r="AY345" s="407"/>
      <c r="AZ345" s="407"/>
      <c r="BA345" s="407"/>
      <c r="BB345" s="407"/>
      <c r="BC345" s="407"/>
      <c r="BD345" s="407"/>
      <c r="BE345" s="407"/>
      <c r="BF345" s="407"/>
      <c r="BG345" s="407"/>
      <c r="BH345" s="407"/>
      <c r="BI345" s="407"/>
      <c r="BJ345" s="203"/>
      <c r="BK345" s="407"/>
      <c r="BL345" s="407"/>
      <c r="BM345" s="407"/>
      <c r="BN345" s="407"/>
      <c r="BO345" s="407"/>
      <c r="BP345" s="407"/>
      <c r="BQ345" s="199"/>
      <c r="BR345" s="203"/>
      <c r="BS345" s="203"/>
      <c r="BT345" s="203"/>
      <c r="BU345" s="203"/>
      <c r="BV345" s="203"/>
      <c r="BW345" s="407"/>
      <c r="BX345" s="407"/>
      <c r="BY345" s="407"/>
      <c r="BZ345" s="407"/>
      <c r="CA345" s="407"/>
      <c r="CB345" s="203"/>
      <c r="CC345" s="199"/>
      <c r="CD345" s="203"/>
      <c r="CE345" s="407"/>
      <c r="CF345" s="407"/>
      <c r="CG345" s="407"/>
      <c r="CH345" s="407"/>
      <c r="CI345" s="407"/>
      <c r="CJ345" s="199"/>
      <c r="CK345" s="199"/>
      <c r="CL345" s="199"/>
      <c r="CM345" s="199"/>
    </row>
    <row r="346" spans="1:91" x14ac:dyDescent="0.25">
      <c r="A346" s="530"/>
      <c r="B346" s="531"/>
      <c r="C346" s="532"/>
      <c r="D346" s="109"/>
      <c r="E346" s="407"/>
      <c r="F346" s="407"/>
      <c r="G346" s="407"/>
      <c r="H346" s="407"/>
      <c r="I346" s="407"/>
      <c r="J346" s="407"/>
      <c r="K346" s="407"/>
      <c r="L346" s="407"/>
      <c r="M346" s="407"/>
      <c r="N346" s="407"/>
      <c r="O346" s="407"/>
      <c r="P346" s="407"/>
      <c r="Q346" s="407"/>
      <c r="R346" s="203" t="s">
        <v>396</v>
      </c>
      <c r="S346" s="407"/>
      <c r="T346" s="407"/>
      <c r="U346" s="407"/>
      <c r="V346" s="407"/>
      <c r="W346" s="407"/>
      <c r="Z346" s="203"/>
      <c r="AA346" s="203"/>
      <c r="AB346" s="203"/>
      <c r="AC346" s="203"/>
      <c r="AD346" s="246" t="s">
        <v>545</v>
      </c>
      <c r="AE346" s="407"/>
      <c r="AF346" s="407"/>
      <c r="AG346" s="407"/>
      <c r="AH346" s="407"/>
      <c r="AI346" s="407"/>
      <c r="AJ346" s="203"/>
      <c r="AM346" s="202"/>
      <c r="AN346" s="407"/>
      <c r="AO346" s="407"/>
      <c r="AP346" s="407">
        <v>634</v>
      </c>
      <c r="AQ346" s="137"/>
      <c r="AS346" s="407"/>
      <c r="AT346" s="410"/>
      <c r="AU346" s="407"/>
      <c r="AV346" s="407"/>
      <c r="AW346" s="407"/>
      <c r="AX346" s="407"/>
      <c r="AY346" s="407"/>
      <c r="AZ346" s="407"/>
      <c r="BA346" s="407"/>
      <c r="BB346" s="407"/>
      <c r="BC346" s="407"/>
      <c r="BD346" s="407"/>
      <c r="BE346" s="407"/>
      <c r="BF346" s="407"/>
      <c r="BG346" s="407"/>
      <c r="BH346" s="407"/>
      <c r="BI346" s="407"/>
      <c r="BJ346" s="203"/>
      <c r="BK346" s="407"/>
      <c r="BL346" s="407"/>
      <c r="BM346" s="407"/>
      <c r="BN346" s="407"/>
      <c r="BO346" s="407"/>
      <c r="BP346" s="199"/>
      <c r="BQ346" s="199"/>
      <c r="BR346" s="203"/>
      <c r="BS346" s="203"/>
      <c r="BT346" s="203"/>
      <c r="BU346" s="203"/>
      <c r="BV346" s="203"/>
      <c r="BW346" s="407"/>
      <c r="BX346" s="407"/>
      <c r="BY346" s="407"/>
      <c r="BZ346" s="407"/>
      <c r="CA346" s="407"/>
      <c r="CB346" s="203"/>
      <c r="CC346" s="199"/>
      <c r="CD346" s="200"/>
      <c r="CE346" s="407"/>
      <c r="CF346" s="407"/>
      <c r="CG346" s="407"/>
      <c r="CH346" s="407"/>
      <c r="CI346" s="407"/>
      <c r="CJ346" s="199"/>
      <c r="CK346" s="199"/>
      <c r="CL346" s="199"/>
      <c r="CM346" s="199"/>
    </row>
    <row r="347" spans="1:91" x14ac:dyDescent="0.25">
      <c r="A347" s="530"/>
      <c r="B347" s="531"/>
      <c r="C347" s="532"/>
      <c r="D347" s="109"/>
      <c r="E347" s="407"/>
      <c r="F347" s="407"/>
      <c r="G347" s="407"/>
      <c r="H347" s="407"/>
      <c r="I347" s="407"/>
      <c r="J347" s="407"/>
      <c r="K347" s="407"/>
      <c r="L347" s="407"/>
      <c r="M347" s="407"/>
      <c r="N347" s="407"/>
      <c r="O347" s="407"/>
      <c r="P347" s="407"/>
      <c r="Q347" s="407"/>
      <c r="R347" s="203"/>
      <c r="S347" s="407"/>
      <c r="T347" s="407"/>
      <c r="U347" s="407"/>
      <c r="V347" s="407"/>
      <c r="W347" s="407"/>
      <c r="Z347" s="203"/>
      <c r="AA347" s="203"/>
      <c r="AB347" s="203"/>
      <c r="AC347" s="203"/>
      <c r="AD347" s="203" t="s">
        <v>396</v>
      </c>
      <c r="AE347" s="407"/>
      <c r="AF347" s="407"/>
      <c r="AG347" s="407"/>
      <c r="AH347" s="407"/>
      <c r="AI347" s="407"/>
      <c r="AJ347" s="203"/>
      <c r="AM347" s="202"/>
      <c r="AN347" s="407"/>
      <c r="AO347" s="407"/>
      <c r="AP347" s="407"/>
      <c r="AQ347" s="137"/>
      <c r="AS347" s="407"/>
      <c r="AT347" s="410"/>
      <c r="AU347" s="407"/>
      <c r="AV347" s="407"/>
      <c r="AW347" s="407"/>
      <c r="AX347" s="407"/>
      <c r="AY347" s="407"/>
      <c r="AZ347" s="407"/>
      <c r="BA347" s="407"/>
      <c r="BB347" s="407"/>
      <c r="BC347" s="407"/>
      <c r="BD347" s="407"/>
      <c r="BE347" s="407"/>
      <c r="BF347" s="407"/>
      <c r="BG347" s="407"/>
      <c r="BH347" s="407"/>
      <c r="BI347" s="407"/>
      <c r="BJ347" s="203"/>
      <c r="BK347" s="407"/>
      <c r="BL347" s="407"/>
      <c r="BM347" s="407"/>
      <c r="BN347" s="407"/>
      <c r="BO347" s="407"/>
      <c r="BP347" s="199"/>
      <c r="BQ347" s="199"/>
      <c r="BR347" s="203"/>
      <c r="BS347" s="203"/>
      <c r="BT347" s="203"/>
      <c r="BU347" s="203"/>
      <c r="BV347" s="203"/>
      <c r="BW347" s="407"/>
      <c r="BX347" s="407"/>
      <c r="BY347" s="407"/>
      <c r="BZ347" s="407"/>
      <c r="CA347" s="407"/>
      <c r="CB347" s="203"/>
      <c r="CC347" s="199"/>
      <c r="CD347" s="200"/>
      <c r="CE347" s="407"/>
      <c r="CF347" s="407"/>
      <c r="CG347" s="407"/>
      <c r="CH347" s="407"/>
      <c r="CI347" s="407"/>
      <c r="CJ347" s="199"/>
      <c r="CK347" s="199"/>
      <c r="CL347" s="199"/>
      <c r="CM347" s="199"/>
    </row>
    <row r="348" spans="1:91" ht="6" customHeight="1" thickBot="1" x14ac:dyDescent="0.3">
      <c r="A348" s="534"/>
      <c r="B348" s="535"/>
      <c r="C348" s="536"/>
      <c r="D348" s="140"/>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c r="AA348" s="141"/>
      <c r="AB348" s="141"/>
      <c r="AC348" s="141"/>
      <c r="AD348" s="141"/>
      <c r="AE348" s="141"/>
      <c r="AF348" s="141"/>
      <c r="AG348" s="141"/>
      <c r="AH348" s="141"/>
      <c r="AI348" s="141"/>
      <c r="AJ348" s="141"/>
      <c r="AK348" s="141"/>
      <c r="AL348" s="142"/>
      <c r="AM348" s="139"/>
      <c r="AN348" s="141"/>
      <c r="AO348" s="141"/>
      <c r="AP348" s="141"/>
      <c r="AQ348" s="143"/>
      <c r="AS348" s="407"/>
      <c r="AT348" s="410"/>
      <c r="AU348" s="407"/>
      <c r="AV348" s="407"/>
      <c r="AW348" s="407"/>
      <c r="AX348" s="407"/>
      <c r="AY348" s="407"/>
      <c r="AZ348" s="407"/>
      <c r="BA348" s="407"/>
      <c r="BB348" s="407"/>
      <c r="BC348" s="407"/>
      <c r="BD348" s="407"/>
      <c r="BE348" s="407"/>
      <c r="BF348" s="407"/>
      <c r="BG348" s="407"/>
      <c r="BH348" s="407"/>
      <c r="BI348" s="407"/>
      <c r="BJ348" s="407"/>
      <c r="BK348" s="407"/>
      <c r="BL348" s="407"/>
      <c r="BM348" s="407"/>
      <c r="BN348" s="407"/>
      <c r="BO348" s="407"/>
      <c r="BP348" s="407"/>
      <c r="BQ348" s="407"/>
      <c r="BR348" s="407"/>
      <c r="BS348" s="407"/>
      <c r="BT348" s="407"/>
      <c r="BU348" s="407"/>
      <c r="BV348" s="407"/>
      <c r="BW348" s="407"/>
      <c r="BX348" s="407"/>
      <c r="BY348" s="407"/>
      <c r="BZ348" s="407"/>
      <c r="CA348" s="407"/>
      <c r="CB348" s="407"/>
      <c r="CC348" s="407"/>
      <c r="CD348" s="203"/>
      <c r="CE348" s="407"/>
      <c r="CF348" s="407"/>
      <c r="CG348" s="407"/>
      <c r="CH348" s="407"/>
      <c r="CI348" s="407"/>
      <c r="CJ348" s="199"/>
      <c r="CK348" s="199"/>
      <c r="CL348" s="199"/>
      <c r="CM348" s="199"/>
    </row>
    <row r="349" spans="1:91" ht="6" customHeight="1" x14ac:dyDescent="0.25">
      <c r="A349" s="638"/>
      <c r="B349" s="528"/>
      <c r="C349" s="529"/>
      <c r="D349" s="229"/>
      <c r="E349" s="230"/>
      <c r="F349" s="230"/>
      <c r="G349" s="230"/>
      <c r="H349" s="230"/>
      <c r="I349" s="230"/>
      <c r="J349" s="230"/>
      <c r="K349" s="230"/>
      <c r="L349" s="230"/>
      <c r="M349" s="230"/>
      <c r="N349" s="230"/>
      <c r="O349" s="230"/>
      <c r="P349" s="230"/>
      <c r="Q349" s="230"/>
      <c r="R349" s="230"/>
      <c r="S349" s="230"/>
      <c r="T349" s="230"/>
      <c r="U349" s="231"/>
      <c r="V349" s="229"/>
      <c r="W349" s="230"/>
      <c r="X349" s="230"/>
      <c r="Y349" s="230"/>
      <c r="Z349" s="230"/>
      <c r="AA349" s="230"/>
      <c r="AB349" s="230"/>
      <c r="AC349" s="230"/>
      <c r="AD349" s="230"/>
      <c r="AE349" s="230"/>
      <c r="AF349" s="230"/>
      <c r="AG349" s="230"/>
      <c r="AH349" s="230"/>
      <c r="AI349" s="230"/>
      <c r="AJ349" s="230"/>
      <c r="AK349" s="230"/>
      <c r="AL349" s="230"/>
      <c r="AM349" s="231"/>
      <c r="AN349" s="230"/>
      <c r="AO349" s="230"/>
      <c r="AP349" s="230"/>
      <c r="AQ349" s="230"/>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c r="BM349" s="199"/>
      <c r="BN349" s="199"/>
      <c r="BO349" s="199"/>
      <c r="BP349" s="199"/>
      <c r="BQ349" s="199"/>
      <c r="BR349" s="199"/>
      <c r="BS349" s="199"/>
      <c r="BT349" s="199"/>
      <c r="BU349" s="199"/>
      <c r="BV349" s="199"/>
      <c r="BW349" s="199"/>
      <c r="BX349" s="199"/>
      <c r="BY349" s="199"/>
      <c r="BZ349" s="199"/>
      <c r="CA349" s="199"/>
      <c r="CB349" s="199"/>
      <c r="CC349" s="199"/>
      <c r="CD349" s="199"/>
      <c r="CE349" s="199"/>
      <c r="CF349" s="199"/>
      <c r="CG349" s="199"/>
      <c r="CH349" s="199"/>
      <c r="CI349" s="199"/>
      <c r="CJ349" s="199"/>
      <c r="CK349" s="199"/>
      <c r="CL349" s="199"/>
      <c r="CM349" s="199"/>
    </row>
    <row r="350" spans="1:91" ht="11.25" customHeight="1" x14ac:dyDescent="0.25">
      <c r="A350" s="639"/>
      <c r="B350" s="531">
        <v>633</v>
      </c>
      <c r="C350" s="532"/>
      <c r="D350" s="232"/>
      <c r="E350" s="1146" t="str">
        <f ca="1">VLOOKUP(INDIRECT(ADDRESS(ROW(),COLUMN()-3)),INDIRECT("translations[[Question Num]:["&amp; Language_Selected &amp;"]]"),MATCH(Language_Selected,Language_Options,0)+1,FALSE)</f>
        <v>How long after the fever started did (NAME IN 603) first take an artemisinin combination therapy?</v>
      </c>
      <c r="F350" s="1146"/>
      <c r="G350" s="1146"/>
      <c r="H350" s="1146"/>
      <c r="I350" s="1146"/>
      <c r="J350" s="1146"/>
      <c r="K350" s="1146"/>
      <c r="L350" s="1146"/>
      <c r="M350" s="1146"/>
      <c r="N350" s="1146"/>
      <c r="O350" s="1146"/>
      <c r="P350" s="1146"/>
      <c r="Q350" s="1146"/>
      <c r="R350" s="1146"/>
      <c r="S350" s="1146"/>
      <c r="T350" s="1146"/>
      <c r="U350" s="237"/>
      <c r="V350" s="232"/>
      <c r="W350" s="302" t="s">
        <v>546</v>
      </c>
      <c r="X350" s="302"/>
      <c r="Y350" s="302"/>
      <c r="Z350" s="302"/>
      <c r="AA350" s="238" t="s">
        <v>9</v>
      </c>
      <c r="AB350" s="238"/>
      <c r="AC350" s="238"/>
      <c r="AD350" s="238"/>
      <c r="AE350" s="238"/>
      <c r="AF350" s="238"/>
      <c r="AG350" s="238"/>
      <c r="AH350" s="238"/>
      <c r="AI350" s="238"/>
      <c r="AJ350" s="238"/>
      <c r="AK350" s="238"/>
      <c r="AL350" s="239" t="s">
        <v>547</v>
      </c>
      <c r="AM350" s="233"/>
      <c r="AN350" s="302"/>
      <c r="AO350" s="302"/>
      <c r="AP350" s="302"/>
      <c r="AQ350" s="302"/>
    </row>
    <row r="351" spans="1:91" x14ac:dyDescent="0.25">
      <c r="A351" s="639"/>
      <c r="B351" s="533" t="s">
        <v>460</v>
      </c>
      <c r="C351" s="532"/>
      <c r="D351" s="232"/>
      <c r="E351" s="1146"/>
      <c r="F351" s="1146"/>
      <c r="G351" s="1146"/>
      <c r="H351" s="1146"/>
      <c r="I351" s="1146"/>
      <c r="J351" s="1146"/>
      <c r="K351" s="1146"/>
      <c r="L351" s="1146"/>
      <c r="M351" s="1146"/>
      <c r="N351" s="1146"/>
      <c r="O351" s="1146"/>
      <c r="P351" s="1146"/>
      <c r="Q351" s="1146"/>
      <c r="R351" s="1146"/>
      <c r="S351" s="1146"/>
      <c r="T351" s="1146"/>
      <c r="U351" s="237"/>
      <c r="V351" s="232"/>
      <c r="W351" s="302" t="s">
        <v>548</v>
      </c>
      <c r="X351" s="302"/>
      <c r="Y351" s="302"/>
      <c r="Z351" s="302"/>
      <c r="AA351" s="238" t="s">
        <v>9</v>
      </c>
      <c r="AB351" s="238"/>
      <c r="AC351" s="238"/>
      <c r="AD351" s="238"/>
      <c r="AE351" s="238"/>
      <c r="AF351" s="238"/>
      <c r="AG351" s="238"/>
      <c r="AH351" s="238"/>
      <c r="AI351" s="238"/>
      <c r="AJ351" s="238"/>
      <c r="AK351" s="238"/>
      <c r="AL351" s="239" t="s">
        <v>53</v>
      </c>
      <c r="AM351" s="233"/>
      <c r="AN351" s="302"/>
      <c r="AO351" s="302"/>
      <c r="AP351" s="302"/>
      <c r="AQ351" s="302"/>
    </row>
    <row r="352" spans="1:91" x14ac:dyDescent="0.25">
      <c r="A352" s="639"/>
      <c r="B352" s="531"/>
      <c r="C352" s="532"/>
      <c r="D352" s="232"/>
      <c r="E352" s="1146"/>
      <c r="F352" s="1146"/>
      <c r="G352" s="1146"/>
      <c r="H352" s="1146"/>
      <c r="I352" s="1146"/>
      <c r="J352" s="1146"/>
      <c r="K352" s="1146"/>
      <c r="L352" s="1146"/>
      <c r="M352" s="1146"/>
      <c r="N352" s="1146"/>
      <c r="O352" s="1146"/>
      <c r="P352" s="1146"/>
      <c r="Q352" s="1146"/>
      <c r="R352" s="1146"/>
      <c r="S352" s="1146"/>
      <c r="T352" s="1146"/>
      <c r="U352" s="237"/>
      <c r="V352" s="232"/>
      <c r="W352" s="302" t="s">
        <v>549</v>
      </c>
      <c r="X352" s="302"/>
      <c r="Y352" s="302"/>
      <c r="Z352" s="302"/>
      <c r="AA352" s="302"/>
      <c r="AB352" s="302"/>
      <c r="AC352" s="302"/>
      <c r="AD352" s="302"/>
      <c r="AE352" s="302"/>
      <c r="AF352" s="150" t="s">
        <v>9</v>
      </c>
      <c r="AG352" s="150"/>
      <c r="AH352" s="150"/>
      <c r="AI352" s="150"/>
      <c r="AJ352" s="150"/>
      <c r="AK352" s="150"/>
      <c r="AL352" s="239" t="s">
        <v>55</v>
      </c>
      <c r="AM352" s="233"/>
      <c r="AN352" s="302"/>
      <c r="AO352" s="302"/>
      <c r="AP352" s="302"/>
      <c r="AQ352" s="302"/>
    </row>
    <row r="353" spans="1:43" x14ac:dyDescent="0.25">
      <c r="A353" s="639"/>
      <c r="B353" s="531"/>
      <c r="C353" s="532"/>
      <c r="D353" s="232"/>
      <c r="E353" s="1146"/>
      <c r="F353" s="1146"/>
      <c r="G353" s="1146"/>
      <c r="H353" s="1146"/>
      <c r="I353" s="1146"/>
      <c r="J353" s="1146"/>
      <c r="K353" s="1146"/>
      <c r="L353" s="1146"/>
      <c r="M353" s="1146"/>
      <c r="N353" s="1146"/>
      <c r="O353" s="1146"/>
      <c r="P353" s="1146"/>
      <c r="Q353" s="1146"/>
      <c r="R353" s="1146"/>
      <c r="S353" s="1146"/>
      <c r="T353" s="1146"/>
      <c r="U353" s="237"/>
      <c r="V353" s="232"/>
      <c r="W353" s="302" t="s">
        <v>550</v>
      </c>
      <c r="X353" s="302"/>
      <c r="Y353" s="302"/>
      <c r="Z353" s="302"/>
      <c r="AA353" s="302"/>
      <c r="AB353" s="302"/>
      <c r="AC353" s="302"/>
      <c r="AE353" s="302"/>
      <c r="AF353" s="302"/>
      <c r="AG353" s="302"/>
      <c r="AH353" s="302"/>
      <c r="AI353" s="150" t="s">
        <v>9</v>
      </c>
      <c r="AJ353" s="150"/>
      <c r="AK353" s="150"/>
      <c r="AL353" s="239" t="s">
        <v>91</v>
      </c>
      <c r="AM353" s="233"/>
      <c r="AN353" s="302"/>
      <c r="AO353" s="302"/>
      <c r="AP353" s="302"/>
      <c r="AQ353" s="302"/>
    </row>
    <row r="354" spans="1:43" x14ac:dyDescent="0.25">
      <c r="A354" s="639"/>
      <c r="B354" s="531"/>
      <c r="C354" s="532"/>
      <c r="D354" s="232"/>
      <c r="E354" s="1146"/>
      <c r="F354" s="1146"/>
      <c r="G354" s="1146"/>
      <c r="H354" s="1146"/>
      <c r="I354" s="1146"/>
      <c r="J354" s="1146"/>
      <c r="K354" s="1146"/>
      <c r="L354" s="1146"/>
      <c r="M354" s="1146"/>
      <c r="N354" s="1146"/>
      <c r="O354" s="1146"/>
      <c r="P354" s="1146"/>
      <c r="Q354" s="1146"/>
      <c r="R354" s="1146"/>
      <c r="S354" s="1146"/>
      <c r="T354" s="1146"/>
      <c r="U354" s="237"/>
      <c r="V354" s="232"/>
      <c r="W354" s="302" t="s">
        <v>150</v>
      </c>
      <c r="X354" s="302"/>
      <c r="Y354" s="302"/>
      <c r="Z354" s="302"/>
      <c r="AA354" s="302"/>
      <c r="AB354" s="238" t="s">
        <v>9</v>
      </c>
      <c r="AC354" s="238"/>
      <c r="AD354" s="238"/>
      <c r="AE354" s="238"/>
      <c r="AF354" s="238"/>
      <c r="AG354" s="238"/>
      <c r="AH354" s="238"/>
      <c r="AI354" s="238"/>
      <c r="AJ354" s="238"/>
      <c r="AK354" s="238"/>
      <c r="AL354" s="239" t="s">
        <v>103</v>
      </c>
      <c r="AM354" s="233"/>
      <c r="AN354" s="302"/>
      <c r="AO354" s="302"/>
      <c r="AP354" s="302"/>
      <c r="AQ354" s="302"/>
    </row>
    <row r="355" spans="1:43" ht="6" customHeight="1" thickBot="1" x14ac:dyDescent="0.3">
      <c r="A355" s="640"/>
      <c r="B355" s="535"/>
      <c r="C355" s="536"/>
      <c r="D355" s="234"/>
      <c r="E355" s="235"/>
      <c r="F355" s="235"/>
      <c r="G355" s="235"/>
      <c r="H355" s="235"/>
      <c r="I355" s="235"/>
      <c r="J355" s="235"/>
      <c r="K355" s="235"/>
      <c r="L355" s="235"/>
      <c r="M355" s="235"/>
      <c r="N355" s="235"/>
      <c r="O355" s="235"/>
      <c r="P355" s="235"/>
      <c r="Q355" s="235"/>
      <c r="R355" s="235"/>
      <c r="S355" s="235"/>
      <c r="T355" s="235"/>
      <c r="U355" s="236"/>
      <c r="V355" s="234"/>
      <c r="W355" s="235"/>
      <c r="X355" s="235"/>
      <c r="Y355" s="235"/>
      <c r="Z355" s="235"/>
      <c r="AA355" s="235"/>
      <c r="AB355" s="235"/>
      <c r="AC355" s="235"/>
      <c r="AD355" s="235"/>
      <c r="AE355" s="235"/>
      <c r="AF355" s="235"/>
      <c r="AG355" s="235"/>
      <c r="AH355" s="235"/>
      <c r="AI355" s="235"/>
      <c r="AJ355" s="235"/>
      <c r="AK355" s="235"/>
      <c r="AL355" s="235"/>
      <c r="AM355" s="236"/>
      <c r="AN355" s="235"/>
      <c r="AO355" s="235"/>
      <c r="AP355" s="235"/>
      <c r="AQ355" s="235"/>
    </row>
    <row r="356" spans="1:43" s="204" customFormat="1" ht="6" customHeight="1" x14ac:dyDescent="0.25">
      <c r="A356" s="505"/>
      <c r="B356" s="453"/>
      <c r="C356" s="506"/>
      <c r="D356" s="507"/>
      <c r="E356" s="507"/>
      <c r="F356" s="507"/>
      <c r="G356" s="507"/>
      <c r="H356" s="507"/>
      <c r="I356" s="507"/>
      <c r="J356" s="507"/>
      <c r="K356" s="507"/>
      <c r="L356" s="507"/>
      <c r="M356" s="507"/>
      <c r="N356" s="507"/>
      <c r="O356" s="507"/>
      <c r="P356" s="507"/>
      <c r="Q356" s="507"/>
      <c r="R356" s="507"/>
      <c r="S356" s="507"/>
      <c r="T356" s="507"/>
      <c r="U356" s="507"/>
      <c r="V356" s="507"/>
      <c r="W356" s="507"/>
      <c r="X356" s="507"/>
      <c r="Y356" s="507"/>
      <c r="Z356" s="507"/>
      <c r="AA356" s="507"/>
      <c r="AB356" s="507"/>
      <c r="AC356" s="507"/>
      <c r="AD356" s="507"/>
      <c r="AE356" s="507"/>
      <c r="AF356" s="507"/>
      <c r="AG356" s="507"/>
      <c r="AH356" s="507"/>
      <c r="AI356" s="507"/>
      <c r="AJ356" s="507"/>
      <c r="AK356" s="507"/>
      <c r="AL356" s="507"/>
      <c r="AM356" s="507"/>
      <c r="AN356" s="508"/>
      <c r="AO356" s="507"/>
      <c r="AP356" s="509"/>
      <c r="AQ356" s="510"/>
    </row>
    <row r="357" spans="1:43" s="208" customFormat="1" ht="10.65" customHeight="1" x14ac:dyDescent="0.25">
      <c r="A357" s="136"/>
      <c r="B357" s="460">
        <v>634</v>
      </c>
      <c r="C357" s="202"/>
      <c r="D357" s="407"/>
      <c r="E357" s="1281" t="s">
        <v>1421</v>
      </c>
      <c r="F357" s="1281"/>
      <c r="G357" s="1281"/>
      <c r="H357" s="1281"/>
      <c r="I357" s="1281"/>
      <c r="J357" s="1281"/>
      <c r="K357" s="1281"/>
      <c r="L357" s="1281"/>
      <c r="M357" s="1281"/>
      <c r="N357" s="1281"/>
      <c r="O357" s="1281"/>
      <c r="P357" s="1281"/>
      <c r="Q357" s="1281"/>
      <c r="R357" s="1281"/>
      <c r="S357" s="1281"/>
      <c r="T357" s="1281"/>
      <c r="U357" s="1281"/>
      <c r="V357" s="1281"/>
      <c r="W357" s="1281"/>
      <c r="X357" s="1281"/>
      <c r="Y357" s="1281"/>
      <c r="Z357" s="1281"/>
      <c r="AA357" s="1281"/>
      <c r="AB357" s="1281"/>
      <c r="AC357" s="1281"/>
      <c r="AD357" s="1281"/>
      <c r="AE357" s="1281"/>
      <c r="AF357" s="1281"/>
      <c r="AG357" s="1281"/>
      <c r="AH357" s="1281"/>
      <c r="AI357" s="1281"/>
      <c r="AJ357" s="1281"/>
      <c r="AK357" s="1281"/>
      <c r="AL357" s="1281"/>
      <c r="AM357" s="407"/>
      <c r="AN357" s="109"/>
      <c r="AO357" s="407"/>
      <c r="AP357" s="407"/>
      <c r="AQ357" s="137"/>
    </row>
    <row r="358" spans="1:43" s="208" customFormat="1" ht="10.65" customHeight="1" x14ac:dyDescent="0.25">
      <c r="A358" s="136"/>
      <c r="B358" s="410"/>
      <c r="C358" s="202"/>
      <c r="D358" s="407"/>
      <c r="E358" s="1281"/>
      <c r="F358" s="1281"/>
      <c r="G358" s="1281"/>
      <c r="H358" s="1281"/>
      <c r="I358" s="1281"/>
      <c r="J358" s="1281"/>
      <c r="K358" s="1281"/>
      <c r="L358" s="1281"/>
      <c r="M358" s="1281"/>
      <c r="N358" s="1281"/>
      <c r="O358" s="1281"/>
      <c r="P358" s="1281"/>
      <c r="Q358" s="1281"/>
      <c r="R358" s="1281"/>
      <c r="S358" s="1281"/>
      <c r="T358" s="1281"/>
      <c r="U358" s="1281"/>
      <c r="V358" s="1281"/>
      <c r="W358" s="1281"/>
      <c r="X358" s="1281"/>
      <c r="Y358" s="1281"/>
      <c r="Z358" s="1281"/>
      <c r="AA358" s="1281"/>
      <c r="AB358" s="1281"/>
      <c r="AC358" s="1281"/>
      <c r="AD358" s="1281"/>
      <c r="AE358" s="1281"/>
      <c r="AF358" s="1281"/>
      <c r="AG358" s="1281"/>
      <c r="AH358" s="1281"/>
      <c r="AI358" s="1281"/>
      <c r="AJ358" s="1281"/>
      <c r="AK358" s="1281"/>
      <c r="AL358" s="1281"/>
      <c r="AM358" s="407"/>
      <c r="AN358" s="109"/>
      <c r="AO358" s="407"/>
      <c r="AP358" s="407"/>
      <c r="AQ358" s="137"/>
    </row>
    <row r="359" spans="1:43" s="208" customFormat="1" ht="6" customHeight="1" x14ac:dyDescent="0.25">
      <c r="A359" s="136"/>
      <c r="B359" s="276"/>
      <c r="C359" s="202"/>
      <c r="D359" s="407"/>
      <c r="E359" s="407"/>
      <c r="F359" s="407"/>
      <c r="G359" s="407"/>
      <c r="H359" s="407"/>
      <c r="I359" s="407"/>
      <c r="J359" s="407"/>
      <c r="K359" s="407"/>
      <c r="L359" s="407"/>
      <c r="M359" s="407"/>
      <c r="N359" s="407"/>
      <c r="O359" s="407"/>
      <c r="P359" s="407"/>
      <c r="Q359" s="407"/>
      <c r="R359" s="407"/>
      <c r="S359" s="407"/>
      <c r="T359" s="407"/>
      <c r="U359" s="407"/>
      <c r="V359" s="407"/>
      <c r="W359" s="407"/>
      <c r="X359" s="407"/>
      <c r="Y359" s="407"/>
      <c r="Z359" s="407"/>
      <c r="AA359" s="407"/>
      <c r="AB359" s="407"/>
      <c r="AC359" s="407"/>
      <c r="AD359" s="407"/>
      <c r="AE359" s="407"/>
      <c r="AF359" s="407"/>
      <c r="AG359" s="407"/>
      <c r="AH359" s="407"/>
      <c r="AI359" s="407"/>
      <c r="AJ359" s="407"/>
      <c r="AK359" s="407"/>
      <c r="AL359" s="407"/>
      <c r="AM359" s="407"/>
      <c r="AN359" s="109"/>
      <c r="AO359" s="407"/>
      <c r="AP359" s="407"/>
      <c r="AQ359" s="137"/>
    </row>
    <row r="360" spans="1:43" s="208" customFormat="1" ht="11.25" customHeight="1" x14ac:dyDescent="0.25">
      <c r="A360" s="136"/>
      <c r="B360" s="121"/>
      <c r="C360" s="202"/>
      <c r="D360" s="407"/>
      <c r="E360" s="407"/>
      <c r="F360" s="1238" t="s">
        <v>551</v>
      </c>
      <c r="G360" s="1238"/>
      <c r="H360" s="1238"/>
      <c r="I360" s="1238"/>
      <c r="J360" s="1238"/>
      <c r="K360" s="1238"/>
      <c r="L360" s="1238"/>
      <c r="M360" s="1238"/>
      <c r="N360" s="1238"/>
      <c r="O360" s="1238"/>
      <c r="Q360" s="407"/>
      <c r="R360" s="407"/>
      <c r="S360" s="407"/>
      <c r="T360" s="407"/>
      <c r="U360" s="407"/>
      <c r="V360" s="1238" t="s">
        <v>552</v>
      </c>
      <c r="W360" s="1238"/>
      <c r="X360" s="1238"/>
      <c r="Y360" s="1238"/>
      <c r="Z360" s="1238"/>
      <c r="AA360" s="1238"/>
      <c r="AB360" s="1238"/>
      <c r="AC360" s="1238"/>
      <c r="AD360" s="407"/>
      <c r="AE360" s="407"/>
      <c r="AF360" s="407"/>
      <c r="AG360" s="407"/>
      <c r="AH360" s="407"/>
      <c r="AI360" s="407"/>
      <c r="AJ360" s="407"/>
      <c r="AK360" s="407"/>
      <c r="AL360" s="407"/>
      <c r="AM360" s="407"/>
      <c r="AN360" s="109"/>
      <c r="AO360" s="381"/>
      <c r="AQ360" s="137"/>
    </row>
    <row r="361" spans="1:43" s="208" customFormat="1" x14ac:dyDescent="0.25">
      <c r="A361" s="136"/>
      <c r="B361" s="410"/>
      <c r="C361" s="202"/>
      <c r="D361" s="407"/>
      <c r="E361" s="407"/>
      <c r="F361" s="1238"/>
      <c r="G361" s="1238"/>
      <c r="H361" s="1238"/>
      <c r="I361" s="1238"/>
      <c r="J361" s="1238"/>
      <c r="K361" s="1238"/>
      <c r="L361" s="1238"/>
      <c r="M361" s="1238"/>
      <c r="N361" s="1238"/>
      <c r="O361" s="1238"/>
      <c r="Q361" s="407"/>
      <c r="R361" s="407"/>
      <c r="S361" s="407"/>
      <c r="T361" s="407"/>
      <c r="U361" s="407"/>
      <c r="V361" s="1238"/>
      <c r="W361" s="1238"/>
      <c r="X361" s="1238"/>
      <c r="Y361" s="1238"/>
      <c r="Z361" s="1238"/>
      <c r="AA361" s="1238"/>
      <c r="AB361" s="1238"/>
      <c r="AC361" s="1238"/>
      <c r="AD361" s="407"/>
      <c r="AE361" s="407"/>
      <c r="AF361" s="407"/>
      <c r="AG361" s="407"/>
      <c r="AH361" s="407"/>
      <c r="AI361" s="407"/>
      <c r="AJ361" s="407"/>
      <c r="AK361" s="407"/>
      <c r="AL361" s="407"/>
      <c r="AM361" s="407"/>
      <c r="AN361" s="109"/>
      <c r="AO361" s="407"/>
      <c r="AP361" s="462">
        <v>635</v>
      </c>
      <c r="AQ361" s="137"/>
    </row>
    <row r="362" spans="1:43" s="208" customFormat="1" ht="11.25" customHeight="1" x14ac:dyDescent="0.25">
      <c r="A362" s="136"/>
      <c r="B362" s="410"/>
      <c r="C362" s="202"/>
      <c r="D362" s="407"/>
      <c r="E362" s="407"/>
      <c r="F362" s="1238"/>
      <c r="G362" s="1238"/>
      <c r="H362" s="1238"/>
      <c r="I362" s="1238"/>
      <c r="J362" s="1238"/>
      <c r="K362" s="1238"/>
      <c r="L362" s="1238"/>
      <c r="M362" s="1238"/>
      <c r="N362" s="1238"/>
      <c r="O362" s="1238"/>
      <c r="P362" s="407"/>
      <c r="Q362" s="407"/>
      <c r="S362" s="407"/>
      <c r="T362" s="407"/>
      <c r="U362" s="407"/>
      <c r="V362" s="1238"/>
      <c r="W362" s="1238"/>
      <c r="X362" s="1238"/>
      <c r="Y362" s="1238"/>
      <c r="Z362" s="1238"/>
      <c r="AA362" s="1238"/>
      <c r="AB362" s="1238"/>
      <c r="AC362" s="1238"/>
      <c r="AD362" s="407"/>
      <c r="AE362" s="407"/>
      <c r="AF362" s="407"/>
      <c r="AG362" s="407"/>
      <c r="AH362" s="407"/>
      <c r="AI362" s="407"/>
      <c r="AJ362" s="407"/>
      <c r="AK362" s="407"/>
      <c r="AL362" s="407"/>
      <c r="AM362" s="407"/>
      <c r="AN362" s="109"/>
      <c r="AO362" s="407"/>
      <c r="AP362" s="407"/>
      <c r="AQ362" s="137"/>
    </row>
    <row r="363" spans="1:43" s="208" customFormat="1" ht="11.25" customHeight="1" x14ac:dyDescent="0.25">
      <c r="A363" s="136"/>
      <c r="B363" s="410"/>
      <c r="C363" s="202"/>
      <c r="D363" s="407"/>
      <c r="E363" s="407"/>
      <c r="F363" s="381"/>
      <c r="H363" s="293"/>
      <c r="I363" s="293"/>
      <c r="J363" s="293"/>
      <c r="K363" s="293"/>
      <c r="L363" s="293"/>
      <c r="M363" s="293"/>
      <c r="N363" s="293"/>
      <c r="O363" s="293"/>
      <c r="P363" s="154"/>
      <c r="Q363" s="154"/>
      <c r="S363" s="407"/>
      <c r="T363" s="407"/>
      <c r="U363" s="407"/>
      <c r="V363" s="1238"/>
      <c r="W363" s="1238"/>
      <c r="X363" s="1238"/>
      <c r="Y363" s="1238"/>
      <c r="Z363" s="1238"/>
      <c r="AA363" s="1238"/>
      <c r="AB363" s="1238"/>
      <c r="AC363" s="1238"/>
      <c r="AD363" s="407"/>
      <c r="AE363" s="407"/>
      <c r="AF363" s="407"/>
      <c r="AG363" s="407"/>
      <c r="AH363" s="407"/>
      <c r="AI363" s="407"/>
      <c r="AJ363" s="407"/>
      <c r="AK363" s="407"/>
      <c r="AL363" s="407"/>
      <c r="AM363" s="407"/>
      <c r="AN363" s="109"/>
      <c r="AO363" s="407"/>
      <c r="AP363" s="407"/>
      <c r="AQ363" s="137"/>
    </row>
    <row r="364" spans="1:43" s="208" customFormat="1" ht="11.25" customHeight="1" x14ac:dyDescent="0.25">
      <c r="A364" s="136"/>
      <c r="B364" s="410"/>
      <c r="C364" s="202"/>
      <c r="D364" s="407"/>
      <c r="E364" s="407"/>
      <c r="F364" s="381"/>
      <c r="G364" s="1221" t="s">
        <v>553</v>
      </c>
      <c r="H364" s="1221"/>
      <c r="I364" s="1221"/>
      <c r="J364" s="1221"/>
      <c r="K364" s="1221"/>
      <c r="L364" s="1221"/>
      <c r="M364" s="1221"/>
      <c r="N364" s="1221"/>
      <c r="O364" s="1221"/>
      <c r="P364" s="154"/>
      <c r="Q364" s="154"/>
      <c r="S364" s="407"/>
      <c r="T364" s="407"/>
      <c r="U364" s="407"/>
      <c r="V364" s="407"/>
      <c r="W364" s="407"/>
      <c r="X364" s="407"/>
      <c r="Y364" s="407"/>
      <c r="Z364" s="407"/>
      <c r="AA364" s="407"/>
      <c r="AB364" s="407"/>
      <c r="AC364" s="407"/>
      <c r="AD364" s="407"/>
      <c r="AE364" s="407"/>
      <c r="AF364" s="407"/>
      <c r="AG364" s="407"/>
      <c r="AH364" s="407"/>
      <c r="AI364" s="407"/>
      <c r="AJ364" s="407"/>
      <c r="AK364" s="407"/>
      <c r="AL364" s="407"/>
      <c r="AM364" s="407"/>
      <c r="AN364" s="109"/>
      <c r="AO364" s="407"/>
      <c r="AP364" s="407"/>
      <c r="AQ364" s="137"/>
    </row>
    <row r="365" spans="1:43" s="208" customFormat="1" ht="11.25" customHeight="1" x14ac:dyDescent="0.25">
      <c r="A365" s="136"/>
      <c r="B365" s="410"/>
      <c r="C365" s="202"/>
      <c r="D365" s="407"/>
      <c r="E365" s="407"/>
      <c r="F365" s="381"/>
      <c r="G365" s="1221"/>
      <c r="H365" s="1221"/>
      <c r="I365" s="1221"/>
      <c r="J365" s="1221"/>
      <c r="K365" s="1221"/>
      <c r="L365" s="1221"/>
      <c r="M365" s="1221"/>
      <c r="N365" s="1221"/>
      <c r="O365" s="1221"/>
      <c r="P365" s="154"/>
      <c r="Q365" s="154"/>
      <c r="S365" s="407"/>
      <c r="T365" s="407"/>
      <c r="U365" s="407"/>
      <c r="V365" s="407"/>
      <c r="W365" s="407"/>
      <c r="X365" s="407"/>
      <c r="Y365" s="407"/>
      <c r="Z365" s="407"/>
      <c r="AA365" s="407"/>
      <c r="AB365" s="407"/>
      <c r="AC365" s="407"/>
      <c r="AD365" s="407"/>
      <c r="AE365" s="407"/>
      <c r="AF365" s="407"/>
      <c r="AG365" s="407"/>
      <c r="AH365" s="407"/>
      <c r="AI365" s="407"/>
      <c r="AJ365" s="407"/>
      <c r="AK365" s="407"/>
      <c r="AL365" s="407"/>
      <c r="AM365" s="407"/>
      <c r="AN365" s="109"/>
      <c r="AO365" s="407"/>
      <c r="AP365" s="407"/>
      <c r="AQ365" s="137"/>
    </row>
    <row r="366" spans="1:43" s="208" customFormat="1" ht="6" customHeight="1" thickBot="1" x14ac:dyDescent="0.3">
      <c r="A366" s="138"/>
      <c r="B366" s="432"/>
      <c r="C366" s="141"/>
      <c r="D366" s="140"/>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141"/>
      <c r="AK366" s="141"/>
      <c r="AL366" s="141"/>
      <c r="AM366" s="141"/>
      <c r="AN366" s="140"/>
      <c r="AO366" s="141"/>
      <c r="AP366" s="141"/>
      <c r="AQ366" s="143"/>
    </row>
    <row r="367" spans="1:43" ht="6" customHeight="1" x14ac:dyDescent="0.25">
      <c r="A367" s="133"/>
      <c r="B367" s="130"/>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c r="AA367" s="133"/>
      <c r="AB367" s="133"/>
      <c r="AC367" s="133"/>
      <c r="AD367" s="133"/>
      <c r="AE367" s="133"/>
      <c r="AF367" s="133"/>
      <c r="AG367" s="133"/>
      <c r="AH367" s="133"/>
      <c r="AI367" s="133"/>
      <c r="AJ367" s="133"/>
      <c r="AK367" s="133"/>
      <c r="AL367" s="134"/>
      <c r="AM367" s="133"/>
      <c r="AN367" s="133"/>
      <c r="AO367" s="133"/>
      <c r="AP367" s="133"/>
      <c r="AQ367" s="133"/>
    </row>
  </sheetData>
  <sheetProtection sheet="1" scenarios="1" formatCells="0" formatRows="0" insertRows="0" deleteRows="0"/>
  <mergeCells count="74">
    <mergeCell ref="F33:T36"/>
    <mergeCell ref="E43:T47"/>
    <mergeCell ref="E240:AL240"/>
    <mergeCell ref="E103:T109"/>
    <mergeCell ref="E74:T74"/>
    <mergeCell ref="E226:T228"/>
    <mergeCell ref="F168:T169"/>
    <mergeCell ref="F85:L100"/>
    <mergeCell ref="P82:R83"/>
    <mergeCell ref="E80:T80"/>
    <mergeCell ref="E77:K77"/>
    <mergeCell ref="E206:T208"/>
    <mergeCell ref="E112:T113"/>
    <mergeCell ref="E160:T161"/>
    <mergeCell ref="E165:T166"/>
    <mergeCell ref="F170:T171"/>
    <mergeCell ref="AW343:BC343"/>
    <mergeCell ref="E246:T247"/>
    <mergeCell ref="E294:T295"/>
    <mergeCell ref="AP306:AP307"/>
    <mergeCell ref="E305:T307"/>
    <mergeCell ref="E250:T285"/>
    <mergeCell ref="E296:T296"/>
    <mergeCell ref="E299:T302"/>
    <mergeCell ref="E288:AL288"/>
    <mergeCell ref="AP227:AP228"/>
    <mergeCell ref="E231:T237"/>
    <mergeCell ref="AP207:AP208"/>
    <mergeCell ref="E211:T213"/>
    <mergeCell ref="E343:AL343"/>
    <mergeCell ref="E310:T340"/>
    <mergeCell ref="G364:O365"/>
    <mergeCell ref="E350:T354"/>
    <mergeCell ref="E357:AL358"/>
    <mergeCell ref="V360:AC363"/>
    <mergeCell ref="F360:O362"/>
    <mergeCell ref="AP183:AP184"/>
    <mergeCell ref="F174:T175"/>
    <mergeCell ref="E178:T178"/>
    <mergeCell ref="E154:AL154"/>
    <mergeCell ref="E116:T151"/>
    <mergeCell ref="E162:T162"/>
    <mergeCell ref="AO74:AP74"/>
    <mergeCell ref="A1:AQ1"/>
    <mergeCell ref="A72:AQ72"/>
    <mergeCell ref="E30:T31"/>
    <mergeCell ref="E50:T52"/>
    <mergeCell ref="E3:T3"/>
    <mergeCell ref="W3:AL3"/>
    <mergeCell ref="AO3:AP3"/>
    <mergeCell ref="E17:AL18"/>
    <mergeCell ref="AP26:AP27"/>
    <mergeCell ref="AP68:AP69"/>
    <mergeCell ref="E5:AL6"/>
    <mergeCell ref="H8:Q10"/>
    <mergeCell ref="W8:AE10"/>
    <mergeCell ref="E24:T24"/>
    <mergeCell ref="W74:AL74"/>
    <mergeCell ref="E13:AL14"/>
    <mergeCell ref="F37:T40"/>
    <mergeCell ref="F182:L184"/>
    <mergeCell ref="N182:T184"/>
    <mergeCell ref="E221:T223"/>
    <mergeCell ref="E216:T218"/>
    <mergeCell ref="F191:L203"/>
    <mergeCell ref="N191:T203"/>
    <mergeCell ref="F58:T58"/>
    <mergeCell ref="F60:T60"/>
    <mergeCell ref="E55:T56"/>
    <mergeCell ref="E67:T69"/>
    <mergeCell ref="N85:T100"/>
    <mergeCell ref="F62:T64"/>
    <mergeCell ref="E187:T187"/>
    <mergeCell ref="F172:T173"/>
  </mergeCells>
  <printOptions horizontalCentered="1"/>
  <pageMargins left="0.25" right="0.25" top="0.25" bottom="0.25" header="0.3" footer="0.3"/>
  <pageSetup paperSize="9" orientation="portrait" r:id="rId1"/>
  <headerFooter>
    <oddFooter>&amp;CW-&amp;P</oddFooter>
  </headerFooter>
  <rowBreaks count="5" manualBreakCount="5">
    <brk id="71" max="42" man="1"/>
    <brk id="114" max="42" man="1"/>
    <brk id="176" max="42" man="1"/>
    <brk id="248" max="42" man="1"/>
    <brk id="308" max="4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CC00CC"/>
  </sheetPr>
  <dimension ref="A1:BJ434"/>
  <sheetViews>
    <sheetView view="pageBreakPreview" topLeftCell="A16" zoomScaleNormal="100" zoomScaleSheetLayoutView="100" workbookViewId="0">
      <selection activeCell="E47" sqref="E47:AM49"/>
    </sheetView>
  </sheetViews>
  <sheetFormatPr defaultColWidth="2.90625" defaultRowHeight="10.3" x14ac:dyDescent="0.25"/>
  <cols>
    <col min="1" max="1" width="1.90625" style="204" customWidth="1"/>
    <col min="2" max="2" width="4.90625" style="276" customWidth="1"/>
    <col min="3" max="4" width="1.90625" style="204" customWidth="1"/>
    <col min="5" max="5" width="4.08984375" style="204" customWidth="1"/>
    <col min="6" max="20" width="2.90625" style="204"/>
    <col min="21" max="22" width="1.90625" style="204" customWidth="1"/>
    <col min="23" max="32" width="2.90625" style="204"/>
    <col min="33" max="33" width="2.90625" style="204" customWidth="1"/>
    <col min="34" max="34" width="2.90625" style="204"/>
    <col min="35" max="35" width="2.90625" style="204" customWidth="1"/>
    <col min="36" max="36" width="2.90625" style="204"/>
    <col min="37" max="37" width="2.90625" style="204" customWidth="1"/>
    <col min="38" max="38" width="2.90625" style="207" customWidth="1"/>
    <col min="39" max="41" width="1.90625" style="204" customWidth="1"/>
    <col min="42" max="42" width="4.90625" style="208" customWidth="1"/>
    <col min="43" max="43" width="1.90625" style="204" customWidth="1"/>
    <col min="44" max="44" width="2.90625" style="204"/>
    <col min="45" max="45" width="6.6328125" style="204" customWidth="1"/>
    <col min="46" max="16384" width="2.90625" style="204"/>
  </cols>
  <sheetData>
    <row r="1" spans="1:45" s="127" customFormat="1" x14ac:dyDescent="0.25">
      <c r="A1" s="1227" t="s">
        <v>475</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c r="AQ1" s="1227"/>
    </row>
    <row r="2" spans="1:45" s="199" customFormat="1" ht="6" customHeight="1" x14ac:dyDescent="0.25">
      <c r="A2" s="407"/>
      <c r="B2" s="410"/>
      <c r="C2" s="407"/>
      <c r="D2" s="407"/>
      <c r="E2" s="407"/>
      <c r="F2" s="407"/>
      <c r="G2" s="407"/>
      <c r="H2" s="407"/>
      <c r="I2" s="407"/>
      <c r="J2" s="407"/>
      <c r="K2" s="407"/>
      <c r="L2" s="407"/>
      <c r="M2" s="407"/>
      <c r="N2" s="407"/>
      <c r="O2" s="407"/>
      <c r="P2" s="407"/>
      <c r="Q2" s="407"/>
      <c r="R2" s="407"/>
      <c r="S2" s="407"/>
      <c r="T2" s="407"/>
      <c r="U2" s="407"/>
      <c r="V2" s="407"/>
      <c r="X2" s="407"/>
      <c r="Y2" s="407"/>
      <c r="Z2" s="407"/>
      <c r="AA2" s="407"/>
      <c r="AB2" s="407"/>
      <c r="AC2" s="407"/>
      <c r="AD2" s="407"/>
      <c r="AE2" s="407"/>
      <c r="AF2" s="407"/>
      <c r="AG2" s="407"/>
      <c r="AL2" s="200"/>
      <c r="AP2" s="85"/>
    </row>
    <row r="3" spans="1:45" s="201" customFormat="1" ht="11.25" customHeight="1"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5" ht="6" customHeight="1" x14ac:dyDescent="0.25">
      <c r="A4" s="129"/>
      <c r="B4" s="130"/>
      <c r="C4" s="131"/>
      <c r="D4" s="132"/>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4"/>
      <c r="AM4" s="131"/>
      <c r="AN4" s="132"/>
      <c r="AO4" s="133"/>
      <c r="AP4" s="133"/>
      <c r="AQ4" s="135"/>
    </row>
    <row r="5" spans="1:45" ht="11.25" customHeight="1" x14ac:dyDescent="0.25">
      <c r="A5" s="136"/>
      <c r="B5" s="460">
        <v>635</v>
      </c>
      <c r="C5" s="202"/>
      <c r="D5" s="109"/>
      <c r="E5" s="1148" t="s">
        <v>1442</v>
      </c>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148"/>
      <c r="AI5" s="1148"/>
      <c r="AJ5" s="1148"/>
      <c r="AK5" s="1148"/>
      <c r="AL5" s="1148"/>
      <c r="AM5" s="202"/>
      <c r="AN5" s="109"/>
      <c r="AO5" s="407"/>
      <c r="AP5" s="407"/>
      <c r="AQ5" s="137"/>
    </row>
    <row r="6" spans="1:45" ht="11.25" customHeight="1" x14ac:dyDescent="0.25">
      <c r="A6" s="136"/>
      <c r="B6" s="121"/>
      <c r="C6" s="202"/>
      <c r="D6" s="109"/>
      <c r="E6" s="114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148"/>
      <c r="AI6" s="1148"/>
      <c r="AJ6" s="1148"/>
      <c r="AK6" s="1148"/>
      <c r="AL6" s="1148"/>
      <c r="AM6" s="202"/>
      <c r="AN6" s="109"/>
      <c r="AO6" s="407"/>
      <c r="AP6" s="407"/>
      <c r="AQ6" s="137"/>
    </row>
    <row r="7" spans="1:45" ht="6" customHeight="1" x14ac:dyDescent="0.25">
      <c r="A7" s="136"/>
      <c r="B7" s="410"/>
      <c r="C7" s="202"/>
      <c r="D7" s="109"/>
      <c r="E7" s="407"/>
      <c r="F7" s="407"/>
      <c r="G7" s="407"/>
      <c r="H7" s="407"/>
      <c r="I7" s="407"/>
      <c r="J7" s="407"/>
      <c r="K7" s="407"/>
      <c r="L7" s="407"/>
      <c r="M7" s="407"/>
      <c r="N7" s="407"/>
      <c r="O7" s="407"/>
      <c r="R7" s="407"/>
      <c r="S7" s="407"/>
      <c r="T7" s="407"/>
      <c r="U7" s="407"/>
      <c r="V7" s="407"/>
      <c r="W7" s="407"/>
      <c r="AM7" s="202"/>
      <c r="AN7" s="109"/>
      <c r="AQ7" s="137"/>
    </row>
    <row r="8" spans="1:45" x14ac:dyDescent="0.25">
      <c r="A8" s="136"/>
      <c r="C8" s="202"/>
      <c r="D8" s="109"/>
      <c r="E8" s="407"/>
      <c r="F8" s="407"/>
      <c r="G8" s="407"/>
      <c r="H8" s="407"/>
      <c r="I8" s="407"/>
      <c r="J8" s="407"/>
      <c r="K8" s="407"/>
      <c r="L8" s="407"/>
      <c r="M8" s="407"/>
      <c r="N8" s="407"/>
      <c r="O8" s="407"/>
      <c r="P8" s="203" t="s">
        <v>107</v>
      </c>
      <c r="R8" s="407"/>
      <c r="S8" s="407"/>
      <c r="T8" s="407"/>
      <c r="U8" s="407"/>
      <c r="V8" s="407"/>
      <c r="W8" s="407"/>
      <c r="X8" s="407"/>
      <c r="Y8" s="407"/>
      <c r="Z8" s="203" t="s">
        <v>108</v>
      </c>
      <c r="AA8" s="407"/>
      <c r="AB8" s="407"/>
      <c r="AC8" s="407"/>
      <c r="AD8" s="407"/>
      <c r="AE8" s="407"/>
      <c r="AF8" s="407"/>
      <c r="AG8" s="407"/>
      <c r="AH8" s="407"/>
      <c r="AI8" s="407"/>
      <c r="AJ8" s="407"/>
      <c r="AK8" s="407"/>
      <c r="AL8" s="203"/>
      <c r="AM8" s="202"/>
      <c r="AN8" s="109"/>
      <c r="AO8" s="407"/>
      <c r="AP8" s="1228">
        <v>643</v>
      </c>
      <c r="AQ8" s="137"/>
      <c r="AS8" s="462"/>
    </row>
    <row r="9" spans="1:45" x14ac:dyDescent="0.25">
      <c r="A9" s="136"/>
      <c r="B9" s="410"/>
      <c r="C9" s="202"/>
      <c r="D9" s="109"/>
      <c r="E9" s="407"/>
      <c r="F9" s="407"/>
      <c r="G9" s="407"/>
      <c r="H9" s="407"/>
      <c r="I9" s="407"/>
      <c r="J9" s="407"/>
      <c r="K9" s="407"/>
      <c r="L9" s="407"/>
      <c r="M9" s="407"/>
      <c r="N9" s="407"/>
      <c r="O9" s="407"/>
      <c r="P9" s="407"/>
      <c r="Q9" s="407"/>
      <c r="R9" s="407"/>
      <c r="S9" s="407"/>
      <c r="T9" s="407"/>
      <c r="U9" s="407"/>
      <c r="V9" s="407"/>
      <c r="W9" s="407"/>
      <c r="Y9" s="381"/>
      <c r="Z9" s="407"/>
      <c r="AA9" s="407"/>
      <c r="AB9" s="407"/>
      <c r="AC9" s="407"/>
      <c r="AD9" s="407"/>
      <c r="AE9" s="407"/>
      <c r="AF9" s="407"/>
      <c r="AG9" s="407"/>
      <c r="AH9" s="407"/>
      <c r="AI9" s="407"/>
      <c r="AJ9" s="407"/>
      <c r="AK9" s="407"/>
      <c r="AL9" s="203"/>
      <c r="AM9" s="202"/>
      <c r="AN9" s="109"/>
      <c r="AO9" s="381"/>
      <c r="AP9" s="1228"/>
      <c r="AQ9" s="137"/>
    </row>
    <row r="10" spans="1:45" x14ac:dyDescent="0.25">
      <c r="A10" s="136"/>
      <c r="B10" s="410"/>
      <c r="C10" s="202"/>
      <c r="D10" s="109"/>
      <c r="P10" s="407"/>
      <c r="U10" s="407"/>
      <c r="V10" s="407"/>
      <c r="W10" s="407"/>
      <c r="X10" s="407"/>
      <c r="Y10" s="407"/>
      <c r="Z10" s="407"/>
      <c r="AA10" s="407"/>
      <c r="AB10" s="407"/>
      <c r="AC10" s="407"/>
      <c r="AD10" s="407"/>
      <c r="AE10" s="407"/>
      <c r="AF10" s="407"/>
      <c r="AG10" s="407"/>
      <c r="AH10" s="407"/>
      <c r="AI10" s="407"/>
      <c r="AJ10" s="407"/>
      <c r="AK10" s="407"/>
      <c r="AL10" s="203"/>
      <c r="AM10" s="202"/>
      <c r="AN10" s="109"/>
      <c r="AO10" s="407"/>
      <c r="AP10" s="407"/>
      <c r="AQ10" s="137"/>
    </row>
    <row r="11" spans="1:45" x14ac:dyDescent="0.25">
      <c r="A11" s="136"/>
      <c r="B11" s="410"/>
      <c r="C11" s="202"/>
      <c r="D11" s="109"/>
      <c r="E11" s="1212" t="s">
        <v>554</v>
      </c>
      <c r="F11" s="1212"/>
      <c r="G11" s="1212"/>
      <c r="H11" s="1212"/>
      <c r="I11" s="1212"/>
      <c r="J11" s="1212"/>
      <c r="K11" s="1212"/>
      <c r="L11" s="1212"/>
      <c r="M11" s="1212"/>
      <c r="N11" s="1212"/>
      <c r="O11" s="1212"/>
      <c r="P11" s="1212"/>
      <c r="Q11" s="1212"/>
      <c r="R11" s="1212"/>
      <c r="S11" s="1212"/>
      <c r="T11" s="1212"/>
      <c r="U11" s="407"/>
      <c r="V11" s="407"/>
      <c r="W11" s="407"/>
      <c r="X11" s="407"/>
      <c r="Y11" s="407"/>
      <c r="Z11" s="407"/>
      <c r="AA11" s="407"/>
      <c r="AB11" s="407"/>
      <c r="AC11" s="407"/>
      <c r="AD11" s="407"/>
      <c r="AE11" s="407"/>
      <c r="AF11" s="407"/>
      <c r="AG11" s="407"/>
      <c r="AH11" s="407"/>
      <c r="AI11" s="407"/>
      <c r="AJ11" s="407"/>
      <c r="AK11" s="407"/>
      <c r="AL11" s="203"/>
      <c r="AM11" s="202"/>
      <c r="AN11" s="109"/>
      <c r="AO11" s="407"/>
      <c r="AP11" s="407"/>
      <c r="AQ11" s="137"/>
    </row>
    <row r="12" spans="1:45" x14ac:dyDescent="0.25">
      <c r="A12" s="136"/>
      <c r="B12" s="410"/>
      <c r="C12" s="202"/>
      <c r="D12" s="109"/>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7"/>
      <c r="AL12" s="203"/>
      <c r="AM12" s="202"/>
      <c r="AN12" s="109"/>
      <c r="AO12" s="407"/>
      <c r="AP12" s="407"/>
      <c r="AQ12" s="137"/>
    </row>
    <row r="13" spans="1:45" x14ac:dyDescent="0.25">
      <c r="A13" s="136"/>
      <c r="B13" s="410"/>
      <c r="C13" s="202"/>
      <c r="D13" s="109"/>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7"/>
      <c r="AL13" s="203"/>
      <c r="AM13" s="202"/>
      <c r="AN13" s="109"/>
      <c r="AO13" s="407"/>
      <c r="AP13" s="407"/>
      <c r="AQ13" s="137"/>
    </row>
    <row r="14" spans="1:45" ht="6" customHeight="1" thickBot="1" x14ac:dyDescent="0.3">
      <c r="A14" s="138"/>
      <c r="B14" s="432"/>
      <c r="C14" s="139"/>
      <c r="D14" s="140"/>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2"/>
      <c r="AM14" s="139"/>
      <c r="AN14" s="140"/>
      <c r="AO14" s="141"/>
      <c r="AP14" s="141"/>
      <c r="AQ14" s="143"/>
    </row>
    <row r="15" spans="1:45" ht="6" customHeight="1" x14ac:dyDescent="0.25">
      <c r="A15" s="133"/>
      <c r="B15" s="130"/>
      <c r="C15" s="131"/>
      <c r="D15" s="132"/>
      <c r="E15" s="133"/>
      <c r="F15" s="133"/>
      <c r="G15" s="133"/>
      <c r="H15" s="133"/>
      <c r="I15" s="133"/>
      <c r="J15" s="133"/>
      <c r="K15" s="133"/>
      <c r="L15" s="133"/>
      <c r="M15" s="133"/>
      <c r="N15" s="133"/>
      <c r="O15" s="133"/>
      <c r="P15" s="133"/>
      <c r="Q15" s="133"/>
      <c r="R15" s="133"/>
      <c r="S15" s="133"/>
      <c r="T15" s="133"/>
      <c r="U15" s="131"/>
      <c r="V15" s="132"/>
      <c r="W15" s="133"/>
      <c r="X15" s="133"/>
      <c r="Y15" s="133"/>
      <c r="Z15" s="133"/>
      <c r="AA15" s="133"/>
      <c r="AB15" s="133"/>
      <c r="AC15" s="133"/>
      <c r="AD15" s="133"/>
      <c r="AE15" s="133"/>
      <c r="AF15" s="133"/>
      <c r="AG15" s="133"/>
      <c r="AH15" s="133"/>
      <c r="AI15" s="133"/>
      <c r="AJ15" s="133"/>
      <c r="AK15" s="133"/>
      <c r="AL15" s="134"/>
      <c r="AM15" s="131"/>
      <c r="AN15" s="132"/>
      <c r="AO15" s="133"/>
      <c r="AP15" s="133"/>
      <c r="AQ15" s="133"/>
    </row>
    <row r="16" spans="1:45" ht="11.25" customHeight="1" x14ac:dyDescent="0.25">
      <c r="A16" s="407"/>
      <c r="B16" s="410">
        <v>636</v>
      </c>
      <c r="C16" s="202"/>
      <c r="D16" s="109"/>
      <c r="E16" s="1148" t="str">
        <f ca="1">VLOOKUP(INDIRECT(ADDRESS(ROW(),COLUMN()-3)),INDIRECT("translations[[Question Num]:["&amp; Language_Selected &amp;"]]"),MATCH(Language_Selected,Language_Options,0)+1,FALSE)</f>
        <v>Now I would like to ask you about liquids that (NAME IN 635) had yesterday during the day or at night. Please tell me about all drinks, whether (NAME IN 635) had them at home, or somewhere else.</v>
      </c>
      <c r="F16" s="1148"/>
      <c r="G16" s="1148"/>
      <c r="H16" s="1148"/>
      <c r="I16" s="1148"/>
      <c r="J16" s="1148"/>
      <c r="K16" s="1148"/>
      <c r="L16" s="1148"/>
      <c r="M16" s="1148"/>
      <c r="N16" s="1148"/>
      <c r="O16" s="1148"/>
      <c r="P16" s="1148"/>
      <c r="Q16" s="1148"/>
      <c r="R16" s="1148"/>
      <c r="S16" s="1148"/>
      <c r="T16" s="1148"/>
      <c r="U16" s="202"/>
      <c r="V16" s="109"/>
      <c r="W16" s="407"/>
      <c r="X16" s="407"/>
      <c r="Y16" s="407"/>
      <c r="Z16" s="407"/>
      <c r="AA16" s="407"/>
      <c r="AB16" s="407"/>
      <c r="AC16" s="407"/>
      <c r="AD16" s="407"/>
      <c r="AE16" s="407"/>
      <c r="AF16" s="407"/>
      <c r="AG16" s="407"/>
      <c r="AH16" s="407"/>
      <c r="AI16" s="407"/>
      <c r="AJ16" s="407"/>
      <c r="AK16" s="407"/>
      <c r="AL16" s="203"/>
      <c r="AM16" s="202"/>
      <c r="AN16" s="109"/>
      <c r="AO16" s="407"/>
      <c r="AP16" s="407"/>
      <c r="AQ16" s="407"/>
    </row>
    <row r="17" spans="1:43" x14ac:dyDescent="0.25">
      <c r="A17" s="407"/>
      <c r="B17" s="496" t="s">
        <v>297</v>
      </c>
      <c r="C17" s="202"/>
      <c r="D17" s="109"/>
      <c r="E17" s="1148"/>
      <c r="F17" s="1148"/>
      <c r="G17" s="1148"/>
      <c r="H17" s="1148"/>
      <c r="I17" s="1148"/>
      <c r="J17" s="1148"/>
      <c r="K17" s="1148"/>
      <c r="L17" s="1148"/>
      <c r="M17" s="1148"/>
      <c r="N17" s="1148"/>
      <c r="O17" s="1148"/>
      <c r="P17" s="1148"/>
      <c r="Q17" s="1148"/>
      <c r="R17" s="1148"/>
      <c r="S17" s="1148"/>
      <c r="T17" s="1148"/>
      <c r="U17" s="202"/>
      <c r="V17" s="109"/>
      <c r="W17" s="407"/>
      <c r="X17" s="407"/>
      <c r="Y17" s="407"/>
      <c r="Z17" s="407"/>
      <c r="AA17" s="407"/>
      <c r="AB17" s="407"/>
      <c r="AC17" s="407"/>
      <c r="AD17" s="407"/>
      <c r="AE17" s="407"/>
      <c r="AF17" s="407"/>
      <c r="AG17" s="407"/>
      <c r="AH17" s="407"/>
      <c r="AI17" s="407"/>
      <c r="AJ17" s="407"/>
      <c r="AK17" s="407"/>
      <c r="AL17" s="203"/>
      <c r="AM17" s="202"/>
      <c r="AN17" s="109"/>
      <c r="AO17" s="407"/>
      <c r="AP17" s="407"/>
      <c r="AQ17" s="407"/>
    </row>
    <row r="18" spans="1:43" x14ac:dyDescent="0.25">
      <c r="A18" s="407"/>
      <c r="B18" s="121"/>
      <c r="C18" s="202"/>
      <c r="D18" s="109"/>
      <c r="E18" s="1148"/>
      <c r="F18" s="1148"/>
      <c r="G18" s="1148"/>
      <c r="H18" s="1148"/>
      <c r="I18" s="1148"/>
      <c r="J18" s="1148"/>
      <c r="K18" s="1148"/>
      <c r="L18" s="1148"/>
      <c r="M18" s="1148"/>
      <c r="N18" s="1148"/>
      <c r="O18" s="1148"/>
      <c r="P18" s="1148"/>
      <c r="Q18" s="1148"/>
      <c r="R18" s="1148"/>
      <c r="S18" s="1148"/>
      <c r="T18" s="1148"/>
      <c r="U18" s="202"/>
      <c r="V18" s="109"/>
      <c r="W18" s="407"/>
      <c r="X18" s="407"/>
      <c r="Y18" s="407"/>
      <c r="Z18" s="407"/>
      <c r="AA18" s="407"/>
      <c r="AB18" s="407"/>
      <c r="AC18" s="407"/>
      <c r="AD18" s="407"/>
      <c r="AE18" s="407"/>
      <c r="AF18" s="407"/>
      <c r="AG18" s="407"/>
      <c r="AH18" s="407"/>
      <c r="AI18" s="407"/>
      <c r="AJ18" s="407"/>
      <c r="AK18" s="407"/>
      <c r="AL18" s="203"/>
      <c r="AM18" s="202"/>
      <c r="AN18" s="109"/>
      <c r="AO18" s="407"/>
      <c r="AP18" s="407"/>
      <c r="AQ18" s="407"/>
    </row>
    <row r="19" spans="1:43" x14ac:dyDescent="0.25">
      <c r="A19" s="381"/>
      <c r="B19" s="206"/>
      <c r="C19" s="202"/>
      <c r="D19" s="109"/>
      <c r="E19" s="1148"/>
      <c r="F19" s="1148"/>
      <c r="G19" s="1148"/>
      <c r="H19" s="1148"/>
      <c r="I19" s="1148"/>
      <c r="J19" s="1148"/>
      <c r="K19" s="1148"/>
      <c r="L19" s="1148"/>
      <c r="M19" s="1148"/>
      <c r="N19" s="1148"/>
      <c r="O19" s="1148"/>
      <c r="P19" s="1148"/>
      <c r="Q19" s="1148"/>
      <c r="R19" s="1148"/>
      <c r="S19" s="1148"/>
      <c r="T19" s="1148"/>
      <c r="U19" s="202"/>
      <c r="V19" s="109"/>
      <c r="W19" s="407"/>
      <c r="X19" s="407"/>
      <c r="Y19" s="407"/>
      <c r="Z19" s="407"/>
      <c r="AA19" s="407"/>
      <c r="AB19" s="407"/>
      <c r="AC19" s="407"/>
      <c r="AD19" s="407"/>
      <c r="AE19" s="407"/>
      <c r="AF19" s="407"/>
      <c r="AG19" s="407"/>
      <c r="AH19" s="407"/>
      <c r="AI19" s="407"/>
      <c r="AJ19" s="407"/>
      <c r="AK19" s="407"/>
      <c r="AL19" s="203"/>
      <c r="AM19" s="202"/>
      <c r="AN19" s="109"/>
      <c r="AO19" s="381"/>
      <c r="AP19" s="407"/>
      <c r="AQ19" s="407"/>
    </row>
    <row r="20" spans="1:43" x14ac:dyDescent="0.25">
      <c r="A20" s="381"/>
      <c r="B20" s="206"/>
      <c r="C20" s="202"/>
      <c r="D20" s="109"/>
      <c r="E20" s="1148" t="str">
        <f ca="1">VLOOKUP(CONCATENATE($B$16&amp;"prompt"),INDIRECT("translations[[Question Num]:["&amp; Language_Selected &amp;"]]"),MATCH(Language_Selected,Language_Options,0)+1,FALSE)</f>
        <v xml:space="preserve">Yesterday during the day or at night, did (NAME IN 635) drink: </v>
      </c>
      <c r="F20" s="1148"/>
      <c r="G20" s="1148"/>
      <c r="H20" s="1148"/>
      <c r="I20" s="1148"/>
      <c r="J20" s="1148"/>
      <c r="K20" s="1148"/>
      <c r="L20" s="1148"/>
      <c r="M20" s="1148"/>
      <c r="N20" s="1148"/>
      <c r="O20" s="1148"/>
      <c r="P20" s="1148"/>
      <c r="Q20" s="1148"/>
      <c r="R20" s="1148"/>
      <c r="S20" s="1148"/>
      <c r="T20" s="1148"/>
      <c r="U20" s="202"/>
      <c r="V20" s="109"/>
      <c r="W20" s="407"/>
      <c r="X20" s="407"/>
      <c r="Y20" s="407"/>
      <c r="Z20" s="407"/>
      <c r="AA20" s="407"/>
      <c r="AB20" s="407"/>
      <c r="AC20" s="407"/>
      <c r="AD20" s="407"/>
      <c r="AE20" s="407"/>
      <c r="AF20" s="407"/>
      <c r="AG20" s="407"/>
      <c r="AH20" s="407"/>
      <c r="AI20" s="407"/>
      <c r="AJ20" s="407"/>
      <c r="AK20" s="407"/>
      <c r="AL20" s="203"/>
      <c r="AM20" s="202"/>
      <c r="AN20" s="109"/>
      <c r="AO20" s="381"/>
      <c r="AP20" s="407"/>
      <c r="AQ20" s="407"/>
    </row>
    <row r="21" spans="1:43" x14ac:dyDescent="0.25">
      <c r="A21" s="381"/>
      <c r="B21" s="206"/>
      <c r="C21" s="202"/>
      <c r="D21" s="109"/>
      <c r="E21" s="1148"/>
      <c r="F21" s="1148"/>
      <c r="G21" s="1148"/>
      <c r="H21" s="1148"/>
      <c r="I21" s="1148"/>
      <c r="J21" s="1148"/>
      <c r="K21" s="1148"/>
      <c r="L21" s="1148"/>
      <c r="M21" s="1148"/>
      <c r="N21" s="1148"/>
      <c r="O21" s="1148"/>
      <c r="P21" s="1148"/>
      <c r="Q21" s="1148"/>
      <c r="R21" s="1148"/>
      <c r="S21" s="1148"/>
      <c r="T21" s="1148"/>
      <c r="U21" s="202"/>
      <c r="V21" s="109"/>
      <c r="W21" s="381"/>
      <c r="X21" s="381"/>
      <c r="Y21" s="407"/>
      <c r="Z21" s="407"/>
      <c r="AA21" s="407"/>
      <c r="AB21" s="407"/>
      <c r="AC21" s="410" t="s">
        <v>52</v>
      </c>
      <c r="AD21" s="407"/>
      <c r="AE21" s="407"/>
      <c r="AF21" s="407"/>
      <c r="AG21" s="410" t="s">
        <v>54</v>
      </c>
      <c r="AH21" s="407"/>
      <c r="AI21" s="407"/>
      <c r="AJ21" s="407"/>
      <c r="AK21" s="410" t="s">
        <v>346</v>
      </c>
      <c r="AL21" s="203"/>
      <c r="AM21" s="202"/>
      <c r="AN21" s="109"/>
      <c r="AO21" s="381"/>
      <c r="AP21" s="407"/>
      <c r="AQ21" s="407"/>
    </row>
    <row r="22" spans="1:43" ht="6" customHeight="1" x14ac:dyDescent="0.25">
      <c r="A22" s="381"/>
      <c r="B22" s="206"/>
      <c r="C22" s="202"/>
      <c r="D22" s="109"/>
      <c r="E22" s="381"/>
      <c r="F22" s="381"/>
      <c r="G22" s="381"/>
      <c r="H22" s="381"/>
      <c r="I22" s="381"/>
      <c r="J22" s="381"/>
      <c r="K22" s="381"/>
      <c r="L22" s="381"/>
      <c r="M22" s="381"/>
      <c r="N22" s="381"/>
      <c r="O22" s="381"/>
      <c r="P22" s="381"/>
      <c r="Q22" s="381"/>
      <c r="R22" s="381"/>
      <c r="S22" s="381"/>
      <c r="T22" s="381"/>
      <c r="U22" s="202"/>
      <c r="V22" s="109"/>
      <c r="W22" s="407"/>
      <c r="X22" s="407"/>
      <c r="Y22" s="407"/>
      <c r="Z22" s="407"/>
      <c r="AA22" s="407"/>
      <c r="AB22" s="381"/>
      <c r="AC22" s="206"/>
      <c r="AD22" s="407"/>
      <c r="AE22" s="407"/>
      <c r="AF22" s="381"/>
      <c r="AG22" s="206"/>
      <c r="AH22" s="381"/>
      <c r="AI22" s="381"/>
      <c r="AJ22" s="381"/>
      <c r="AK22" s="206"/>
      <c r="AL22" s="116"/>
      <c r="AM22" s="202"/>
      <c r="AN22" s="109"/>
      <c r="AO22" s="381"/>
      <c r="AP22" s="407"/>
      <c r="AQ22" s="407"/>
    </row>
    <row r="23" spans="1:43" ht="11.25" customHeight="1" x14ac:dyDescent="0.25">
      <c r="A23" s="381"/>
      <c r="B23" s="206"/>
      <c r="C23" s="202"/>
      <c r="D23" s="109"/>
      <c r="E23" s="407" t="s">
        <v>56</v>
      </c>
      <c r="F23" s="1148" t="str">
        <f ca="1">VLOOKUP(CONCATENATE($B$16&amp;INDIRECT(ADDRESS(ROW(),COLUMN()-1))),INDIRECT("translations[[Question Num]:["&amp; Language_Selected &amp;"]]"),MATCH(Language_Selected,Language_Options,0)+1,FALSE)</f>
        <v>Plain water?</v>
      </c>
      <c r="G23" s="1148"/>
      <c r="H23" s="1148"/>
      <c r="I23" s="1148"/>
      <c r="J23" s="1148"/>
      <c r="K23" s="1148"/>
      <c r="L23" s="1148"/>
      <c r="M23" s="1148"/>
      <c r="N23" s="1148"/>
      <c r="O23" s="1148"/>
      <c r="P23" s="1148"/>
      <c r="Q23" s="1148"/>
      <c r="R23" s="1148"/>
      <c r="S23" s="1148"/>
      <c r="T23" s="1148"/>
      <c r="U23" s="202"/>
      <c r="V23" s="109"/>
      <c r="W23" s="407" t="s">
        <v>56</v>
      </c>
      <c r="X23" s="112" t="s">
        <v>9</v>
      </c>
      <c r="Y23" s="112"/>
      <c r="Z23" s="112"/>
      <c r="AA23" s="209"/>
      <c r="AB23" s="210"/>
      <c r="AC23" s="121" t="s">
        <v>53</v>
      </c>
      <c r="AD23" s="189"/>
      <c r="AE23" s="407"/>
      <c r="AF23" s="407"/>
      <c r="AG23" s="121" t="s">
        <v>55</v>
      </c>
      <c r="AH23" s="407"/>
      <c r="AI23" s="407"/>
      <c r="AJ23" s="407"/>
      <c r="AK23" s="121" t="s">
        <v>103</v>
      </c>
      <c r="AL23" s="203"/>
      <c r="AM23" s="202"/>
      <c r="AN23" s="109"/>
      <c r="AO23" s="381"/>
      <c r="AP23" s="407"/>
      <c r="AQ23" s="407"/>
    </row>
    <row r="24" spans="1:43" ht="6" customHeight="1" x14ac:dyDescent="0.25">
      <c r="A24" s="381"/>
      <c r="B24" s="206"/>
      <c r="C24" s="202"/>
      <c r="D24" s="211"/>
      <c r="E24" s="212"/>
      <c r="F24" s="212"/>
      <c r="G24" s="212"/>
      <c r="H24" s="212"/>
      <c r="I24" s="212"/>
      <c r="J24" s="212"/>
      <c r="K24" s="212"/>
      <c r="L24" s="212"/>
      <c r="M24" s="212"/>
      <c r="N24" s="212"/>
      <c r="O24" s="212"/>
      <c r="P24" s="212"/>
      <c r="Q24" s="212"/>
      <c r="R24" s="212"/>
      <c r="S24" s="212"/>
      <c r="T24" s="212"/>
      <c r="U24" s="213"/>
      <c r="V24" s="211"/>
      <c r="W24" s="212"/>
      <c r="X24" s="212"/>
      <c r="Y24" s="212"/>
      <c r="Z24" s="212"/>
      <c r="AA24" s="214"/>
      <c r="AB24" s="212"/>
      <c r="AC24" s="215"/>
      <c r="AD24" s="214"/>
      <c r="AE24" s="212"/>
      <c r="AF24" s="212"/>
      <c r="AG24" s="215"/>
      <c r="AH24" s="212"/>
      <c r="AI24" s="212"/>
      <c r="AJ24" s="212"/>
      <c r="AK24" s="215"/>
      <c r="AL24" s="216"/>
      <c r="AM24" s="213"/>
      <c r="AN24" s="109"/>
      <c r="AO24" s="381"/>
      <c r="AP24" s="407"/>
      <c r="AQ24" s="407"/>
    </row>
    <row r="25" spans="1:43" ht="6" customHeight="1" x14ac:dyDescent="0.25">
      <c r="A25" s="381"/>
      <c r="B25" s="206"/>
      <c r="C25" s="202"/>
      <c r="D25" s="217"/>
      <c r="E25" s="218"/>
      <c r="F25" s="218"/>
      <c r="G25" s="218"/>
      <c r="H25" s="218"/>
      <c r="I25" s="218"/>
      <c r="J25" s="218"/>
      <c r="K25" s="218"/>
      <c r="L25" s="218"/>
      <c r="M25" s="218"/>
      <c r="N25" s="218"/>
      <c r="O25" s="218"/>
      <c r="P25" s="218"/>
      <c r="Q25" s="218"/>
      <c r="R25" s="218"/>
      <c r="S25" s="218"/>
      <c r="T25" s="218"/>
      <c r="U25" s="219"/>
      <c r="V25" s="217"/>
      <c r="W25" s="218"/>
      <c r="X25" s="218"/>
      <c r="Y25" s="218"/>
      <c r="Z25" s="218"/>
      <c r="AA25" s="220"/>
      <c r="AB25" s="218"/>
      <c r="AC25" s="221"/>
      <c r="AD25" s="220"/>
      <c r="AE25" s="218"/>
      <c r="AF25" s="218"/>
      <c r="AG25" s="221"/>
      <c r="AH25" s="218"/>
      <c r="AI25" s="218"/>
      <c r="AJ25" s="218"/>
      <c r="AK25" s="221"/>
      <c r="AL25" s="222"/>
      <c r="AM25" s="219"/>
      <c r="AN25" s="109"/>
      <c r="AO25" s="381"/>
      <c r="AP25" s="407"/>
      <c r="AQ25" s="407"/>
    </row>
    <row r="26" spans="1:43" ht="11.25" customHeight="1" x14ac:dyDescent="0.25">
      <c r="A26" s="381"/>
      <c r="B26" s="206"/>
      <c r="C26" s="202"/>
      <c r="D26" s="109"/>
      <c r="E26" s="407" t="s">
        <v>58</v>
      </c>
      <c r="F26" s="1146" t="str">
        <f ca="1">VLOOKUP(CONCATENATE($B$16&amp;INDIRECT(ADDRESS(ROW(),COLUMN()-1))),INDIRECT("translations[[Question Num]:["&amp; Language_Selected &amp;"]]"),MATCH(Language_Selected,Language_Options,0)+1,FALSE)</f>
        <v>Infant formula such as [INSERT POPULAR FORMULA NAMES]?</v>
      </c>
      <c r="G26" s="1146"/>
      <c r="H26" s="1146"/>
      <c r="I26" s="1146"/>
      <c r="J26" s="1146"/>
      <c r="K26" s="1146"/>
      <c r="L26" s="1146"/>
      <c r="M26" s="1146"/>
      <c r="N26" s="1146"/>
      <c r="O26" s="1146"/>
      <c r="P26" s="1146"/>
      <c r="Q26" s="1146"/>
      <c r="R26" s="1146"/>
      <c r="S26" s="1146"/>
      <c r="T26" s="1146"/>
      <c r="U26" s="202"/>
      <c r="V26" s="109"/>
      <c r="W26" s="407" t="s">
        <v>58</v>
      </c>
      <c r="X26" s="112" t="s">
        <v>9</v>
      </c>
      <c r="Y26" s="112"/>
      <c r="Z26" s="112"/>
      <c r="AA26" s="209"/>
      <c r="AB26" s="210"/>
      <c r="AC26" s="121" t="s">
        <v>53</v>
      </c>
      <c r="AD26" s="189"/>
      <c r="AE26" s="407"/>
      <c r="AF26" s="407"/>
      <c r="AG26" s="121" t="s">
        <v>55</v>
      </c>
      <c r="AH26" s="407"/>
      <c r="AI26" s="407"/>
      <c r="AJ26" s="407"/>
      <c r="AK26" s="121" t="s">
        <v>103</v>
      </c>
      <c r="AL26" s="203"/>
      <c r="AM26" s="202"/>
      <c r="AN26" s="109"/>
      <c r="AO26" s="381"/>
      <c r="AP26" s="407"/>
      <c r="AQ26" s="407"/>
    </row>
    <row r="27" spans="1:43" ht="11.25" customHeight="1" x14ac:dyDescent="0.25">
      <c r="A27" s="381"/>
      <c r="B27" s="206"/>
      <c r="C27" s="202"/>
      <c r="D27" s="109"/>
      <c r="E27" s="407"/>
      <c r="F27" s="1146"/>
      <c r="G27" s="1146"/>
      <c r="H27" s="1146"/>
      <c r="I27" s="1146"/>
      <c r="J27" s="1146"/>
      <c r="K27" s="1146"/>
      <c r="L27" s="1146"/>
      <c r="M27" s="1146"/>
      <c r="N27" s="1146"/>
      <c r="O27" s="1146"/>
      <c r="P27" s="1146"/>
      <c r="Q27" s="1146"/>
      <c r="R27" s="1146"/>
      <c r="S27" s="1146"/>
      <c r="T27" s="1146"/>
      <c r="U27" s="202"/>
      <c r="V27" s="109"/>
      <c r="W27" s="407"/>
      <c r="X27" s="112"/>
      <c r="Y27" s="112"/>
      <c r="Z27" s="112"/>
      <c r="AA27" s="209"/>
      <c r="AB27" s="210"/>
      <c r="AC27" s="121"/>
      <c r="AD27" s="189"/>
      <c r="AE27" s="407"/>
      <c r="AF27" s="407"/>
      <c r="AG27" s="121"/>
      <c r="AH27" s="407"/>
      <c r="AI27" s="407"/>
      <c r="AJ27" s="407"/>
      <c r="AK27" s="121"/>
      <c r="AL27" s="203"/>
      <c r="AM27" s="202"/>
      <c r="AN27" s="109"/>
      <c r="AO27" s="381"/>
      <c r="AP27" s="407"/>
      <c r="AQ27" s="407"/>
    </row>
    <row r="28" spans="1:43" ht="11.25" customHeight="1" x14ac:dyDescent="0.25">
      <c r="A28" s="381"/>
      <c r="B28" s="206"/>
      <c r="C28" s="202"/>
      <c r="D28" s="109"/>
      <c r="E28" s="407"/>
      <c r="F28" s="278" t="s">
        <v>1523</v>
      </c>
      <c r="G28" s="427"/>
      <c r="H28" s="427"/>
      <c r="I28" s="427"/>
      <c r="J28" s="427"/>
      <c r="K28" s="427"/>
      <c r="L28" s="427"/>
      <c r="M28" s="427"/>
      <c r="N28" s="427"/>
      <c r="O28" s="427"/>
      <c r="P28" s="427"/>
      <c r="Q28" s="427"/>
      <c r="R28" s="427"/>
      <c r="S28" s="427"/>
      <c r="T28" s="427"/>
      <c r="U28" s="202"/>
      <c r="V28" s="109"/>
      <c r="W28" s="407"/>
      <c r="X28" s="112"/>
      <c r="Y28" s="112"/>
      <c r="Z28" s="112"/>
      <c r="AA28" s="209"/>
      <c r="AB28" s="210"/>
      <c r="AC28" s="121"/>
      <c r="AD28" s="189"/>
      <c r="AE28" s="407"/>
      <c r="AF28" s="407"/>
      <c r="AG28" s="121"/>
      <c r="AH28" s="407"/>
      <c r="AI28" s="407"/>
      <c r="AJ28" s="407"/>
      <c r="AK28" s="121"/>
      <c r="AL28" s="203"/>
      <c r="AM28" s="202"/>
      <c r="AN28" s="109"/>
      <c r="AO28" s="381"/>
      <c r="AP28" s="407"/>
      <c r="AQ28" s="407"/>
    </row>
    <row r="29" spans="1:43" ht="11.25" customHeight="1" x14ac:dyDescent="0.25">
      <c r="A29" s="381"/>
      <c r="B29" s="206"/>
      <c r="C29" s="202"/>
      <c r="D29" s="109"/>
      <c r="E29" s="407" t="s">
        <v>1520</v>
      </c>
      <c r="F29" s="1128" t="str">
        <f ca="1">VLOOKUP(CONCATENATE($B$16&amp;INDIRECT(ADDRESS(ROW(),COLUMN()-1))),INDIRECT("translations[[Question Num]:["&amp; Language_Selected &amp;"]]"),MATCH(Language_Selected,Language_Options,0)+1,FALSE)</f>
        <v>How many times did (NAME IN 635) drink infant formula?
IF 7 OR MORE TIMES, RECORD '7'.</v>
      </c>
      <c r="G29" s="1128"/>
      <c r="H29" s="1128"/>
      <c r="I29" s="1128"/>
      <c r="J29" s="1128"/>
      <c r="K29" s="1128"/>
      <c r="L29" s="1128"/>
      <c r="M29" s="1128"/>
      <c r="N29" s="1128"/>
      <c r="O29" s="1128"/>
      <c r="P29" s="1128"/>
      <c r="Q29" s="1128"/>
      <c r="R29" s="1128"/>
      <c r="S29" s="1128"/>
      <c r="T29" s="1128"/>
      <c r="U29" s="202"/>
      <c r="V29" s="109"/>
      <c r="X29" s="1137" t="s">
        <v>555</v>
      </c>
      <c r="Y29" s="1137"/>
      <c r="Z29" s="1137"/>
      <c r="AA29" s="1137"/>
      <c r="AB29" s="1137"/>
      <c r="AC29" s="1285"/>
      <c r="AD29" s="108"/>
      <c r="AE29" s="107"/>
      <c r="AF29" s="407"/>
      <c r="AG29" s="410"/>
      <c r="AK29" s="1283" t="s">
        <v>103</v>
      </c>
      <c r="AL29" s="203"/>
      <c r="AM29" s="202"/>
      <c r="AN29" s="109"/>
      <c r="AO29" s="381"/>
      <c r="AP29" s="407"/>
      <c r="AQ29" s="407"/>
    </row>
    <row r="30" spans="1:43" ht="11.25" customHeight="1" x14ac:dyDescent="0.25">
      <c r="A30" s="381"/>
      <c r="B30" s="206"/>
      <c r="C30" s="202"/>
      <c r="D30" s="109"/>
      <c r="E30" s="407"/>
      <c r="F30" s="1128"/>
      <c r="G30" s="1128"/>
      <c r="H30" s="1128"/>
      <c r="I30" s="1128"/>
      <c r="J30" s="1128"/>
      <c r="K30" s="1128"/>
      <c r="L30" s="1128"/>
      <c r="M30" s="1128"/>
      <c r="N30" s="1128"/>
      <c r="O30" s="1128"/>
      <c r="P30" s="1128"/>
      <c r="Q30" s="1128"/>
      <c r="R30" s="1128"/>
      <c r="S30" s="1128"/>
      <c r="T30" s="1128"/>
      <c r="U30" s="202"/>
      <c r="V30" s="109"/>
      <c r="W30" s="376"/>
      <c r="X30" s="1137"/>
      <c r="Y30" s="1137"/>
      <c r="Z30" s="1137"/>
      <c r="AA30" s="1137"/>
      <c r="AB30" s="1137"/>
      <c r="AC30" s="1285"/>
      <c r="AD30" s="113"/>
      <c r="AE30" s="114"/>
      <c r="AF30" s="407"/>
      <c r="AG30" s="410"/>
      <c r="AK30" s="1284"/>
      <c r="AL30" s="203"/>
      <c r="AM30" s="202"/>
      <c r="AN30" s="109"/>
      <c r="AO30" s="381"/>
      <c r="AP30" s="407"/>
      <c r="AQ30" s="407"/>
    </row>
    <row r="31" spans="1:43" ht="11.25" customHeight="1" x14ac:dyDescent="0.25">
      <c r="A31" s="381"/>
      <c r="B31" s="206"/>
      <c r="C31" s="202"/>
      <c r="D31" s="109"/>
      <c r="E31" s="407"/>
      <c r="F31" s="1128"/>
      <c r="G31" s="1128"/>
      <c r="H31" s="1128"/>
      <c r="I31" s="1128"/>
      <c r="J31" s="1128"/>
      <c r="K31" s="1128"/>
      <c r="L31" s="1128"/>
      <c r="M31" s="1128"/>
      <c r="N31" s="1128"/>
      <c r="O31" s="1128"/>
      <c r="P31" s="1128"/>
      <c r="Q31" s="1128"/>
      <c r="R31" s="1128"/>
      <c r="S31" s="1128"/>
      <c r="T31" s="1128"/>
      <c r="U31" s="202"/>
      <c r="V31" s="109"/>
      <c r="W31" s="642"/>
      <c r="X31" s="642"/>
      <c r="Y31" s="642"/>
      <c r="Z31" s="642"/>
      <c r="AA31" s="642"/>
      <c r="AB31" s="642"/>
      <c r="AC31" s="724"/>
      <c r="AD31" s="407"/>
      <c r="AE31" s="407"/>
      <c r="AF31" s="407"/>
      <c r="AG31" s="410"/>
      <c r="AK31" s="205"/>
      <c r="AL31" s="203"/>
      <c r="AM31" s="202"/>
      <c r="AN31" s="109"/>
      <c r="AO31" s="381"/>
      <c r="AP31" s="407"/>
      <c r="AQ31" s="407"/>
    </row>
    <row r="32" spans="1:43" ht="10.3" customHeight="1" x14ac:dyDescent="0.25">
      <c r="A32" s="381"/>
      <c r="B32" s="206"/>
      <c r="C32" s="202"/>
      <c r="D32" s="109"/>
      <c r="E32" s="407"/>
      <c r="F32" s="1128"/>
      <c r="G32" s="1128"/>
      <c r="H32" s="1128"/>
      <c r="I32" s="1128"/>
      <c r="J32" s="1128"/>
      <c r="K32" s="1128"/>
      <c r="L32" s="1128"/>
      <c r="M32" s="1128"/>
      <c r="N32" s="1128"/>
      <c r="O32" s="1128"/>
      <c r="P32" s="1128"/>
      <c r="Q32" s="1128"/>
      <c r="R32" s="1128"/>
      <c r="S32" s="1128"/>
      <c r="T32" s="1128"/>
      <c r="U32" s="202"/>
      <c r="V32" s="109"/>
      <c r="W32" s="407"/>
      <c r="X32" s="376"/>
      <c r="Y32" s="376"/>
      <c r="Z32" s="376"/>
      <c r="AA32" s="376"/>
      <c r="AB32" s="376"/>
      <c r="AC32" s="645"/>
      <c r="AD32" s="407"/>
      <c r="AE32" s="407"/>
      <c r="AF32" s="407"/>
      <c r="AG32" s="410"/>
      <c r="AK32" s="205"/>
      <c r="AL32" s="203"/>
      <c r="AM32" s="202"/>
      <c r="AN32" s="109"/>
      <c r="AO32" s="381"/>
      <c r="AP32" s="407"/>
      <c r="AQ32" s="407"/>
    </row>
    <row r="33" spans="1:43" ht="6" customHeight="1" x14ac:dyDescent="0.25">
      <c r="A33" s="381"/>
      <c r="B33" s="206"/>
      <c r="C33" s="202"/>
      <c r="D33" s="211"/>
      <c r="E33" s="212"/>
      <c r="F33" s="212"/>
      <c r="G33" s="212"/>
      <c r="H33" s="212"/>
      <c r="I33" s="212"/>
      <c r="J33" s="212"/>
      <c r="K33" s="212"/>
      <c r="L33" s="212"/>
      <c r="M33" s="212"/>
      <c r="N33" s="212"/>
      <c r="O33" s="212"/>
      <c r="P33" s="212"/>
      <c r="Q33" s="212"/>
      <c r="R33" s="212"/>
      <c r="S33" s="212"/>
      <c r="T33" s="212"/>
      <c r="U33" s="213"/>
      <c r="V33" s="211"/>
      <c r="W33" s="212"/>
      <c r="X33" s="212"/>
      <c r="Y33" s="212"/>
      <c r="Z33" s="212"/>
      <c r="AA33" s="214"/>
      <c r="AB33" s="212"/>
      <c r="AC33" s="215"/>
      <c r="AD33" s="214"/>
      <c r="AE33" s="212"/>
      <c r="AF33" s="212"/>
      <c r="AG33" s="215"/>
      <c r="AH33" s="212"/>
      <c r="AI33" s="212"/>
      <c r="AJ33" s="212"/>
      <c r="AK33" s="215"/>
      <c r="AL33" s="216"/>
      <c r="AM33" s="213"/>
      <c r="AN33" s="109"/>
      <c r="AO33" s="381"/>
      <c r="AP33" s="407"/>
      <c r="AQ33" s="407"/>
    </row>
    <row r="34" spans="1:43" ht="6" customHeight="1" x14ac:dyDescent="0.25">
      <c r="A34" s="381"/>
      <c r="B34" s="206"/>
      <c r="C34" s="202"/>
      <c r="D34" s="217"/>
      <c r="E34" s="218"/>
      <c r="F34" s="218"/>
      <c r="G34" s="218"/>
      <c r="H34" s="218"/>
      <c r="I34" s="218"/>
      <c r="J34" s="218"/>
      <c r="K34" s="218"/>
      <c r="L34" s="218"/>
      <c r="M34" s="218"/>
      <c r="N34" s="218"/>
      <c r="O34" s="218"/>
      <c r="P34" s="218"/>
      <c r="Q34" s="218"/>
      <c r="R34" s="218"/>
      <c r="S34" s="218"/>
      <c r="T34" s="218"/>
      <c r="U34" s="219"/>
      <c r="V34" s="217"/>
      <c r="W34" s="218"/>
      <c r="X34" s="218"/>
      <c r="Y34" s="218"/>
      <c r="Z34" s="218"/>
      <c r="AA34" s="220"/>
      <c r="AB34" s="218"/>
      <c r="AC34" s="221"/>
      <c r="AD34" s="220"/>
      <c r="AE34" s="218"/>
      <c r="AF34" s="218"/>
      <c r="AG34" s="221"/>
      <c r="AH34" s="218"/>
      <c r="AI34" s="218"/>
      <c r="AJ34" s="218"/>
      <c r="AK34" s="221"/>
      <c r="AL34" s="222"/>
      <c r="AM34" s="219"/>
      <c r="AN34" s="109"/>
      <c r="AO34" s="381"/>
      <c r="AP34" s="407"/>
      <c r="AQ34" s="407"/>
    </row>
    <row r="35" spans="1:43" ht="11.25" customHeight="1" x14ac:dyDescent="0.25">
      <c r="A35" s="381"/>
      <c r="B35" s="206"/>
      <c r="C35" s="202"/>
      <c r="D35" s="109"/>
      <c r="E35" s="407" t="s">
        <v>255</v>
      </c>
      <c r="F35" s="1146" t="str">
        <f ca="1">VLOOKUP(CONCATENATE($B$16&amp;INDIRECT(ADDRESS(ROW(),COLUMN()-1))),INDIRECT("translations[[Question Num]:["&amp; Language_Selected &amp;"]]"),MATCH(Language_Selected,Language_Options,0)+1,FALSE)</f>
        <v>Milk from animals, including fresh, packaged, or powdered milk [,such as INSERT LOCAL NAMES FOR POWDERED MILK, AND INSERT OTHER TYPES OF ANIMAL MILK-BASED LIQUIDS]?</v>
      </c>
      <c r="G35" s="1146"/>
      <c r="H35" s="1146"/>
      <c r="I35" s="1146"/>
      <c r="J35" s="1146"/>
      <c r="K35" s="1146"/>
      <c r="L35" s="1146"/>
      <c r="M35" s="1146"/>
      <c r="N35" s="1146"/>
      <c r="O35" s="1146"/>
      <c r="P35" s="1146"/>
      <c r="Q35" s="1146"/>
      <c r="R35" s="1146"/>
      <c r="S35" s="1146"/>
      <c r="T35" s="1146"/>
      <c r="U35" s="202"/>
      <c r="V35" s="109"/>
      <c r="W35" s="407" t="s">
        <v>255</v>
      </c>
      <c r="X35" s="112" t="s">
        <v>9</v>
      </c>
      <c r="Y35" s="112"/>
      <c r="Z35" s="112"/>
      <c r="AA35" s="209"/>
      <c r="AB35" s="210"/>
      <c r="AC35" s="121" t="s">
        <v>53</v>
      </c>
      <c r="AD35" s="189"/>
      <c r="AE35" s="407"/>
      <c r="AF35" s="407"/>
      <c r="AG35" s="121" t="s">
        <v>55</v>
      </c>
      <c r="AH35" s="407"/>
      <c r="AI35" s="407"/>
      <c r="AJ35" s="407"/>
      <c r="AK35" s="121" t="s">
        <v>103</v>
      </c>
      <c r="AL35" s="203"/>
      <c r="AM35" s="202"/>
      <c r="AN35" s="109"/>
      <c r="AO35" s="381"/>
      <c r="AP35" s="407"/>
      <c r="AQ35" s="407"/>
    </row>
    <row r="36" spans="1:43" ht="11.25" customHeight="1" x14ac:dyDescent="0.25">
      <c r="A36" s="381"/>
      <c r="B36" s="206"/>
      <c r="C36" s="202"/>
      <c r="D36" s="109"/>
      <c r="E36" s="407"/>
      <c r="F36" s="1146"/>
      <c r="G36" s="1146"/>
      <c r="H36" s="1146"/>
      <c r="I36" s="1146"/>
      <c r="J36" s="1146"/>
      <c r="K36" s="1146"/>
      <c r="L36" s="1146"/>
      <c r="M36" s="1146"/>
      <c r="N36" s="1146"/>
      <c r="O36" s="1146"/>
      <c r="P36" s="1146"/>
      <c r="Q36" s="1146"/>
      <c r="R36" s="1146"/>
      <c r="S36" s="1146"/>
      <c r="T36" s="1146"/>
      <c r="U36" s="202"/>
      <c r="V36" s="109"/>
      <c r="W36" s="407"/>
      <c r="X36" s="112"/>
      <c r="Y36" s="112"/>
      <c r="Z36" s="112"/>
      <c r="AA36" s="209"/>
      <c r="AB36" s="210"/>
      <c r="AC36" s="121"/>
      <c r="AD36" s="189"/>
      <c r="AE36" s="407"/>
      <c r="AF36" s="407"/>
      <c r="AG36" s="121"/>
      <c r="AH36" s="407"/>
      <c r="AI36" s="407"/>
      <c r="AJ36" s="407"/>
      <c r="AK36" s="121"/>
      <c r="AL36" s="203"/>
      <c r="AM36" s="202"/>
      <c r="AN36" s="109"/>
      <c r="AO36" s="381"/>
      <c r="AP36" s="407"/>
      <c r="AQ36" s="407"/>
    </row>
    <row r="37" spans="1:43" ht="11.25" customHeight="1" x14ac:dyDescent="0.25">
      <c r="A37" s="381"/>
      <c r="B37" s="206"/>
      <c r="C37" s="202"/>
      <c r="D37" s="109"/>
      <c r="E37" s="407"/>
      <c r="F37" s="1146"/>
      <c r="G37" s="1146"/>
      <c r="H37" s="1146"/>
      <c r="I37" s="1146"/>
      <c r="J37" s="1146"/>
      <c r="K37" s="1146"/>
      <c r="L37" s="1146"/>
      <c r="M37" s="1146"/>
      <c r="N37" s="1146"/>
      <c r="O37" s="1146"/>
      <c r="P37" s="1146"/>
      <c r="Q37" s="1146"/>
      <c r="R37" s="1146"/>
      <c r="S37" s="1146"/>
      <c r="T37" s="1146"/>
      <c r="U37" s="202"/>
      <c r="V37" s="109"/>
      <c r="W37" s="407"/>
      <c r="X37" s="112"/>
      <c r="Y37" s="112"/>
      <c r="Z37" s="112"/>
      <c r="AA37" s="209"/>
      <c r="AB37" s="210"/>
      <c r="AC37" s="121"/>
      <c r="AD37" s="189"/>
      <c r="AE37" s="407"/>
      <c r="AF37" s="407"/>
      <c r="AG37" s="121"/>
      <c r="AH37" s="407"/>
      <c r="AI37" s="407"/>
      <c r="AJ37" s="407"/>
      <c r="AK37" s="121"/>
      <c r="AL37" s="203"/>
      <c r="AM37" s="202"/>
      <c r="AN37" s="109"/>
      <c r="AO37" s="381"/>
      <c r="AP37" s="407"/>
      <c r="AQ37" s="407"/>
    </row>
    <row r="38" spans="1:43" ht="11.25" customHeight="1" x14ac:dyDescent="0.25">
      <c r="A38" s="381"/>
      <c r="B38" s="206"/>
      <c r="C38" s="202"/>
      <c r="D38" s="109"/>
      <c r="E38" s="407"/>
      <c r="F38" s="1146"/>
      <c r="G38" s="1146"/>
      <c r="H38" s="1146"/>
      <c r="I38" s="1146"/>
      <c r="J38" s="1146"/>
      <c r="K38" s="1146"/>
      <c r="L38" s="1146"/>
      <c r="M38" s="1146"/>
      <c r="N38" s="1146"/>
      <c r="O38" s="1146"/>
      <c r="P38" s="1146"/>
      <c r="Q38" s="1146"/>
      <c r="R38" s="1146"/>
      <c r="S38" s="1146"/>
      <c r="T38" s="1146"/>
      <c r="U38" s="202"/>
      <c r="V38" s="109"/>
      <c r="W38" s="407"/>
      <c r="X38" s="112"/>
      <c r="Y38" s="112"/>
      <c r="Z38" s="112"/>
      <c r="AA38" s="209"/>
      <c r="AB38" s="210"/>
      <c r="AC38" s="121"/>
      <c r="AD38" s="189"/>
      <c r="AE38" s="407"/>
      <c r="AF38" s="407"/>
      <c r="AG38" s="121"/>
      <c r="AH38" s="407"/>
      <c r="AI38" s="407"/>
      <c r="AJ38" s="407"/>
      <c r="AK38" s="121"/>
      <c r="AL38" s="203"/>
      <c r="AM38" s="202"/>
      <c r="AN38" s="109"/>
      <c r="AO38" s="381"/>
      <c r="AP38" s="407"/>
      <c r="AQ38" s="407"/>
    </row>
    <row r="39" spans="1:43" ht="11.25" customHeight="1" x14ac:dyDescent="0.25">
      <c r="A39" s="381"/>
      <c r="B39" s="206"/>
      <c r="C39" s="202"/>
      <c r="D39" s="109"/>
      <c r="E39" s="407"/>
      <c r="F39" s="278" t="s">
        <v>1523</v>
      </c>
      <c r="G39" s="430"/>
      <c r="H39" s="430"/>
      <c r="I39" s="430"/>
      <c r="J39" s="430"/>
      <c r="K39" s="430"/>
      <c r="L39" s="430"/>
      <c r="M39" s="430"/>
      <c r="N39" s="430"/>
      <c r="O39" s="430"/>
      <c r="P39" s="430"/>
      <c r="Q39" s="430"/>
      <c r="R39" s="430"/>
      <c r="S39" s="430"/>
      <c r="T39" s="430"/>
      <c r="U39" s="202"/>
      <c r="V39" s="109"/>
      <c r="W39" s="407"/>
      <c r="X39" s="112"/>
      <c r="Y39" s="112"/>
      <c r="Z39" s="112"/>
      <c r="AA39" s="209"/>
      <c r="AB39" s="210"/>
      <c r="AC39" s="121"/>
      <c r="AD39" s="189"/>
      <c r="AE39" s="407"/>
      <c r="AF39" s="407"/>
      <c r="AG39" s="121"/>
      <c r="AH39" s="407"/>
      <c r="AI39" s="407"/>
      <c r="AJ39" s="407"/>
      <c r="AK39" s="121"/>
      <c r="AL39" s="203"/>
      <c r="AM39" s="202"/>
      <c r="AN39" s="109"/>
      <c r="AO39" s="381"/>
      <c r="AP39" s="407"/>
      <c r="AQ39" s="407"/>
    </row>
    <row r="40" spans="1:43" ht="11.25" customHeight="1" x14ac:dyDescent="0.25">
      <c r="A40" s="381"/>
      <c r="B40" s="206"/>
      <c r="C40" s="202"/>
      <c r="D40" s="109"/>
      <c r="E40" s="407" t="s">
        <v>1521</v>
      </c>
      <c r="F40" s="1148" t="str">
        <f ca="1">VLOOKUP(CONCATENATE($B$16&amp;INDIRECT(ADDRESS(ROW(),COLUMN()-1))),INDIRECT("translations[[Question Num]:["&amp; Language_Selected &amp;"]]"),MATCH(Language_Selected,Language_Options,0)+1,FALSE)</f>
        <v>How many times did (NAME IN 635) drink milk?
IF 7 OR MORE TIMES, RECORD '7'.</v>
      </c>
      <c r="G40" s="1148"/>
      <c r="H40" s="1148"/>
      <c r="I40" s="1148"/>
      <c r="J40" s="1148"/>
      <c r="K40" s="1148"/>
      <c r="L40" s="1148"/>
      <c r="M40" s="1148"/>
      <c r="N40" s="1148"/>
      <c r="O40" s="1148"/>
      <c r="P40" s="1148"/>
      <c r="Q40" s="1148"/>
      <c r="R40" s="1148"/>
      <c r="S40" s="1148"/>
      <c r="T40" s="1148"/>
      <c r="U40" s="202"/>
      <c r="V40" s="109"/>
      <c r="X40" s="1137" t="s">
        <v>556</v>
      </c>
      <c r="Y40" s="1137"/>
      <c r="Z40" s="1137"/>
      <c r="AA40" s="1137"/>
      <c r="AB40" s="1137"/>
      <c r="AC40" s="1285"/>
      <c r="AD40" s="108"/>
      <c r="AE40" s="107"/>
      <c r="AF40" s="407"/>
      <c r="AG40" s="121"/>
      <c r="AH40" s="407"/>
      <c r="AI40" s="407"/>
      <c r="AJ40" s="407"/>
      <c r="AK40" s="1283" t="s">
        <v>103</v>
      </c>
      <c r="AL40" s="203"/>
      <c r="AM40" s="202"/>
      <c r="AN40" s="109"/>
      <c r="AO40" s="381"/>
      <c r="AP40" s="407"/>
      <c r="AQ40" s="407"/>
    </row>
    <row r="41" spans="1:43" ht="11.25" customHeight="1" x14ac:dyDescent="0.25">
      <c r="A41" s="381"/>
      <c r="B41" s="206"/>
      <c r="C41" s="202"/>
      <c r="D41" s="109"/>
      <c r="E41" s="407"/>
      <c r="F41" s="1148"/>
      <c r="G41" s="1148"/>
      <c r="H41" s="1148"/>
      <c r="I41" s="1148"/>
      <c r="J41" s="1148"/>
      <c r="K41" s="1148"/>
      <c r="L41" s="1148"/>
      <c r="M41" s="1148"/>
      <c r="N41" s="1148"/>
      <c r="O41" s="1148"/>
      <c r="P41" s="1148"/>
      <c r="Q41" s="1148"/>
      <c r="R41" s="1148"/>
      <c r="S41" s="1148"/>
      <c r="T41" s="1148"/>
      <c r="U41" s="202"/>
      <c r="V41" s="109"/>
      <c r="W41" s="376"/>
      <c r="X41" s="1137"/>
      <c r="Y41" s="1137"/>
      <c r="Z41" s="1137"/>
      <c r="AA41" s="1137"/>
      <c r="AB41" s="1137"/>
      <c r="AC41" s="1285"/>
      <c r="AD41" s="113"/>
      <c r="AE41" s="114"/>
      <c r="AF41" s="407"/>
      <c r="AG41" s="121"/>
      <c r="AH41" s="407"/>
      <c r="AI41" s="407"/>
      <c r="AJ41" s="407"/>
      <c r="AK41" s="1284"/>
      <c r="AL41" s="203"/>
      <c r="AM41" s="202"/>
      <c r="AN41" s="109"/>
      <c r="AO41" s="381"/>
      <c r="AP41" s="407"/>
      <c r="AQ41" s="407"/>
    </row>
    <row r="42" spans="1:43" ht="11.25" customHeight="1" x14ac:dyDescent="0.25">
      <c r="A42" s="381"/>
      <c r="B42" s="206"/>
      <c r="C42" s="202"/>
      <c r="D42" s="109"/>
      <c r="E42" s="407"/>
      <c r="F42" s="1148"/>
      <c r="G42" s="1148"/>
      <c r="H42" s="1148"/>
      <c r="I42" s="1148"/>
      <c r="J42" s="1148"/>
      <c r="K42" s="1148"/>
      <c r="L42" s="1148"/>
      <c r="M42" s="1148"/>
      <c r="N42" s="1148"/>
      <c r="O42" s="1148"/>
      <c r="P42" s="1148"/>
      <c r="Q42" s="1148"/>
      <c r="R42" s="1148"/>
      <c r="S42" s="1148"/>
      <c r="T42" s="1148"/>
      <c r="U42" s="202"/>
      <c r="V42" s="109"/>
      <c r="W42" s="407"/>
      <c r="X42" s="112"/>
      <c r="Y42" s="112"/>
      <c r="Z42" s="112"/>
      <c r="AA42" s="209"/>
      <c r="AB42" s="210"/>
      <c r="AC42" s="121"/>
      <c r="AD42" s="189"/>
      <c r="AE42" s="407"/>
      <c r="AF42" s="407"/>
      <c r="AG42" s="121"/>
      <c r="AH42" s="407"/>
      <c r="AI42" s="407"/>
      <c r="AJ42" s="407"/>
      <c r="AK42" s="121"/>
      <c r="AL42" s="203"/>
      <c r="AM42" s="202"/>
      <c r="AN42" s="109"/>
      <c r="AO42" s="381"/>
      <c r="AP42" s="407"/>
      <c r="AQ42" s="407"/>
    </row>
    <row r="43" spans="1:43" ht="11.25" customHeight="1" x14ac:dyDescent="0.25">
      <c r="A43" s="381"/>
      <c r="B43" s="206"/>
      <c r="C43" s="202"/>
      <c r="D43" s="109"/>
      <c r="E43" s="407" t="s">
        <v>1522</v>
      </c>
      <c r="F43" s="1146" t="str">
        <f ca="1">VLOOKUP(CONCATENATE($B$16&amp;INDIRECT(ADDRESS(ROW(),COLUMN()-1))),INDIRECT("translations[[Question Num]:["&amp; Language_Selected &amp;"]]"),MATCH(Language_Selected,Language_Options,0)+1,FALSE)</f>
        <v>Was the milk a sweet or flavored type of milk?</v>
      </c>
      <c r="G43" s="1146"/>
      <c r="H43" s="1146"/>
      <c r="I43" s="1146"/>
      <c r="J43" s="1146"/>
      <c r="K43" s="1146"/>
      <c r="L43" s="1146"/>
      <c r="M43" s="1146"/>
      <c r="N43" s="1146"/>
      <c r="O43" s="1146"/>
      <c r="P43" s="1146"/>
      <c r="Q43" s="1146"/>
      <c r="R43" s="1146"/>
      <c r="S43" s="1146"/>
      <c r="T43" s="1146"/>
      <c r="U43" s="202"/>
      <c r="V43" s="109"/>
      <c r="W43" s="407"/>
      <c r="X43" s="729" t="s">
        <v>1378</v>
      </c>
      <c r="Y43" s="642"/>
      <c r="Z43" s="642"/>
      <c r="AB43" s="112"/>
      <c r="AL43" s="203"/>
      <c r="AM43" s="202"/>
      <c r="AN43" s="109"/>
      <c r="AO43" s="381"/>
      <c r="AP43" s="407"/>
      <c r="AQ43" s="407"/>
    </row>
    <row r="44" spans="1:43" ht="11.25" customHeight="1" x14ac:dyDescent="0.25">
      <c r="A44" s="381"/>
      <c r="B44" s="206"/>
      <c r="C44" s="202"/>
      <c r="D44" s="109"/>
      <c r="E44" s="407"/>
      <c r="F44" s="1146"/>
      <c r="G44" s="1146"/>
      <c r="H44" s="1146"/>
      <c r="I44" s="1146"/>
      <c r="J44" s="1146"/>
      <c r="K44" s="1146"/>
      <c r="L44" s="1146"/>
      <c r="M44" s="1146"/>
      <c r="N44" s="1146"/>
      <c r="O44" s="1146"/>
      <c r="P44" s="1146"/>
      <c r="Q44" s="1146"/>
      <c r="R44" s="1146"/>
      <c r="S44" s="1146"/>
      <c r="T44" s="1146"/>
      <c r="U44" s="202"/>
      <c r="V44" s="109"/>
      <c r="W44" s="407"/>
      <c r="X44" s="729" t="s">
        <v>1551</v>
      </c>
      <c r="Y44" s="642"/>
      <c r="Z44" s="642"/>
      <c r="AA44" s="642"/>
      <c r="AB44" s="883" t="s">
        <v>9</v>
      </c>
      <c r="AC44" s="121" t="s">
        <v>53</v>
      </c>
      <c r="AD44" s="189"/>
      <c r="AE44" s="407"/>
      <c r="AF44" s="407"/>
      <c r="AG44" s="121" t="s">
        <v>55</v>
      </c>
      <c r="AH44" s="407"/>
      <c r="AI44" s="407"/>
      <c r="AJ44" s="407"/>
      <c r="AK44" s="121" t="s">
        <v>103</v>
      </c>
      <c r="AL44" s="203"/>
      <c r="AM44" s="202"/>
      <c r="AN44" s="109"/>
      <c r="AO44" s="381"/>
      <c r="AP44" s="407"/>
      <c r="AQ44" s="407"/>
    </row>
    <row r="45" spans="1:43" ht="6" customHeight="1" x14ac:dyDescent="0.25">
      <c r="A45" s="381"/>
      <c r="B45" s="206"/>
      <c r="C45" s="202"/>
      <c r="D45" s="211"/>
      <c r="E45" s="212"/>
      <c r="F45" s="212"/>
      <c r="G45" s="212"/>
      <c r="H45" s="212"/>
      <c r="I45" s="212"/>
      <c r="J45" s="212"/>
      <c r="K45" s="212"/>
      <c r="L45" s="212"/>
      <c r="M45" s="212"/>
      <c r="N45" s="212"/>
      <c r="O45" s="212"/>
      <c r="P45" s="212"/>
      <c r="Q45" s="212"/>
      <c r="R45" s="212"/>
      <c r="S45" s="212"/>
      <c r="T45" s="212"/>
      <c r="U45" s="213"/>
      <c r="V45" s="211"/>
      <c r="W45" s="212"/>
      <c r="X45" s="212"/>
      <c r="Y45" s="212"/>
      <c r="Z45" s="212"/>
      <c r="AA45" s="214"/>
      <c r="AB45" s="212"/>
      <c r="AC45" s="215"/>
      <c r="AD45" s="214"/>
      <c r="AE45" s="212"/>
      <c r="AF45" s="212"/>
      <c r="AG45" s="215"/>
      <c r="AH45" s="212"/>
      <c r="AI45" s="212"/>
      <c r="AJ45" s="212"/>
      <c r="AK45" s="215"/>
      <c r="AL45" s="216"/>
      <c r="AM45" s="213"/>
      <c r="AN45" s="109"/>
      <c r="AO45" s="381"/>
      <c r="AP45" s="407"/>
      <c r="AQ45" s="407"/>
    </row>
    <row r="46" spans="1:43" ht="6" customHeight="1" x14ac:dyDescent="0.25">
      <c r="A46" s="381"/>
      <c r="B46" s="206"/>
      <c r="C46" s="202"/>
      <c r="D46" s="217"/>
      <c r="E46" s="218"/>
      <c r="F46" s="218"/>
      <c r="G46" s="218"/>
      <c r="H46" s="218"/>
      <c r="I46" s="218"/>
      <c r="J46" s="218"/>
      <c r="K46" s="218"/>
      <c r="L46" s="218"/>
      <c r="M46" s="218"/>
      <c r="N46" s="218"/>
      <c r="O46" s="218"/>
      <c r="P46" s="218"/>
      <c r="Q46" s="218"/>
      <c r="R46" s="218"/>
      <c r="S46" s="218"/>
      <c r="T46" s="218"/>
      <c r="U46" s="219"/>
      <c r="V46" s="217"/>
      <c r="W46" s="218"/>
      <c r="X46" s="218"/>
      <c r="Y46" s="218"/>
      <c r="Z46" s="218"/>
      <c r="AA46" s="220"/>
      <c r="AB46" s="218"/>
      <c r="AC46" s="221"/>
      <c r="AD46" s="220"/>
      <c r="AE46" s="218"/>
      <c r="AF46" s="218"/>
      <c r="AG46" s="221"/>
      <c r="AH46" s="218"/>
      <c r="AI46" s="218"/>
      <c r="AJ46" s="218"/>
      <c r="AK46" s="221"/>
      <c r="AL46" s="222"/>
      <c r="AM46" s="219"/>
      <c r="AN46" s="109"/>
      <c r="AO46" s="381"/>
      <c r="AP46" s="407"/>
      <c r="AQ46" s="407"/>
    </row>
    <row r="47" spans="1:43" ht="11.25" customHeight="1" x14ac:dyDescent="0.25">
      <c r="A47" s="381"/>
      <c r="B47" s="206"/>
      <c r="C47" s="202"/>
      <c r="D47" s="109"/>
      <c r="E47" s="407" t="s">
        <v>258</v>
      </c>
      <c r="F47" s="1148" t="str">
        <f ca="1">VLOOKUP(CONCATENATE($B$16&amp;INDIRECT(ADDRESS(ROW(),COLUMN()-1))),INDIRECT("translations[[Question Num]:["&amp; Language_Selected &amp;"]]"),MATCH(Language_Selected,Language_Options,0)+1,FALSE)</f>
        <v>[INSERT SOYMILK AND/OR NUTMILKS]?</v>
      </c>
      <c r="G47" s="1148"/>
      <c r="H47" s="1148"/>
      <c r="I47" s="1148"/>
      <c r="J47" s="1148"/>
      <c r="K47" s="1148"/>
      <c r="L47" s="1148"/>
      <c r="M47" s="1148"/>
      <c r="N47" s="1148"/>
      <c r="O47" s="1148"/>
      <c r="P47" s="1148"/>
      <c r="Q47" s="1148"/>
      <c r="R47" s="1148"/>
      <c r="S47" s="1148"/>
      <c r="T47" s="1148"/>
      <c r="U47" s="202"/>
      <c r="V47" s="109"/>
      <c r="W47" s="407" t="s">
        <v>258</v>
      </c>
      <c r="X47" s="112" t="s">
        <v>9</v>
      </c>
      <c r="Y47" s="112"/>
      <c r="Z47" s="112"/>
      <c r="AA47" s="209"/>
      <c r="AB47" s="210"/>
      <c r="AC47" s="121" t="s">
        <v>53</v>
      </c>
      <c r="AD47" s="189"/>
      <c r="AE47" s="407"/>
      <c r="AF47" s="407"/>
      <c r="AG47" s="121" t="s">
        <v>55</v>
      </c>
      <c r="AH47" s="407"/>
      <c r="AI47" s="407"/>
      <c r="AJ47" s="407"/>
      <c r="AK47" s="121" t="s">
        <v>103</v>
      </c>
      <c r="AL47" s="203"/>
      <c r="AM47" s="202"/>
      <c r="AN47" s="109"/>
      <c r="AO47" s="381"/>
      <c r="AP47" s="407"/>
      <c r="AQ47" s="407"/>
    </row>
    <row r="48" spans="1:43" ht="11.25" customHeight="1" x14ac:dyDescent="0.25">
      <c r="A48" s="381"/>
      <c r="B48" s="206"/>
      <c r="C48" s="202"/>
      <c r="D48" s="109"/>
      <c r="E48" s="407"/>
      <c r="F48" s="1148"/>
      <c r="G48" s="1148"/>
      <c r="H48" s="1148"/>
      <c r="I48" s="1148"/>
      <c r="J48" s="1148"/>
      <c r="K48" s="1148"/>
      <c r="L48" s="1148"/>
      <c r="M48" s="1148"/>
      <c r="N48" s="1148"/>
      <c r="O48" s="1148"/>
      <c r="P48" s="1148"/>
      <c r="Q48" s="1148"/>
      <c r="R48" s="1148"/>
      <c r="S48" s="1148"/>
      <c r="T48" s="1148"/>
      <c r="U48" s="202"/>
      <c r="V48" s="109"/>
      <c r="W48" s="407"/>
      <c r="X48" s="112"/>
      <c r="Y48" s="112"/>
      <c r="Z48" s="112"/>
      <c r="AA48" s="209"/>
      <c r="AB48" s="210"/>
      <c r="AC48" s="121"/>
      <c r="AD48" s="189"/>
      <c r="AE48" s="407"/>
      <c r="AF48" s="407"/>
      <c r="AG48" s="121"/>
      <c r="AH48" s="407"/>
      <c r="AI48" s="407"/>
      <c r="AJ48" s="407"/>
      <c r="AK48" s="121"/>
      <c r="AL48" s="203"/>
      <c r="AM48" s="202"/>
      <c r="AN48" s="109"/>
      <c r="AO48" s="381"/>
      <c r="AP48" s="407"/>
      <c r="AQ48" s="407"/>
    </row>
    <row r="49" spans="1:43" x14ac:dyDescent="0.25">
      <c r="A49" s="381"/>
      <c r="B49" s="206"/>
      <c r="C49" s="202"/>
      <c r="D49" s="109"/>
      <c r="E49" s="407"/>
      <c r="F49" s="278" t="s">
        <v>1523</v>
      </c>
      <c r="G49" s="278"/>
      <c r="H49" s="278"/>
      <c r="I49" s="278"/>
      <c r="J49" s="278"/>
      <c r="K49" s="278"/>
      <c r="L49" s="278"/>
      <c r="M49" s="278"/>
      <c r="N49" s="278"/>
      <c r="O49" s="278"/>
      <c r="P49" s="278"/>
      <c r="Q49" s="278"/>
      <c r="R49" s="278"/>
      <c r="S49" s="278"/>
      <c r="T49" s="278"/>
      <c r="U49" s="202"/>
      <c r="V49" s="109"/>
      <c r="W49" s="407"/>
      <c r="X49" s="407"/>
      <c r="Y49" s="407"/>
      <c r="Z49" s="407"/>
      <c r="AA49" s="189"/>
      <c r="AB49" s="407"/>
      <c r="AC49" s="410"/>
      <c r="AD49" s="189"/>
      <c r="AE49" s="407"/>
      <c r="AF49" s="407"/>
      <c r="AG49" s="410"/>
      <c r="AH49" s="407"/>
      <c r="AI49" s="407"/>
      <c r="AJ49" s="407"/>
      <c r="AK49" s="410"/>
      <c r="AL49" s="203"/>
      <c r="AM49" s="202"/>
      <c r="AN49" s="109"/>
      <c r="AO49" s="381"/>
      <c r="AP49" s="407"/>
      <c r="AQ49" s="407"/>
    </row>
    <row r="50" spans="1:43" ht="11.25" customHeight="1" x14ac:dyDescent="0.25">
      <c r="A50" s="381"/>
      <c r="B50" s="206"/>
      <c r="C50" s="202"/>
      <c r="D50" s="109"/>
      <c r="E50" s="407" t="s">
        <v>1524</v>
      </c>
      <c r="F50" s="1148" t="str">
        <f ca="1">VLOOKUP(CONCATENATE($B$16&amp;INDIRECT(ADDRESS(ROW(),COLUMN()-1))),INDIRECT("translations[[Question Num]:["&amp; Language_Selected &amp;"]]"),MATCH(Language_Selected,Language_Options,0)+1,FALSE)</f>
        <v>Was it a sweet or flavored type of drink?</v>
      </c>
      <c r="G50" s="1148"/>
      <c r="H50" s="1148"/>
      <c r="I50" s="1148"/>
      <c r="J50" s="1148"/>
      <c r="K50" s="1148"/>
      <c r="L50" s="1148"/>
      <c r="M50" s="1148"/>
      <c r="N50" s="1148"/>
      <c r="O50" s="1148"/>
      <c r="P50" s="1148"/>
      <c r="Q50" s="1148"/>
      <c r="R50" s="1148"/>
      <c r="S50" s="1148"/>
      <c r="T50" s="1148"/>
      <c r="U50" s="202"/>
      <c r="V50" s="109"/>
      <c r="X50" s="729" t="s">
        <v>1378</v>
      </c>
      <c r="Y50" s="642"/>
      <c r="Z50" s="642"/>
      <c r="AB50" s="112"/>
      <c r="AL50" s="204"/>
      <c r="AM50" s="202"/>
      <c r="AN50" s="109"/>
      <c r="AO50" s="381"/>
      <c r="AP50" s="407"/>
      <c r="AQ50" s="407"/>
    </row>
    <row r="51" spans="1:43" ht="10.3" customHeight="1" x14ac:dyDescent="0.25">
      <c r="A51" s="381"/>
      <c r="B51" s="206"/>
      <c r="C51" s="202"/>
      <c r="D51" s="109"/>
      <c r="E51" s="407"/>
      <c r="F51" s="1148"/>
      <c r="G51" s="1148"/>
      <c r="H51" s="1148"/>
      <c r="I51" s="1148"/>
      <c r="J51" s="1148"/>
      <c r="K51" s="1148"/>
      <c r="L51" s="1148"/>
      <c r="M51" s="1148"/>
      <c r="N51" s="1148"/>
      <c r="O51" s="1148"/>
      <c r="P51" s="1148"/>
      <c r="Q51" s="1148"/>
      <c r="R51" s="1148"/>
      <c r="S51" s="1148"/>
      <c r="T51" s="1148"/>
      <c r="U51" s="202"/>
      <c r="V51" s="109"/>
      <c r="W51" s="376"/>
      <c r="X51" s="729" t="s">
        <v>1551</v>
      </c>
      <c r="Y51" s="642"/>
      <c r="Z51" s="642"/>
      <c r="AA51" s="642"/>
      <c r="AB51" s="883" t="s">
        <v>9</v>
      </c>
      <c r="AC51" s="121" t="s">
        <v>53</v>
      </c>
      <c r="AD51" s="189"/>
      <c r="AE51" s="407"/>
      <c r="AF51" s="407"/>
      <c r="AG51" s="121" t="s">
        <v>55</v>
      </c>
      <c r="AH51" s="407"/>
      <c r="AI51" s="407"/>
      <c r="AJ51" s="407"/>
      <c r="AK51" s="121" t="s">
        <v>103</v>
      </c>
      <c r="AL51" s="376"/>
      <c r="AM51" s="202"/>
      <c r="AN51" s="109"/>
      <c r="AO51" s="381"/>
      <c r="AP51" s="407"/>
      <c r="AQ51" s="407"/>
    </row>
    <row r="52" spans="1:43" ht="6" customHeight="1" x14ac:dyDescent="0.25">
      <c r="A52" s="381"/>
      <c r="B52" s="206"/>
      <c r="C52" s="202"/>
      <c r="D52" s="211"/>
      <c r="E52" s="212"/>
      <c r="F52" s="212"/>
      <c r="G52" s="212"/>
      <c r="H52" s="212"/>
      <c r="I52" s="212"/>
      <c r="J52" s="212"/>
      <c r="K52" s="212"/>
      <c r="L52" s="212"/>
      <c r="M52" s="212"/>
      <c r="N52" s="212"/>
      <c r="O52" s="212"/>
      <c r="P52" s="212"/>
      <c r="Q52" s="212"/>
      <c r="R52" s="212"/>
      <c r="S52" s="212"/>
      <c r="T52" s="212"/>
      <c r="U52" s="213"/>
      <c r="V52" s="211"/>
      <c r="W52" s="212"/>
      <c r="X52" s="212"/>
      <c r="Y52" s="212"/>
      <c r="Z52" s="212"/>
      <c r="AA52" s="214"/>
      <c r="AB52" s="212"/>
      <c r="AC52" s="215"/>
      <c r="AD52" s="214"/>
      <c r="AE52" s="212"/>
      <c r="AF52" s="212"/>
      <c r="AG52" s="215"/>
      <c r="AH52" s="212"/>
      <c r="AI52" s="212"/>
      <c r="AJ52" s="212"/>
      <c r="AK52" s="215"/>
      <c r="AL52" s="216"/>
      <c r="AM52" s="213"/>
      <c r="AN52" s="109"/>
      <c r="AO52" s="381"/>
      <c r="AP52" s="407"/>
      <c r="AQ52" s="407"/>
    </row>
    <row r="53" spans="1:43" ht="6" customHeight="1" x14ac:dyDescent="0.25">
      <c r="A53" s="381"/>
      <c r="B53" s="206"/>
      <c r="C53" s="202"/>
      <c r="D53" s="217"/>
      <c r="E53" s="218"/>
      <c r="F53" s="218"/>
      <c r="G53" s="218"/>
      <c r="H53" s="218"/>
      <c r="I53" s="218"/>
      <c r="J53" s="218"/>
      <c r="K53" s="218"/>
      <c r="L53" s="218"/>
      <c r="M53" s="218"/>
      <c r="N53" s="218"/>
      <c r="O53" s="218"/>
      <c r="P53" s="218"/>
      <c r="Q53" s="218"/>
      <c r="R53" s="218"/>
      <c r="S53" s="218"/>
      <c r="T53" s="218"/>
      <c r="U53" s="219"/>
      <c r="V53" s="217"/>
      <c r="W53" s="218"/>
      <c r="X53" s="218"/>
      <c r="Y53" s="218"/>
      <c r="Z53" s="218"/>
      <c r="AA53" s="220"/>
      <c r="AB53" s="218"/>
      <c r="AC53" s="221"/>
      <c r="AD53" s="220"/>
      <c r="AE53" s="218"/>
      <c r="AF53" s="218"/>
      <c r="AG53" s="221"/>
      <c r="AH53" s="218"/>
      <c r="AI53" s="218"/>
      <c r="AJ53" s="218"/>
      <c r="AK53" s="221"/>
      <c r="AL53" s="222"/>
      <c r="AM53" s="219"/>
      <c r="AN53" s="109"/>
      <c r="AO53" s="381"/>
      <c r="AP53" s="407"/>
      <c r="AQ53" s="407"/>
    </row>
    <row r="54" spans="1:43" ht="11.25" customHeight="1" x14ac:dyDescent="0.25">
      <c r="A54" s="381"/>
      <c r="B54" s="155" t="s">
        <v>466</v>
      </c>
      <c r="C54" s="202"/>
      <c r="D54" s="109"/>
      <c r="E54" s="407" t="s">
        <v>352</v>
      </c>
      <c r="F54" s="1148" t="str">
        <f ca="1">VLOOKUP(CONCATENATE($B$16&amp;INDIRECT(ADDRESS(ROW(),COLUMN()-1))),INDIRECT("translations[[Question Num]:["&amp; Language_Selected &amp;"]]"),MATCH(Language_Selected,Language_Options,0)+1,FALSE)</f>
        <v>Chocolate flavored drinks [or INSERT THE NAMES OF OTHER NON-MILK-BASED FLAVORED DRINKS]?</v>
      </c>
      <c r="G54" s="1148"/>
      <c r="H54" s="1148"/>
      <c r="I54" s="1148"/>
      <c r="J54" s="1148"/>
      <c r="K54" s="1148"/>
      <c r="L54" s="1148"/>
      <c r="M54" s="1148"/>
      <c r="N54" s="1148"/>
      <c r="O54" s="1148"/>
      <c r="P54" s="1148"/>
      <c r="Q54" s="1148"/>
      <c r="R54" s="1148"/>
      <c r="S54" s="1148"/>
      <c r="T54" s="1148"/>
      <c r="U54" s="202"/>
      <c r="V54" s="109"/>
      <c r="W54" s="407" t="s">
        <v>352</v>
      </c>
      <c r="X54" s="112" t="s">
        <v>9</v>
      </c>
      <c r="Y54" s="112"/>
      <c r="Z54" s="112"/>
      <c r="AA54" s="209"/>
      <c r="AB54" s="210"/>
      <c r="AC54" s="121" t="s">
        <v>53</v>
      </c>
      <c r="AD54" s="189"/>
      <c r="AE54" s="407"/>
      <c r="AF54" s="407"/>
      <c r="AG54" s="121" t="s">
        <v>55</v>
      </c>
      <c r="AH54" s="407"/>
      <c r="AI54" s="407"/>
      <c r="AJ54" s="407"/>
      <c r="AK54" s="121" t="s">
        <v>103</v>
      </c>
      <c r="AL54" s="203"/>
      <c r="AM54" s="202"/>
      <c r="AN54" s="109"/>
      <c r="AO54" s="381"/>
      <c r="AP54" s="407"/>
      <c r="AQ54" s="407"/>
    </row>
    <row r="55" spans="1:43" ht="11.25" customHeight="1" x14ac:dyDescent="0.25">
      <c r="A55" s="381"/>
      <c r="B55" s="155"/>
      <c r="C55" s="202"/>
      <c r="D55" s="109"/>
      <c r="E55" s="407"/>
      <c r="F55" s="1148"/>
      <c r="G55" s="1148"/>
      <c r="H55" s="1148"/>
      <c r="I55" s="1148"/>
      <c r="J55" s="1148"/>
      <c r="K55" s="1148"/>
      <c r="L55" s="1148"/>
      <c r="M55" s="1148"/>
      <c r="N55" s="1148"/>
      <c r="O55" s="1148"/>
      <c r="P55" s="1148"/>
      <c r="Q55" s="1148"/>
      <c r="R55" s="1148"/>
      <c r="S55" s="1148"/>
      <c r="T55" s="1148"/>
      <c r="U55" s="202"/>
      <c r="V55" s="109"/>
      <c r="W55" s="407"/>
      <c r="X55" s="112"/>
      <c r="Y55" s="112"/>
      <c r="Z55" s="112"/>
      <c r="AA55" s="209"/>
      <c r="AB55" s="210"/>
      <c r="AC55" s="121"/>
      <c r="AD55" s="189"/>
      <c r="AE55" s="407"/>
      <c r="AF55" s="407"/>
      <c r="AG55" s="121"/>
      <c r="AH55" s="407"/>
      <c r="AI55" s="407"/>
      <c r="AJ55" s="407"/>
      <c r="AK55" s="121"/>
      <c r="AL55" s="203"/>
      <c r="AM55" s="202"/>
      <c r="AN55" s="109"/>
      <c r="AO55" s="381"/>
      <c r="AP55" s="407"/>
      <c r="AQ55" s="407"/>
    </row>
    <row r="56" spans="1:43" x14ac:dyDescent="0.25">
      <c r="A56" s="381"/>
      <c r="B56" s="206"/>
      <c r="C56" s="202"/>
      <c r="D56" s="109"/>
      <c r="E56" s="407"/>
      <c r="F56" s="1148"/>
      <c r="G56" s="1148"/>
      <c r="H56" s="1148"/>
      <c r="I56" s="1148"/>
      <c r="J56" s="1148"/>
      <c r="K56" s="1148"/>
      <c r="L56" s="1148"/>
      <c r="M56" s="1148"/>
      <c r="N56" s="1148"/>
      <c r="O56" s="1148"/>
      <c r="P56" s="1148"/>
      <c r="Q56" s="1148"/>
      <c r="R56" s="1148"/>
      <c r="S56" s="1148"/>
      <c r="T56" s="1148"/>
      <c r="U56" s="202"/>
      <c r="V56" s="109"/>
      <c r="W56" s="407"/>
      <c r="X56" s="407"/>
      <c r="Y56" s="407"/>
      <c r="Z56" s="407"/>
      <c r="AA56" s="189"/>
      <c r="AB56" s="407"/>
      <c r="AC56" s="410"/>
      <c r="AD56" s="189"/>
      <c r="AE56" s="407"/>
      <c r="AF56" s="407"/>
      <c r="AG56" s="410"/>
      <c r="AH56" s="407"/>
      <c r="AI56" s="407"/>
      <c r="AJ56" s="407"/>
      <c r="AK56" s="410"/>
      <c r="AL56" s="203"/>
      <c r="AM56" s="202"/>
      <c r="AN56" s="109"/>
      <c r="AO56" s="381"/>
      <c r="AP56" s="407"/>
      <c r="AQ56" s="407"/>
    </row>
    <row r="57" spans="1:43" ht="6" customHeight="1" x14ac:dyDescent="0.25">
      <c r="A57" s="381"/>
      <c r="B57" s="206"/>
      <c r="C57" s="202"/>
      <c r="D57" s="211"/>
      <c r="E57" s="212"/>
      <c r="F57" s="212"/>
      <c r="G57" s="212"/>
      <c r="H57" s="212"/>
      <c r="I57" s="212"/>
      <c r="J57" s="212"/>
      <c r="K57" s="212"/>
      <c r="L57" s="212"/>
      <c r="M57" s="212"/>
      <c r="N57" s="212"/>
      <c r="O57" s="212"/>
      <c r="P57" s="212"/>
      <c r="Q57" s="212"/>
      <c r="R57" s="212"/>
      <c r="S57" s="212"/>
      <c r="T57" s="212"/>
      <c r="U57" s="213"/>
      <c r="V57" s="211"/>
      <c r="W57" s="212"/>
      <c r="X57" s="212"/>
      <c r="Y57" s="212"/>
      <c r="Z57" s="212"/>
      <c r="AA57" s="214"/>
      <c r="AB57" s="212"/>
      <c r="AC57" s="215"/>
      <c r="AD57" s="214"/>
      <c r="AE57" s="212"/>
      <c r="AF57" s="212"/>
      <c r="AG57" s="215"/>
      <c r="AH57" s="212"/>
      <c r="AI57" s="212"/>
      <c r="AJ57" s="212"/>
      <c r="AK57" s="215"/>
      <c r="AL57" s="216"/>
      <c r="AM57" s="213"/>
      <c r="AN57" s="109"/>
      <c r="AO57" s="381"/>
      <c r="AP57" s="407"/>
      <c r="AQ57" s="407"/>
    </row>
    <row r="58" spans="1:43" ht="6" customHeight="1" x14ac:dyDescent="0.25">
      <c r="A58" s="381"/>
      <c r="B58" s="206"/>
      <c r="C58" s="202"/>
      <c r="D58" s="217"/>
      <c r="E58" s="218"/>
      <c r="F58" s="218"/>
      <c r="G58" s="218"/>
      <c r="H58" s="218"/>
      <c r="I58" s="218"/>
      <c r="J58" s="218"/>
      <c r="K58" s="218"/>
      <c r="L58" s="218"/>
      <c r="M58" s="218"/>
      <c r="N58" s="218"/>
      <c r="O58" s="218"/>
      <c r="P58" s="218"/>
      <c r="Q58" s="218"/>
      <c r="R58" s="218"/>
      <c r="S58" s="218"/>
      <c r="T58" s="218"/>
      <c r="U58" s="219"/>
      <c r="V58" s="217"/>
      <c r="W58" s="218"/>
      <c r="X58" s="218"/>
      <c r="Y58" s="218"/>
      <c r="Z58" s="218"/>
      <c r="AA58" s="220"/>
      <c r="AB58" s="218"/>
      <c r="AC58" s="221"/>
      <c r="AD58" s="220"/>
      <c r="AE58" s="218"/>
      <c r="AF58" s="218"/>
      <c r="AG58" s="221"/>
      <c r="AH58" s="218"/>
      <c r="AI58" s="218"/>
      <c r="AJ58" s="218"/>
      <c r="AK58" s="221"/>
      <c r="AL58" s="222"/>
      <c r="AM58" s="219"/>
      <c r="AN58" s="109"/>
      <c r="AO58" s="381"/>
      <c r="AP58" s="407"/>
      <c r="AQ58" s="407"/>
    </row>
    <row r="59" spans="1:43" ht="11.25" customHeight="1" x14ac:dyDescent="0.25">
      <c r="A59" s="381"/>
      <c r="B59" s="206"/>
      <c r="C59" s="202"/>
      <c r="D59" s="109"/>
      <c r="E59" s="407" t="s">
        <v>354</v>
      </c>
      <c r="F59" s="1148" t="str">
        <f ca="1">VLOOKUP(CONCATENATE($B$16&amp;INDIRECT(ADDRESS(ROW(),COLUMN()-1))),INDIRECT("translations[[Question Num]:["&amp; Language_Selected &amp;"]]"),MATCH(Language_Selected,Language_Options,0)+1,FALSE)</f>
        <v>Fruit juice [or fruit-flavored drinks]?</v>
      </c>
      <c r="G59" s="1148"/>
      <c r="H59" s="1148"/>
      <c r="I59" s="1148"/>
      <c r="J59" s="1148"/>
      <c r="K59" s="1148"/>
      <c r="L59" s="1148"/>
      <c r="M59" s="1148"/>
      <c r="N59" s="1148"/>
      <c r="O59" s="1148"/>
      <c r="P59" s="1148"/>
      <c r="Q59" s="1148"/>
      <c r="R59" s="1148"/>
      <c r="S59" s="1148"/>
      <c r="T59" s="1148"/>
      <c r="U59" s="202"/>
      <c r="V59" s="109"/>
      <c r="W59" s="407" t="s">
        <v>354</v>
      </c>
      <c r="X59" s="112" t="s">
        <v>9</v>
      </c>
      <c r="Y59" s="112"/>
      <c r="Z59" s="112"/>
      <c r="AA59" s="209"/>
      <c r="AB59" s="210"/>
      <c r="AC59" s="121" t="s">
        <v>53</v>
      </c>
      <c r="AD59" s="189"/>
      <c r="AE59" s="407"/>
      <c r="AF59" s="407"/>
      <c r="AG59" s="121" t="s">
        <v>55</v>
      </c>
      <c r="AH59" s="407"/>
      <c r="AI59" s="407"/>
      <c r="AJ59" s="407"/>
      <c r="AK59" s="121" t="s">
        <v>103</v>
      </c>
      <c r="AL59" s="203"/>
      <c r="AM59" s="202"/>
      <c r="AN59" s="109"/>
      <c r="AO59" s="381"/>
      <c r="AP59" s="407"/>
      <c r="AQ59" s="407"/>
    </row>
    <row r="60" spans="1:43" ht="6" customHeight="1" x14ac:dyDescent="0.25">
      <c r="A60" s="381"/>
      <c r="B60" s="206"/>
      <c r="C60" s="202"/>
      <c r="D60" s="211"/>
      <c r="E60" s="212"/>
      <c r="F60" s="212"/>
      <c r="G60" s="212"/>
      <c r="H60" s="212"/>
      <c r="I60" s="212"/>
      <c r="J60" s="212"/>
      <c r="K60" s="212"/>
      <c r="L60" s="212"/>
      <c r="M60" s="212"/>
      <c r="N60" s="212"/>
      <c r="O60" s="212"/>
      <c r="P60" s="212"/>
      <c r="Q60" s="212"/>
      <c r="R60" s="212"/>
      <c r="S60" s="212"/>
      <c r="T60" s="212"/>
      <c r="U60" s="213"/>
      <c r="V60" s="211"/>
      <c r="W60" s="212"/>
      <c r="X60" s="212"/>
      <c r="Y60" s="212"/>
      <c r="Z60" s="212"/>
      <c r="AA60" s="214"/>
      <c r="AB60" s="212"/>
      <c r="AC60" s="215"/>
      <c r="AD60" s="214"/>
      <c r="AE60" s="212"/>
      <c r="AF60" s="212"/>
      <c r="AG60" s="215"/>
      <c r="AH60" s="212"/>
      <c r="AI60" s="212"/>
      <c r="AJ60" s="212"/>
      <c r="AK60" s="215"/>
      <c r="AL60" s="216"/>
      <c r="AM60" s="213"/>
      <c r="AN60" s="109"/>
      <c r="AO60" s="381"/>
      <c r="AP60" s="407"/>
      <c r="AQ60" s="407"/>
    </row>
    <row r="61" spans="1:43" ht="6" customHeight="1" x14ac:dyDescent="0.25">
      <c r="A61" s="381"/>
      <c r="B61" s="206"/>
      <c r="C61" s="202"/>
      <c r="D61" s="217"/>
      <c r="E61" s="218"/>
      <c r="F61" s="218"/>
      <c r="G61" s="218"/>
      <c r="H61" s="218"/>
      <c r="I61" s="218"/>
      <c r="J61" s="218"/>
      <c r="K61" s="218"/>
      <c r="L61" s="218"/>
      <c r="M61" s="218"/>
      <c r="N61" s="218"/>
      <c r="O61" s="218"/>
      <c r="P61" s="218"/>
      <c r="Q61" s="218"/>
      <c r="R61" s="218"/>
      <c r="S61" s="218"/>
      <c r="T61" s="218"/>
      <c r="U61" s="219"/>
      <c r="V61" s="217"/>
      <c r="W61" s="218"/>
      <c r="X61" s="218"/>
      <c r="Y61" s="218"/>
      <c r="Z61" s="218"/>
      <c r="AA61" s="220"/>
      <c r="AB61" s="218"/>
      <c r="AC61" s="221"/>
      <c r="AD61" s="220"/>
      <c r="AE61" s="218"/>
      <c r="AF61" s="218"/>
      <c r="AG61" s="221"/>
      <c r="AH61" s="218"/>
      <c r="AI61" s="218"/>
      <c r="AJ61" s="218"/>
      <c r="AK61" s="221"/>
      <c r="AL61" s="222"/>
      <c r="AM61" s="219"/>
      <c r="AN61" s="109"/>
      <c r="AO61" s="381"/>
      <c r="AP61" s="407"/>
      <c r="AQ61" s="407"/>
    </row>
    <row r="62" spans="1:43" ht="11.25" customHeight="1" x14ac:dyDescent="0.25">
      <c r="A62" s="381"/>
      <c r="B62" s="206"/>
      <c r="C62" s="202"/>
      <c r="D62" s="109"/>
      <c r="E62" s="407" t="s">
        <v>557</v>
      </c>
      <c r="F62" s="1148" t="str">
        <f ca="1">VLOOKUP(CONCATENATE($B$16&amp;INDIRECT(ADDRESS(ROW(),COLUMN()-1))),INDIRECT("translations[[Question Num]:["&amp; Language_Selected &amp;"]]"),MATCH(Language_Selected,Language_Options,0)+1,FALSE)</f>
        <v>Sodas, malt drinks, sports drinks, or energy drinks?</v>
      </c>
      <c r="G62" s="1148"/>
      <c r="H62" s="1148"/>
      <c r="I62" s="1148"/>
      <c r="J62" s="1148"/>
      <c r="K62" s="1148"/>
      <c r="L62" s="1148"/>
      <c r="M62" s="1148"/>
      <c r="N62" s="1148"/>
      <c r="O62" s="1148"/>
      <c r="P62" s="1148"/>
      <c r="Q62" s="1148"/>
      <c r="R62" s="1148"/>
      <c r="S62" s="1148"/>
      <c r="T62" s="1148"/>
      <c r="U62" s="202"/>
      <c r="V62" s="109"/>
      <c r="W62" s="407" t="s">
        <v>557</v>
      </c>
      <c r="X62" s="112" t="s">
        <v>9</v>
      </c>
      <c r="Y62" s="112"/>
      <c r="Z62" s="112"/>
      <c r="AA62" s="209"/>
      <c r="AB62" s="210"/>
      <c r="AC62" s="121" t="s">
        <v>53</v>
      </c>
      <c r="AD62" s="189"/>
      <c r="AE62" s="407"/>
      <c r="AF62" s="407"/>
      <c r="AG62" s="121" t="s">
        <v>55</v>
      </c>
      <c r="AH62" s="407"/>
      <c r="AI62" s="407"/>
      <c r="AJ62" s="407"/>
      <c r="AK62" s="121" t="s">
        <v>103</v>
      </c>
      <c r="AL62" s="203"/>
      <c r="AM62" s="202"/>
      <c r="AN62" s="109"/>
      <c r="AO62" s="381"/>
      <c r="AP62" s="407"/>
      <c r="AQ62" s="407"/>
    </row>
    <row r="63" spans="1:43" ht="6" customHeight="1" x14ac:dyDescent="0.25">
      <c r="A63" s="381"/>
      <c r="B63" s="206"/>
      <c r="C63" s="202"/>
      <c r="D63" s="211"/>
      <c r="E63" s="212"/>
      <c r="F63" s="212"/>
      <c r="G63" s="212"/>
      <c r="H63" s="212"/>
      <c r="I63" s="212"/>
      <c r="J63" s="212"/>
      <c r="K63" s="212"/>
      <c r="L63" s="212"/>
      <c r="M63" s="212"/>
      <c r="N63" s="212"/>
      <c r="O63" s="212"/>
      <c r="P63" s="212"/>
      <c r="Q63" s="212"/>
      <c r="R63" s="212"/>
      <c r="S63" s="212"/>
      <c r="T63" s="212"/>
      <c r="U63" s="213"/>
      <c r="V63" s="211"/>
      <c r="W63" s="212"/>
      <c r="X63" s="212"/>
      <c r="Y63" s="212"/>
      <c r="Z63" s="212"/>
      <c r="AA63" s="214"/>
      <c r="AB63" s="212"/>
      <c r="AC63" s="215"/>
      <c r="AD63" s="214"/>
      <c r="AE63" s="212"/>
      <c r="AF63" s="212"/>
      <c r="AG63" s="215"/>
      <c r="AH63" s="212"/>
      <c r="AI63" s="212"/>
      <c r="AJ63" s="212"/>
      <c r="AK63" s="215"/>
      <c r="AL63" s="216"/>
      <c r="AM63" s="213"/>
      <c r="AN63" s="109"/>
      <c r="AO63" s="381"/>
      <c r="AP63" s="407"/>
      <c r="AQ63" s="407"/>
    </row>
    <row r="64" spans="1:43" ht="6" customHeight="1" x14ac:dyDescent="0.25">
      <c r="A64" s="381"/>
      <c r="B64" s="206"/>
      <c r="C64" s="202"/>
      <c r="D64" s="217"/>
      <c r="E64" s="218"/>
      <c r="F64" s="218"/>
      <c r="G64" s="218"/>
      <c r="H64" s="218"/>
      <c r="I64" s="218"/>
      <c r="J64" s="218"/>
      <c r="K64" s="218"/>
      <c r="L64" s="218"/>
      <c r="M64" s="218"/>
      <c r="N64" s="218"/>
      <c r="O64" s="218"/>
      <c r="P64" s="218"/>
      <c r="Q64" s="218"/>
      <c r="R64" s="218"/>
      <c r="S64" s="218"/>
      <c r="T64" s="218"/>
      <c r="U64" s="219"/>
      <c r="V64" s="217"/>
      <c r="W64" s="218"/>
      <c r="X64" s="218"/>
      <c r="Y64" s="218"/>
      <c r="Z64" s="218"/>
      <c r="AA64" s="220"/>
      <c r="AB64" s="218"/>
      <c r="AC64" s="221"/>
      <c r="AD64" s="220"/>
      <c r="AE64" s="218"/>
      <c r="AF64" s="218"/>
      <c r="AG64" s="221"/>
      <c r="AH64" s="218"/>
      <c r="AI64" s="218"/>
      <c r="AJ64" s="218"/>
      <c r="AK64" s="221"/>
      <c r="AL64" s="222"/>
      <c r="AM64" s="219"/>
      <c r="AN64" s="109"/>
      <c r="AO64" s="381"/>
      <c r="AP64" s="407"/>
      <c r="AQ64" s="407"/>
    </row>
    <row r="65" spans="1:43" ht="11.25" customHeight="1" x14ac:dyDescent="0.25">
      <c r="A65" s="381"/>
      <c r="B65" s="206"/>
      <c r="C65" s="202"/>
      <c r="D65" s="109"/>
      <c r="E65" s="407" t="s">
        <v>558</v>
      </c>
      <c r="F65" s="1148" t="str">
        <f ca="1">VLOOKUP(CONCATENATE($B$16&amp;INDIRECT(ADDRESS(ROW(),COLUMN()-1))),INDIRECT("translations[[Question Num]:["&amp; Language_Selected &amp;"]]"),MATCH(Language_Selected,Language_Options,0)+1,FALSE)</f>
        <v>Tea, coffee, or herbal drinks?</v>
      </c>
      <c r="G65" s="1148"/>
      <c r="H65" s="1148"/>
      <c r="I65" s="1148"/>
      <c r="J65" s="1148"/>
      <c r="K65" s="1148"/>
      <c r="L65" s="1148"/>
      <c r="M65" s="1148"/>
      <c r="N65" s="1148"/>
      <c r="O65" s="1148"/>
      <c r="P65" s="1148"/>
      <c r="Q65" s="1148"/>
      <c r="R65" s="1148"/>
      <c r="S65" s="1148"/>
      <c r="T65" s="1148"/>
      <c r="U65" s="202"/>
      <c r="V65" s="109"/>
      <c r="W65" s="407" t="s">
        <v>558</v>
      </c>
      <c r="X65" s="112" t="s">
        <v>9</v>
      </c>
      <c r="Y65" s="112"/>
      <c r="Z65" s="112"/>
      <c r="AA65" s="209"/>
      <c r="AB65" s="210"/>
      <c r="AC65" s="121" t="s">
        <v>53</v>
      </c>
      <c r="AD65" s="189"/>
      <c r="AE65" s="407"/>
      <c r="AF65" s="407"/>
      <c r="AG65" s="121" t="s">
        <v>55</v>
      </c>
      <c r="AH65" s="407"/>
      <c r="AI65" s="407"/>
      <c r="AJ65" s="407"/>
      <c r="AK65" s="121" t="s">
        <v>103</v>
      </c>
      <c r="AL65" s="203"/>
      <c r="AM65" s="202"/>
      <c r="AN65" s="109"/>
      <c r="AO65" s="381"/>
      <c r="AP65" s="407"/>
      <c r="AQ65" s="407"/>
    </row>
    <row r="66" spans="1:43" ht="11.25" customHeight="1" x14ac:dyDescent="0.25">
      <c r="A66" s="381"/>
      <c r="B66" s="206"/>
      <c r="C66" s="202"/>
      <c r="D66" s="109"/>
      <c r="E66" s="407"/>
      <c r="F66" s="1148"/>
      <c r="G66" s="1148"/>
      <c r="H66" s="1148"/>
      <c r="I66" s="1148"/>
      <c r="J66" s="1148"/>
      <c r="K66" s="1148"/>
      <c r="L66" s="1148"/>
      <c r="M66" s="1148"/>
      <c r="N66" s="1148"/>
      <c r="O66" s="1148"/>
      <c r="P66" s="1148"/>
      <c r="Q66" s="1148"/>
      <c r="R66" s="1148"/>
      <c r="S66" s="1148"/>
      <c r="T66" s="1148"/>
      <c r="U66" s="202"/>
      <c r="V66" s="109"/>
      <c r="W66" s="407"/>
      <c r="X66" s="112"/>
      <c r="Y66" s="112"/>
      <c r="Z66" s="112"/>
      <c r="AA66" s="209"/>
      <c r="AB66" s="210"/>
      <c r="AC66" s="121"/>
      <c r="AD66" s="189"/>
      <c r="AE66" s="407"/>
      <c r="AF66" s="407"/>
      <c r="AG66" s="121"/>
      <c r="AH66" s="407"/>
      <c r="AI66" s="407"/>
      <c r="AJ66" s="407"/>
      <c r="AK66" s="121"/>
      <c r="AL66" s="203"/>
      <c r="AM66" s="202"/>
      <c r="AN66" s="109"/>
      <c r="AO66" s="381"/>
      <c r="AP66" s="407"/>
      <c r="AQ66" s="407"/>
    </row>
    <row r="67" spans="1:43" x14ac:dyDescent="0.25">
      <c r="A67" s="381"/>
      <c r="B67" s="205"/>
      <c r="C67" s="202"/>
      <c r="D67" s="109"/>
      <c r="E67" s="407"/>
      <c r="F67" s="278" t="s">
        <v>1523</v>
      </c>
      <c r="G67" s="427"/>
      <c r="H67" s="427"/>
      <c r="I67" s="427"/>
      <c r="J67" s="427"/>
      <c r="K67" s="427"/>
      <c r="L67" s="427"/>
      <c r="M67" s="427"/>
      <c r="N67" s="427"/>
      <c r="O67" s="427"/>
      <c r="P67" s="427"/>
      <c r="Q67" s="427"/>
      <c r="R67" s="427"/>
      <c r="S67" s="427"/>
      <c r="T67" s="427"/>
      <c r="U67" s="202"/>
      <c r="V67" s="109"/>
      <c r="W67" s="407"/>
      <c r="X67" s="407"/>
      <c r="Y67" s="407"/>
      <c r="Z67" s="407"/>
      <c r="AA67" s="189"/>
      <c r="AB67" s="407"/>
      <c r="AC67" s="410"/>
      <c r="AD67" s="189"/>
      <c r="AE67" s="407"/>
      <c r="AF67" s="407"/>
      <c r="AG67" s="410"/>
      <c r="AH67" s="407"/>
      <c r="AI67" s="407"/>
      <c r="AJ67" s="407"/>
      <c r="AK67" s="410"/>
      <c r="AL67" s="203"/>
      <c r="AM67" s="202"/>
      <c r="AN67" s="109"/>
      <c r="AO67" s="381"/>
      <c r="AP67" s="407"/>
      <c r="AQ67" s="407"/>
    </row>
    <row r="68" spans="1:43" ht="11.25" customHeight="1" x14ac:dyDescent="0.25">
      <c r="A68" s="381"/>
      <c r="B68" s="205"/>
      <c r="C68" s="202"/>
      <c r="D68" s="109"/>
      <c r="E68" s="407" t="s">
        <v>1542</v>
      </c>
      <c r="F68" s="1148" t="str">
        <f ca="1">VLOOKUP(CONCATENATE($B$16&amp;INDIRECT(ADDRESS(ROW(),COLUMN()-1))),INDIRECT("translations[[Question Num]:["&amp; Language_Selected &amp;"]]"),MATCH(Language_Selected,Language_Options,0)+1,FALSE)</f>
        <v>Was the drink sweetened?</v>
      </c>
      <c r="G68" s="1148"/>
      <c r="H68" s="1148"/>
      <c r="I68" s="1148"/>
      <c r="J68" s="1148"/>
      <c r="K68" s="1148"/>
      <c r="L68" s="1148"/>
      <c r="M68" s="1148"/>
      <c r="N68" s="1148"/>
      <c r="O68" s="1148"/>
      <c r="P68" s="1148"/>
      <c r="Q68" s="1148"/>
      <c r="R68" s="1148"/>
      <c r="S68" s="1148"/>
      <c r="T68" s="1148"/>
      <c r="U68" s="202"/>
      <c r="V68" s="109"/>
      <c r="W68" s="407"/>
      <c r="X68" s="729" t="s">
        <v>1550</v>
      </c>
      <c r="Y68" s="642"/>
      <c r="Z68" s="642"/>
      <c r="AA68" s="112"/>
      <c r="AB68" s="883" t="s">
        <v>9</v>
      </c>
      <c r="AC68" s="121" t="s">
        <v>53</v>
      </c>
      <c r="AD68" s="189"/>
      <c r="AE68" s="407"/>
      <c r="AF68" s="407"/>
      <c r="AG68" s="121" t="s">
        <v>55</v>
      </c>
      <c r="AH68" s="407"/>
      <c r="AI68" s="407"/>
      <c r="AJ68" s="407"/>
      <c r="AK68" s="121" t="s">
        <v>103</v>
      </c>
      <c r="AL68" s="203"/>
      <c r="AM68" s="202"/>
      <c r="AN68" s="109"/>
      <c r="AO68" s="381"/>
      <c r="AP68" s="407"/>
      <c r="AQ68" s="407"/>
    </row>
    <row r="69" spans="1:43" ht="6" customHeight="1" x14ac:dyDescent="0.25">
      <c r="A69" s="381"/>
      <c r="B69" s="205"/>
      <c r="C69" s="202"/>
      <c r="D69" s="211"/>
      <c r="E69" s="212"/>
      <c r="F69" s="212"/>
      <c r="G69" s="212"/>
      <c r="H69" s="212"/>
      <c r="I69" s="212"/>
      <c r="J69" s="212"/>
      <c r="K69" s="212"/>
      <c r="L69" s="212"/>
      <c r="M69" s="212"/>
      <c r="N69" s="212"/>
      <c r="O69" s="212"/>
      <c r="P69" s="212"/>
      <c r="Q69" s="212"/>
      <c r="R69" s="212"/>
      <c r="S69" s="212"/>
      <c r="T69" s="212"/>
      <c r="U69" s="213"/>
      <c r="V69" s="211"/>
      <c r="W69" s="212"/>
      <c r="X69" s="212"/>
      <c r="Y69" s="212"/>
      <c r="Z69" s="212"/>
      <c r="AA69" s="214"/>
      <c r="AB69" s="212"/>
      <c r="AC69" s="215"/>
      <c r="AD69" s="214"/>
      <c r="AE69" s="212"/>
      <c r="AF69" s="212"/>
      <c r="AG69" s="215"/>
      <c r="AH69" s="212"/>
      <c r="AI69" s="212"/>
      <c r="AJ69" s="212"/>
      <c r="AK69" s="215"/>
      <c r="AL69" s="216"/>
      <c r="AM69" s="213"/>
      <c r="AN69" s="109"/>
      <c r="AO69" s="381"/>
      <c r="AP69" s="407"/>
      <c r="AQ69" s="407"/>
    </row>
    <row r="70" spans="1:43" ht="6" customHeight="1" x14ac:dyDescent="0.25">
      <c r="A70" s="381"/>
      <c r="B70" s="205"/>
      <c r="C70" s="202"/>
      <c r="D70" s="217"/>
      <c r="E70" s="218"/>
      <c r="F70" s="218"/>
      <c r="G70" s="218"/>
      <c r="H70" s="218"/>
      <c r="I70" s="218"/>
      <c r="J70" s="218"/>
      <c r="K70" s="218"/>
      <c r="L70" s="218"/>
      <c r="M70" s="218"/>
      <c r="N70" s="218"/>
      <c r="O70" s="218"/>
      <c r="P70" s="218"/>
      <c r="Q70" s="218"/>
      <c r="R70" s="218"/>
      <c r="S70" s="218"/>
      <c r="T70" s="218"/>
      <c r="U70" s="219"/>
      <c r="V70" s="217"/>
      <c r="W70" s="218"/>
      <c r="X70" s="218"/>
      <c r="Y70" s="218"/>
      <c r="Z70" s="218"/>
      <c r="AA70" s="220"/>
      <c r="AB70" s="218"/>
      <c r="AC70" s="221"/>
      <c r="AD70" s="220"/>
      <c r="AE70" s="218"/>
      <c r="AF70" s="218"/>
      <c r="AG70" s="221"/>
      <c r="AH70" s="218"/>
      <c r="AI70" s="218"/>
      <c r="AJ70" s="218"/>
      <c r="AK70" s="221"/>
      <c r="AL70" s="222"/>
      <c r="AM70" s="219"/>
      <c r="AN70" s="109"/>
      <c r="AO70" s="381"/>
      <c r="AP70" s="407"/>
      <c r="AQ70" s="407"/>
    </row>
    <row r="71" spans="1:43" ht="11.25" customHeight="1" x14ac:dyDescent="0.25">
      <c r="A71" s="381"/>
      <c r="B71" s="121"/>
      <c r="C71" s="202"/>
      <c r="D71" s="109"/>
      <c r="E71" s="407" t="s">
        <v>559</v>
      </c>
      <c r="F71" s="1148" t="str">
        <f ca="1">VLOOKUP(CONCATENATE($B$16&amp;INDIRECT(ADDRESS(ROW(),COLUMN()-1))),INDIRECT("translations[[Question Num]:["&amp; Language_Selected &amp;"]]"),MATCH(Language_Selected,Language_Options,0)+1,FALSE)</f>
        <v>Clear broth or clear soup?</v>
      </c>
      <c r="G71" s="1148"/>
      <c r="H71" s="1148"/>
      <c r="I71" s="1148"/>
      <c r="J71" s="1148"/>
      <c r="K71" s="1148"/>
      <c r="L71" s="1148"/>
      <c r="M71" s="1148"/>
      <c r="N71" s="1148"/>
      <c r="O71" s="1148"/>
      <c r="P71" s="1148"/>
      <c r="Q71" s="1148"/>
      <c r="R71" s="1148"/>
      <c r="S71" s="1148"/>
      <c r="T71" s="1148"/>
      <c r="U71" s="202"/>
      <c r="V71" s="109"/>
      <c r="W71" s="407" t="s">
        <v>559</v>
      </c>
      <c r="X71" s="112" t="s">
        <v>9</v>
      </c>
      <c r="Y71" s="112"/>
      <c r="Z71" s="112"/>
      <c r="AA71" s="209"/>
      <c r="AB71" s="210"/>
      <c r="AC71" s="121" t="s">
        <v>53</v>
      </c>
      <c r="AD71" s="189"/>
      <c r="AE71" s="407"/>
      <c r="AF71" s="407"/>
      <c r="AG71" s="121" t="s">
        <v>55</v>
      </c>
      <c r="AH71" s="407"/>
      <c r="AI71" s="407"/>
      <c r="AJ71" s="407"/>
      <c r="AK71" s="121" t="s">
        <v>103</v>
      </c>
      <c r="AL71" s="203"/>
      <c r="AM71" s="202"/>
      <c r="AN71" s="109"/>
      <c r="AO71" s="381"/>
      <c r="AP71" s="407"/>
      <c r="AQ71" s="407"/>
    </row>
    <row r="72" spans="1:43" ht="6" customHeight="1" x14ac:dyDescent="0.25">
      <c r="A72" s="381"/>
      <c r="B72" s="206"/>
      <c r="C72" s="202"/>
      <c r="D72" s="1037"/>
      <c r="E72" s="1038"/>
      <c r="F72" s="1038"/>
      <c r="G72" s="1038"/>
      <c r="H72" s="1038"/>
      <c r="I72" s="1038"/>
      <c r="J72" s="1038"/>
      <c r="K72" s="1038"/>
      <c r="L72" s="1038"/>
      <c r="M72" s="1038"/>
      <c r="N72" s="1038"/>
      <c r="O72" s="1038"/>
      <c r="P72" s="1038"/>
      <c r="Q72" s="1038"/>
      <c r="R72" s="1038"/>
      <c r="S72" s="1038"/>
      <c r="T72" s="1038"/>
      <c r="U72" s="1039"/>
      <c r="V72" s="1037"/>
      <c r="W72" s="1038"/>
      <c r="X72" s="1038"/>
      <c r="Y72" s="1038"/>
      <c r="Z72" s="1038"/>
      <c r="AA72" s="1040"/>
      <c r="AB72" s="1038"/>
      <c r="AC72" s="1041"/>
      <c r="AD72" s="1040"/>
      <c r="AE72" s="1038"/>
      <c r="AF72" s="1038"/>
      <c r="AG72" s="1041"/>
      <c r="AH72" s="1038"/>
      <c r="AI72" s="1038"/>
      <c r="AJ72" s="1038"/>
      <c r="AK72" s="1041"/>
      <c r="AL72" s="1042"/>
      <c r="AM72" s="1039"/>
      <c r="AN72" s="109"/>
      <c r="AO72" s="381"/>
      <c r="AP72" s="407"/>
      <c r="AQ72" s="407"/>
    </row>
    <row r="73" spans="1:43" ht="6" customHeight="1" x14ac:dyDescent="0.25">
      <c r="A73" s="381"/>
      <c r="B73" s="410"/>
      <c r="C73" s="407"/>
      <c r="D73" s="407"/>
      <c r="E73" s="407"/>
      <c r="F73" s="407"/>
      <c r="G73" s="407"/>
      <c r="H73" s="407"/>
      <c r="I73" s="407"/>
      <c r="J73" s="407"/>
      <c r="K73" s="407"/>
      <c r="L73" s="407"/>
      <c r="M73" s="407"/>
      <c r="N73" s="407"/>
      <c r="O73" s="407"/>
      <c r="P73" s="407"/>
      <c r="Q73" s="407"/>
      <c r="R73" s="407"/>
      <c r="S73" s="407"/>
      <c r="T73" s="407"/>
      <c r="U73" s="407"/>
      <c r="V73" s="407"/>
      <c r="W73" s="407"/>
      <c r="X73" s="407"/>
      <c r="Y73" s="407"/>
      <c r="Z73" s="407"/>
      <c r="AA73" s="189"/>
      <c r="AB73" s="407"/>
      <c r="AC73" s="410"/>
      <c r="AD73" s="189"/>
      <c r="AE73" s="407"/>
      <c r="AF73" s="407"/>
      <c r="AG73" s="410"/>
      <c r="AH73" s="407"/>
      <c r="AI73" s="407"/>
      <c r="AJ73" s="407"/>
      <c r="AK73" s="410"/>
      <c r="AL73" s="203"/>
      <c r="AM73" s="407"/>
      <c r="AN73" s="407"/>
      <c r="AO73" s="407"/>
      <c r="AP73" s="407"/>
      <c r="AQ73" s="407"/>
    </row>
    <row r="74" spans="1:43" ht="6" customHeight="1" x14ac:dyDescent="0.25">
      <c r="A74" s="381"/>
      <c r="B74" s="410"/>
      <c r="C74" s="202"/>
      <c r="D74" s="109"/>
      <c r="E74" s="407"/>
      <c r="F74" s="407"/>
      <c r="G74" s="407"/>
      <c r="H74" s="407"/>
      <c r="I74" s="407"/>
      <c r="J74" s="407"/>
      <c r="K74" s="407"/>
      <c r="L74" s="407"/>
      <c r="M74" s="407"/>
      <c r="N74" s="407"/>
      <c r="O74" s="407"/>
      <c r="P74" s="407"/>
      <c r="Q74" s="407"/>
      <c r="R74" s="407"/>
      <c r="S74" s="407"/>
      <c r="T74" s="407"/>
      <c r="U74" s="202"/>
      <c r="V74" s="109"/>
      <c r="W74" s="407"/>
      <c r="X74" s="407"/>
      <c r="Y74" s="407"/>
      <c r="Z74" s="407"/>
      <c r="AA74" s="189"/>
      <c r="AB74" s="407"/>
      <c r="AC74" s="410"/>
      <c r="AD74" s="189"/>
      <c r="AE74" s="407"/>
      <c r="AF74" s="407"/>
      <c r="AG74" s="410"/>
      <c r="AH74" s="407"/>
      <c r="AI74" s="407"/>
      <c r="AJ74" s="407"/>
      <c r="AK74" s="410"/>
      <c r="AL74" s="203"/>
      <c r="AM74" s="202"/>
      <c r="AN74" s="109"/>
      <c r="AO74" s="381"/>
      <c r="AP74" s="407"/>
      <c r="AQ74" s="407"/>
    </row>
    <row r="75" spans="1:43" x14ac:dyDescent="0.25">
      <c r="A75" s="381"/>
      <c r="B75" s="206"/>
      <c r="C75" s="202"/>
      <c r="D75" s="109"/>
      <c r="E75" s="407"/>
      <c r="F75" s="407"/>
      <c r="G75" s="407"/>
      <c r="H75" s="407"/>
      <c r="I75" s="407"/>
      <c r="J75" s="407"/>
      <c r="K75" s="407"/>
      <c r="L75" s="407"/>
      <c r="M75" s="407"/>
      <c r="N75" s="407"/>
      <c r="O75" s="407"/>
      <c r="P75" s="407"/>
      <c r="Q75" s="407"/>
      <c r="R75" s="407"/>
      <c r="S75" s="407"/>
      <c r="T75" s="407"/>
      <c r="U75" s="202"/>
      <c r="V75" s="109"/>
      <c r="W75" s="407"/>
      <c r="X75" s="112"/>
      <c r="Y75" s="112"/>
      <c r="Z75" s="112"/>
      <c r="AA75" s="209"/>
      <c r="AB75" s="1036"/>
      <c r="AC75" s="731" t="s">
        <v>52</v>
      </c>
      <c r="AD75" s="619"/>
      <c r="AE75" s="407"/>
      <c r="AF75" s="407"/>
      <c r="AG75" s="731" t="s">
        <v>54</v>
      </c>
      <c r="AH75" s="407"/>
      <c r="AI75" s="407"/>
      <c r="AJ75" s="407"/>
      <c r="AK75" s="731" t="s">
        <v>346</v>
      </c>
      <c r="AL75" s="203"/>
      <c r="AM75" s="202"/>
      <c r="AN75" s="109"/>
      <c r="AO75" s="381"/>
      <c r="AP75" s="407"/>
      <c r="AQ75" s="407"/>
    </row>
    <row r="76" spans="1:43" ht="6" customHeight="1" x14ac:dyDescent="0.25">
      <c r="A76" s="381"/>
      <c r="B76" s="206"/>
      <c r="C76" s="202"/>
      <c r="D76" s="109"/>
      <c r="E76" s="407"/>
      <c r="F76" s="407"/>
      <c r="G76" s="407"/>
      <c r="H76" s="407"/>
      <c r="I76" s="407"/>
      <c r="J76" s="407"/>
      <c r="K76" s="407"/>
      <c r="L76" s="407"/>
      <c r="M76" s="407"/>
      <c r="N76" s="407"/>
      <c r="O76" s="407"/>
      <c r="P76" s="407"/>
      <c r="Q76" s="407"/>
      <c r="R76" s="407"/>
      <c r="S76" s="407"/>
      <c r="T76" s="407"/>
      <c r="U76" s="202"/>
      <c r="V76" s="109"/>
      <c r="W76" s="407"/>
      <c r="X76" s="407"/>
      <c r="Y76" s="407"/>
      <c r="Z76" s="407"/>
      <c r="AA76" s="189"/>
      <c r="AB76" s="407"/>
      <c r="AC76" s="410"/>
      <c r="AD76" s="189"/>
      <c r="AE76" s="407"/>
      <c r="AF76" s="407"/>
      <c r="AG76" s="410"/>
      <c r="AH76" s="407"/>
      <c r="AI76" s="407"/>
      <c r="AJ76" s="407"/>
      <c r="AK76" s="410"/>
      <c r="AL76" s="203"/>
      <c r="AM76" s="202"/>
      <c r="AN76" s="109"/>
      <c r="AO76" s="381"/>
      <c r="AP76" s="407"/>
      <c r="AQ76" s="407"/>
    </row>
    <row r="77" spans="1:43" ht="11.25" customHeight="1" x14ac:dyDescent="0.25">
      <c r="A77" s="381"/>
      <c r="B77" s="121"/>
      <c r="C77" s="202"/>
      <c r="D77" s="109"/>
      <c r="E77" s="407" t="s">
        <v>561</v>
      </c>
      <c r="F77" s="1148" t="str">
        <f ca="1">VLOOKUP(CONCATENATE($B$16&amp;INDIRECT(ADDRESS(ROW(),COLUMN()-1))),INDIRECT("translations[[Question Num]:["&amp; Language_Selected &amp;"]]"),MATCH(Language_Selected,Language_Options,0)+1,FALSE)</f>
        <v>Any other liquids?</v>
      </c>
      <c r="G77" s="1148"/>
      <c r="H77" s="1148"/>
      <c r="I77" s="1148"/>
      <c r="J77" s="1148"/>
      <c r="K77" s="1148"/>
      <c r="L77" s="1148"/>
      <c r="M77" s="1148"/>
      <c r="N77" s="1148"/>
      <c r="O77" s="1148"/>
      <c r="P77" s="1148"/>
      <c r="Q77" s="1148"/>
      <c r="R77" s="1148"/>
      <c r="S77" s="1148"/>
      <c r="T77" s="1148"/>
      <c r="U77" s="202"/>
      <c r="V77" s="109"/>
      <c r="W77" s="407" t="s">
        <v>561</v>
      </c>
      <c r="X77" s="112" t="s">
        <v>9</v>
      </c>
      <c r="Y77" s="112"/>
      <c r="Z77" s="112"/>
      <c r="AA77" s="209"/>
      <c r="AB77" s="210"/>
      <c r="AC77" s="121" t="s">
        <v>53</v>
      </c>
      <c r="AD77" s="189"/>
      <c r="AE77" s="407"/>
      <c r="AF77" s="407"/>
      <c r="AG77" s="121" t="s">
        <v>55</v>
      </c>
      <c r="AH77" s="407"/>
      <c r="AI77" s="407"/>
      <c r="AJ77" s="407"/>
      <c r="AK77" s="121" t="s">
        <v>103</v>
      </c>
      <c r="AL77" s="203"/>
      <c r="AM77" s="202"/>
      <c r="AN77" s="109"/>
      <c r="AO77" s="381"/>
      <c r="AP77" s="407"/>
      <c r="AQ77" s="407"/>
    </row>
    <row r="78" spans="1:43" ht="11.25" customHeight="1" x14ac:dyDescent="0.25">
      <c r="A78" s="381"/>
      <c r="B78" s="121"/>
      <c r="C78" s="202"/>
      <c r="D78" s="109"/>
      <c r="E78" s="407"/>
      <c r="F78" s="278" t="s">
        <v>1523</v>
      </c>
      <c r="G78" s="427"/>
      <c r="H78" s="427"/>
      <c r="I78" s="427"/>
      <c r="J78" s="427"/>
      <c r="K78" s="427"/>
      <c r="L78" s="427"/>
      <c r="M78" s="427"/>
      <c r="N78" s="427"/>
      <c r="O78" s="427"/>
      <c r="P78" s="427"/>
      <c r="Q78" s="427"/>
      <c r="R78" s="427"/>
      <c r="S78" s="427"/>
      <c r="T78" s="427"/>
      <c r="U78" s="202"/>
      <c r="V78" s="109"/>
      <c r="W78" s="407"/>
      <c r="X78" s="112"/>
      <c r="Y78" s="112"/>
      <c r="Z78" s="112"/>
      <c r="AA78" s="209"/>
      <c r="AB78" s="210"/>
      <c r="AC78" s="121"/>
      <c r="AD78" s="189"/>
      <c r="AE78" s="407"/>
      <c r="AF78" s="407"/>
      <c r="AG78" s="121"/>
      <c r="AH78" s="407"/>
      <c r="AI78" s="407"/>
      <c r="AJ78" s="407"/>
      <c r="AK78" s="121"/>
      <c r="AL78" s="203"/>
      <c r="AM78" s="202"/>
      <c r="AN78" s="109"/>
      <c r="AO78" s="381"/>
      <c r="AP78" s="407"/>
      <c r="AQ78" s="407"/>
    </row>
    <row r="79" spans="1:43" ht="11.25" customHeight="1" x14ac:dyDescent="0.25">
      <c r="A79" s="381"/>
      <c r="B79" s="205"/>
      <c r="C79" s="202"/>
      <c r="D79" s="109"/>
      <c r="E79" s="407" t="s">
        <v>1525</v>
      </c>
      <c r="F79" s="1148" t="str">
        <f ca="1">VLOOKUP(CONCATENATE($B$16&amp;INDIRECT(ADDRESS(ROW(),COLUMN()-1))),INDIRECT("translations[[Question Num]:["&amp; Language_Selected &amp;"]]"),MATCH(Language_Selected,Language_Options,0)+1,FALSE)</f>
        <v xml:space="preserve">What was the drink?
MARK THE APPROPRIATE GROUP FOR EACH ADDITIONAL DRINK, IF THE GROUP IS NOT YET CODED 'YES'. 
IF UNABLE TO DETERMINE WHICH GROUP THE ADDITIONAL DRINK BELONGS TO, SELECT OPTION "Z" AND A SCREEN WILL BE DISPLAYED TO REGISTER THE NAME OF THE DRINK. </v>
      </c>
      <c r="G79" s="1148"/>
      <c r="H79" s="1148"/>
      <c r="I79" s="1148"/>
      <c r="J79" s="1148"/>
      <c r="K79" s="1148"/>
      <c r="L79" s="1148"/>
      <c r="M79" s="1148"/>
      <c r="N79" s="1148"/>
      <c r="O79" s="1148"/>
      <c r="P79" s="1148"/>
      <c r="Q79" s="1148"/>
      <c r="R79" s="1148"/>
      <c r="S79" s="1148"/>
      <c r="T79" s="1148"/>
      <c r="U79" s="202"/>
      <c r="V79" s="109"/>
      <c r="X79" s="407" t="s">
        <v>1380</v>
      </c>
      <c r="Y79" s="112"/>
      <c r="Z79" s="112"/>
      <c r="AA79" s="209"/>
      <c r="AB79" s="210"/>
      <c r="AC79" s="725"/>
      <c r="AD79" s="726"/>
      <c r="AE79" s="119"/>
      <c r="AF79" s="119"/>
      <c r="AG79" s="725"/>
      <c r="AH79" s="119"/>
      <c r="AI79" s="119"/>
      <c r="AJ79" s="119"/>
      <c r="AK79" s="725"/>
      <c r="AL79" s="120"/>
      <c r="AM79" s="202"/>
      <c r="AN79" s="109"/>
      <c r="AO79" s="381"/>
      <c r="AP79" s="407"/>
      <c r="AQ79" s="407"/>
    </row>
    <row r="80" spans="1:43" ht="11.25" customHeight="1" x14ac:dyDescent="0.25">
      <c r="A80" s="381"/>
      <c r="B80" s="205"/>
      <c r="C80" s="202"/>
      <c r="D80" s="109"/>
      <c r="E80" s="407"/>
      <c r="F80" s="1148"/>
      <c r="G80" s="1148"/>
      <c r="H80" s="1148"/>
      <c r="I80" s="1148"/>
      <c r="J80" s="1148"/>
      <c r="K80" s="1148"/>
      <c r="L80" s="1148"/>
      <c r="M80" s="1148"/>
      <c r="N80" s="1148"/>
      <c r="O80" s="1148"/>
      <c r="P80" s="1148"/>
      <c r="Q80" s="1148"/>
      <c r="R80" s="1148"/>
      <c r="S80" s="1148"/>
      <c r="T80" s="1148"/>
      <c r="U80" s="202"/>
      <c r="V80" s="109"/>
      <c r="W80" s="407"/>
      <c r="X80" s="112"/>
      <c r="Y80" s="112"/>
      <c r="Z80" s="112"/>
      <c r="AA80" s="209"/>
      <c r="AC80" s="1290" t="s">
        <v>146</v>
      </c>
      <c r="AD80" s="1290"/>
      <c r="AE80" s="1290"/>
      <c r="AF80" s="1290"/>
      <c r="AG80" s="1290"/>
      <c r="AH80" s="1290"/>
      <c r="AI80" s="1290"/>
      <c r="AJ80" s="1290"/>
      <c r="AK80" s="1290"/>
      <c r="AL80" s="1290"/>
      <c r="AM80" s="202"/>
      <c r="AN80" s="109"/>
      <c r="AO80" s="381"/>
      <c r="AP80" s="407"/>
      <c r="AQ80" s="407"/>
    </row>
    <row r="81" spans="1:43" ht="11.25" customHeight="1" x14ac:dyDescent="0.25">
      <c r="A81" s="381"/>
      <c r="B81" s="205"/>
      <c r="C81" s="202"/>
      <c r="D81" s="109"/>
      <c r="E81" s="407"/>
      <c r="F81" s="1148"/>
      <c r="G81" s="1148"/>
      <c r="H81" s="1148"/>
      <c r="I81" s="1148"/>
      <c r="J81" s="1148"/>
      <c r="K81" s="1148"/>
      <c r="L81" s="1148"/>
      <c r="M81" s="1148"/>
      <c r="N81" s="1148"/>
      <c r="O81" s="1148"/>
      <c r="P81" s="1148"/>
      <c r="Q81" s="1148"/>
      <c r="R81" s="1148"/>
      <c r="S81" s="1148"/>
      <c r="T81" s="1148"/>
      <c r="U81" s="202"/>
      <c r="V81" s="109"/>
      <c r="W81" s="407"/>
      <c r="X81" s="112"/>
      <c r="Y81" s="112"/>
      <c r="Z81" s="112"/>
      <c r="AA81" s="209"/>
      <c r="AC81" s="121"/>
      <c r="AD81" s="121"/>
      <c r="AE81" s="121"/>
      <c r="AF81" s="121"/>
      <c r="AG81" s="121"/>
      <c r="AH81" s="121"/>
      <c r="AI81" s="121"/>
      <c r="AJ81" s="121"/>
      <c r="AK81" s="121"/>
      <c r="AL81" s="121"/>
      <c r="AM81" s="202"/>
      <c r="AN81" s="109"/>
      <c r="AO81" s="381"/>
      <c r="AP81" s="407"/>
      <c r="AQ81" s="407"/>
    </row>
    <row r="82" spans="1:43" ht="11.25" customHeight="1" x14ac:dyDescent="0.25">
      <c r="A82" s="381"/>
      <c r="B82" s="205"/>
      <c r="C82" s="202"/>
      <c r="D82" s="109"/>
      <c r="E82" s="407"/>
      <c r="F82" s="1148"/>
      <c r="G82" s="1148"/>
      <c r="H82" s="1148"/>
      <c r="I82" s="1148"/>
      <c r="J82" s="1148"/>
      <c r="K82" s="1148"/>
      <c r="L82" s="1148"/>
      <c r="M82" s="1148"/>
      <c r="N82" s="1148"/>
      <c r="O82" s="1148"/>
      <c r="P82" s="1148"/>
      <c r="Q82" s="1148"/>
      <c r="R82" s="1148"/>
      <c r="S82" s="1148"/>
      <c r="T82" s="1148"/>
      <c r="U82" s="202"/>
      <c r="V82" s="109"/>
      <c r="W82" s="407"/>
      <c r="X82" s="112"/>
      <c r="Y82" s="112"/>
      <c r="Z82" s="112"/>
      <c r="AA82" s="209"/>
      <c r="AC82" s="121"/>
      <c r="AD82" s="121"/>
      <c r="AE82" s="121"/>
      <c r="AF82" s="121"/>
      <c r="AG82" s="121"/>
      <c r="AH82" s="121"/>
      <c r="AI82" s="121"/>
      <c r="AJ82" s="121"/>
      <c r="AK82" s="121"/>
      <c r="AL82" s="121"/>
      <c r="AM82" s="202"/>
      <c r="AN82" s="109"/>
      <c r="AO82" s="381"/>
      <c r="AP82" s="407"/>
      <c r="AQ82" s="407"/>
    </row>
    <row r="83" spans="1:43" ht="11.25" customHeight="1" x14ac:dyDescent="0.25">
      <c r="A83" s="381"/>
      <c r="B83" s="205"/>
      <c r="C83" s="202"/>
      <c r="D83" s="109"/>
      <c r="E83" s="407"/>
      <c r="F83" s="1148"/>
      <c r="G83" s="1148"/>
      <c r="H83" s="1148"/>
      <c r="I83" s="1148"/>
      <c r="J83" s="1148"/>
      <c r="K83" s="1148"/>
      <c r="L83" s="1148"/>
      <c r="M83" s="1148"/>
      <c r="N83" s="1148"/>
      <c r="O83" s="1148"/>
      <c r="P83" s="1148"/>
      <c r="Q83" s="1148"/>
      <c r="R83" s="1148"/>
      <c r="S83" s="1148"/>
      <c r="T83" s="1148"/>
      <c r="U83" s="202"/>
      <c r="V83" s="109"/>
      <c r="W83" s="407"/>
      <c r="X83" s="112"/>
      <c r="Y83" s="112"/>
      <c r="Z83" s="112"/>
      <c r="AA83" s="209"/>
      <c r="AC83" s="121"/>
      <c r="AD83" s="121"/>
      <c r="AE83" s="121"/>
      <c r="AF83" s="121"/>
      <c r="AG83" s="121"/>
      <c r="AH83" s="121"/>
      <c r="AI83" s="121"/>
      <c r="AJ83" s="121"/>
      <c r="AK83" s="121"/>
      <c r="AL83" s="121"/>
      <c r="AM83" s="202"/>
      <c r="AN83" s="109"/>
      <c r="AO83" s="381"/>
      <c r="AP83" s="407"/>
      <c r="AQ83" s="407"/>
    </row>
    <row r="84" spans="1:43" ht="11.25" customHeight="1" x14ac:dyDescent="0.25">
      <c r="A84" s="381"/>
      <c r="B84" s="205"/>
      <c r="C84" s="202"/>
      <c r="D84" s="109"/>
      <c r="E84" s="407"/>
      <c r="F84" s="1148"/>
      <c r="G84" s="1148"/>
      <c r="H84" s="1148"/>
      <c r="I84" s="1148"/>
      <c r="J84" s="1148"/>
      <c r="K84" s="1148"/>
      <c r="L84" s="1148"/>
      <c r="M84" s="1148"/>
      <c r="N84" s="1148"/>
      <c r="O84" s="1148"/>
      <c r="P84" s="1148"/>
      <c r="Q84" s="1148"/>
      <c r="R84" s="1148"/>
      <c r="S84" s="1148"/>
      <c r="T84" s="1148"/>
      <c r="U84" s="202"/>
      <c r="V84" s="109"/>
      <c r="W84" s="407"/>
      <c r="X84" s="112"/>
      <c r="Y84" s="112"/>
      <c r="Z84" s="112"/>
      <c r="AA84" s="209"/>
      <c r="AC84" s="121"/>
      <c r="AD84" s="121"/>
      <c r="AE84" s="121"/>
      <c r="AF84" s="121"/>
      <c r="AG84" s="121"/>
      <c r="AH84" s="121"/>
      <c r="AI84" s="121"/>
      <c r="AJ84" s="121"/>
      <c r="AK84" s="121"/>
      <c r="AL84" s="121"/>
      <c r="AM84" s="202"/>
      <c r="AN84" s="109"/>
      <c r="AO84" s="381"/>
      <c r="AP84" s="407"/>
      <c r="AQ84" s="407"/>
    </row>
    <row r="85" spans="1:43" ht="11.25" customHeight="1" x14ac:dyDescent="0.25">
      <c r="A85" s="381"/>
      <c r="B85" s="205"/>
      <c r="C85" s="202"/>
      <c r="D85" s="109"/>
      <c r="E85" s="407"/>
      <c r="F85" s="1148"/>
      <c r="G85" s="1148"/>
      <c r="H85" s="1148"/>
      <c r="I85" s="1148"/>
      <c r="J85" s="1148"/>
      <c r="K85" s="1148"/>
      <c r="L85" s="1148"/>
      <c r="M85" s="1148"/>
      <c r="N85" s="1148"/>
      <c r="O85" s="1148"/>
      <c r="P85" s="1148"/>
      <c r="Q85" s="1148"/>
      <c r="R85" s="1148"/>
      <c r="S85" s="1148"/>
      <c r="T85" s="1148"/>
      <c r="U85" s="202"/>
      <c r="V85" s="109"/>
      <c r="W85" s="407"/>
      <c r="X85" s="112"/>
      <c r="Y85" s="112"/>
      <c r="Z85" s="112"/>
      <c r="AA85" s="209"/>
      <c r="AC85" s="121"/>
      <c r="AD85" s="121"/>
      <c r="AE85" s="121"/>
      <c r="AF85" s="121"/>
      <c r="AG85" s="121"/>
      <c r="AH85" s="121"/>
      <c r="AI85" s="121"/>
      <c r="AJ85" s="121"/>
      <c r="AK85" s="121"/>
      <c r="AL85" s="121"/>
      <c r="AM85" s="202"/>
      <c r="AN85" s="109"/>
      <c r="AO85" s="381"/>
      <c r="AP85" s="407"/>
      <c r="AQ85" s="407"/>
    </row>
    <row r="86" spans="1:43" ht="11.25" customHeight="1" x14ac:dyDescent="0.25">
      <c r="A86" s="381"/>
      <c r="B86" s="205"/>
      <c r="C86" s="202"/>
      <c r="D86" s="109"/>
      <c r="E86" s="407"/>
      <c r="F86" s="1148"/>
      <c r="G86" s="1148"/>
      <c r="H86" s="1148"/>
      <c r="I86" s="1148"/>
      <c r="J86" s="1148"/>
      <c r="K86" s="1148"/>
      <c r="L86" s="1148"/>
      <c r="M86" s="1148"/>
      <c r="N86" s="1148"/>
      <c r="O86" s="1148"/>
      <c r="P86" s="1148"/>
      <c r="Q86" s="1148"/>
      <c r="R86" s="1148"/>
      <c r="S86" s="1148"/>
      <c r="T86" s="1148"/>
      <c r="U86" s="202"/>
      <c r="V86" s="109"/>
      <c r="W86" s="407"/>
      <c r="X86" s="112"/>
      <c r="Y86" s="112"/>
      <c r="Z86" s="112"/>
      <c r="AA86" s="209"/>
      <c r="AC86" s="121"/>
      <c r="AD86" s="121"/>
      <c r="AE86" s="121"/>
      <c r="AF86" s="121"/>
      <c r="AG86" s="121"/>
      <c r="AH86" s="121"/>
      <c r="AI86" s="121"/>
      <c r="AJ86" s="121"/>
      <c r="AK86" s="121"/>
      <c r="AL86" s="121"/>
      <c r="AM86" s="202"/>
      <c r="AN86" s="109"/>
      <c r="AO86" s="381"/>
      <c r="AP86" s="407"/>
      <c r="AQ86" s="407"/>
    </row>
    <row r="87" spans="1:43" ht="11.25" customHeight="1" x14ac:dyDescent="0.25">
      <c r="A87" s="381"/>
      <c r="B87" s="205"/>
      <c r="C87" s="202"/>
      <c r="D87" s="109"/>
      <c r="E87" s="407"/>
      <c r="F87" s="1148"/>
      <c r="G87" s="1148"/>
      <c r="H87" s="1148"/>
      <c r="I87" s="1148"/>
      <c r="J87" s="1148"/>
      <c r="K87" s="1148"/>
      <c r="L87" s="1148"/>
      <c r="M87" s="1148"/>
      <c r="N87" s="1148"/>
      <c r="O87" s="1148"/>
      <c r="P87" s="1148"/>
      <c r="Q87" s="1148"/>
      <c r="R87" s="1148"/>
      <c r="S87" s="1148"/>
      <c r="T87" s="1148"/>
      <c r="U87" s="202"/>
      <c r="V87" s="109"/>
      <c r="W87" s="407"/>
      <c r="X87" s="112"/>
      <c r="Y87" s="112"/>
      <c r="Z87" s="112"/>
      <c r="AA87" s="209"/>
      <c r="AC87" s="121"/>
      <c r="AD87" s="121"/>
      <c r="AE87" s="121"/>
      <c r="AF87" s="121"/>
      <c r="AG87" s="121"/>
      <c r="AH87" s="121"/>
      <c r="AI87" s="121"/>
      <c r="AJ87" s="121"/>
      <c r="AK87" s="121"/>
      <c r="AL87" s="121"/>
      <c r="AM87" s="202"/>
      <c r="AN87" s="109"/>
      <c r="AO87" s="381"/>
      <c r="AP87" s="407"/>
      <c r="AQ87" s="407"/>
    </row>
    <row r="88" spans="1:43" ht="11.25" customHeight="1" x14ac:dyDescent="0.25">
      <c r="A88" s="381"/>
      <c r="B88" s="205"/>
      <c r="C88" s="202"/>
      <c r="D88" s="109"/>
      <c r="E88" s="407"/>
      <c r="F88" s="1148"/>
      <c r="G88" s="1148"/>
      <c r="H88" s="1148"/>
      <c r="I88" s="1148"/>
      <c r="J88" s="1148"/>
      <c r="K88" s="1148"/>
      <c r="L88" s="1148"/>
      <c r="M88" s="1148"/>
      <c r="N88" s="1148"/>
      <c r="O88" s="1148"/>
      <c r="P88" s="1148"/>
      <c r="Q88" s="1148"/>
      <c r="R88" s="1148"/>
      <c r="S88" s="1148"/>
      <c r="T88" s="1148"/>
      <c r="U88" s="202"/>
      <c r="V88" s="109"/>
      <c r="W88" s="407"/>
      <c r="X88" s="112"/>
      <c r="Y88" s="112"/>
      <c r="Z88" s="112"/>
      <c r="AA88" s="209"/>
      <c r="AC88" s="121"/>
      <c r="AD88" s="121"/>
      <c r="AE88" s="121"/>
      <c r="AF88" s="121"/>
      <c r="AG88" s="121"/>
      <c r="AH88" s="121"/>
      <c r="AI88" s="121"/>
      <c r="AJ88" s="121"/>
      <c r="AK88" s="121"/>
      <c r="AL88" s="121"/>
      <c r="AM88" s="202"/>
      <c r="AN88" s="109"/>
      <c r="AO88" s="381"/>
      <c r="AP88" s="407"/>
      <c r="AQ88" s="407"/>
    </row>
    <row r="89" spans="1:43" ht="11.25" customHeight="1" x14ac:dyDescent="0.25">
      <c r="A89" s="381"/>
      <c r="B89" s="205"/>
      <c r="C89" s="202"/>
      <c r="D89" s="109"/>
      <c r="E89" s="407" t="s">
        <v>1526</v>
      </c>
      <c r="F89" s="1148" t="str">
        <f ca="1">VLOOKUP(CONCATENATE($B$16&amp;INDIRECT(ADDRESS(ROW(),COLUMN()-1))),INDIRECT("translations[[Question Num]:["&amp; Language_Selected &amp;"]]"),MATCH(Language_Selected,Language_Options,0)+1,FALSE)</f>
        <v>Was the drink sweetened?</v>
      </c>
      <c r="G89" s="1148"/>
      <c r="H89" s="1148"/>
      <c r="I89" s="1148"/>
      <c r="J89" s="1148"/>
      <c r="K89" s="1148"/>
      <c r="L89" s="1148"/>
      <c r="M89" s="1148"/>
      <c r="N89" s="1148"/>
      <c r="O89" s="1148"/>
      <c r="P89" s="1148"/>
      <c r="Q89" s="1148"/>
      <c r="R89" s="1148"/>
      <c r="S89" s="1148"/>
      <c r="T89" s="1148"/>
      <c r="U89" s="202"/>
      <c r="V89" s="109"/>
      <c r="W89" s="407"/>
      <c r="X89" s="729" t="s">
        <v>1550</v>
      </c>
      <c r="Y89" s="642"/>
      <c r="Z89" s="642"/>
      <c r="AA89" s="112"/>
      <c r="AB89" s="883" t="s">
        <v>9</v>
      </c>
      <c r="AC89" s="121" t="s">
        <v>53</v>
      </c>
      <c r="AD89" s="189"/>
      <c r="AE89" s="407"/>
      <c r="AF89" s="407"/>
      <c r="AG89" s="121" t="s">
        <v>55</v>
      </c>
      <c r="AH89" s="407"/>
      <c r="AI89" s="407"/>
      <c r="AJ89" s="407"/>
      <c r="AK89" s="121" t="s">
        <v>103</v>
      </c>
      <c r="AL89" s="203"/>
      <c r="AM89" s="202"/>
      <c r="AN89" s="109"/>
      <c r="AO89" s="381"/>
      <c r="AP89" s="407"/>
      <c r="AQ89" s="407"/>
    </row>
    <row r="90" spans="1:43" ht="6" customHeight="1" x14ac:dyDescent="0.25">
      <c r="A90" s="119"/>
      <c r="B90" s="118"/>
      <c r="C90" s="114"/>
      <c r="D90" s="113"/>
      <c r="E90" s="119"/>
      <c r="F90" s="119"/>
      <c r="G90" s="119"/>
      <c r="H90" s="119"/>
      <c r="I90" s="119"/>
      <c r="J90" s="119"/>
      <c r="K90" s="119"/>
      <c r="L90" s="119"/>
      <c r="M90" s="119"/>
      <c r="N90" s="119"/>
      <c r="O90" s="119"/>
      <c r="P90" s="119"/>
      <c r="Q90" s="119"/>
      <c r="R90" s="119"/>
      <c r="S90" s="119"/>
      <c r="T90" s="119"/>
      <c r="U90" s="114"/>
      <c r="V90" s="113"/>
      <c r="W90" s="119"/>
      <c r="X90" s="119"/>
      <c r="Y90" s="119"/>
      <c r="Z90" s="119"/>
      <c r="AA90" s="119"/>
      <c r="AB90" s="119"/>
      <c r="AC90" s="119"/>
      <c r="AD90" s="119"/>
      <c r="AE90" s="119"/>
      <c r="AF90" s="119"/>
      <c r="AG90" s="119"/>
      <c r="AH90" s="119"/>
      <c r="AI90" s="119"/>
      <c r="AJ90" s="119"/>
      <c r="AK90" s="119"/>
      <c r="AL90" s="120"/>
      <c r="AM90" s="114"/>
      <c r="AN90" s="113"/>
      <c r="AO90" s="119"/>
      <c r="AP90" s="119"/>
      <c r="AQ90" s="119"/>
    </row>
    <row r="91" spans="1:43" ht="6" customHeight="1" x14ac:dyDescent="0.25">
      <c r="A91" s="29"/>
      <c r="B91" s="433"/>
      <c r="C91" s="107"/>
      <c r="D91" s="108"/>
      <c r="E91" s="29"/>
      <c r="F91" s="29"/>
      <c r="G91" s="29"/>
      <c r="H91" s="29"/>
      <c r="I91" s="29"/>
      <c r="J91" s="29"/>
      <c r="K91" s="29"/>
      <c r="L91" s="29"/>
      <c r="M91" s="29"/>
      <c r="N91" s="29"/>
      <c r="O91" s="29"/>
      <c r="P91" s="29"/>
      <c r="Q91" s="29"/>
      <c r="R91" s="29"/>
      <c r="S91" s="29"/>
      <c r="T91" s="29"/>
      <c r="U91" s="107"/>
      <c r="V91" s="108"/>
      <c r="W91" s="29"/>
      <c r="X91" s="29"/>
      <c r="Y91" s="29"/>
      <c r="Z91" s="29"/>
      <c r="AA91" s="29"/>
      <c r="AB91" s="29"/>
      <c r="AC91" s="29"/>
      <c r="AD91" s="29"/>
      <c r="AE91" s="29"/>
      <c r="AF91" s="29"/>
      <c r="AG91" s="29"/>
      <c r="AH91" s="29"/>
      <c r="AI91" s="29"/>
      <c r="AJ91" s="29"/>
      <c r="AK91" s="29"/>
      <c r="AL91" s="33"/>
      <c r="AM91" s="107"/>
      <c r="AN91" s="108"/>
      <c r="AO91" s="29"/>
      <c r="AP91" s="29"/>
      <c r="AQ91" s="29"/>
    </row>
    <row r="92" spans="1:43" ht="11.25" customHeight="1" x14ac:dyDescent="0.25">
      <c r="A92" s="381"/>
      <c r="B92" s="121">
        <v>637</v>
      </c>
      <c r="C92" s="202"/>
      <c r="D92" s="109"/>
      <c r="E92" s="1148" t="str">
        <f ca="1">VLOOKUP(INDIRECT(ADDRESS(ROW(),COLUMN()-3)),INDIRECT("translations[[Question Num]:["&amp; Language_Selected &amp;"]]"),MATCH(Language_Selected,Language_Options,0)+1,FALSE)</f>
        <v>Now I would like to ask you about foods that (NAME IN 635) had yesterday during the day or at night. I am interested in foods your child ate whether at home or somewhere else. Please think about snacks and small meals as well as main meals.
I will ask you about different foods, and I would like to know whether your child ate the food even if it was combined with other foods. Please do not answer ‘yes’ for any food or ingredient only used in a small amount to add flavor to a dish.</v>
      </c>
      <c r="F92" s="1148"/>
      <c r="G92" s="1148"/>
      <c r="H92" s="1148"/>
      <c r="I92" s="1148"/>
      <c r="J92" s="1148"/>
      <c r="K92" s="1148"/>
      <c r="L92" s="1148"/>
      <c r="M92" s="1148"/>
      <c r="N92" s="1148"/>
      <c r="O92" s="1148"/>
      <c r="P92" s="1148"/>
      <c r="Q92" s="1148"/>
      <c r="R92" s="1148"/>
      <c r="S92" s="1148"/>
      <c r="T92" s="1148"/>
      <c r="U92" s="202"/>
      <c r="V92" s="109"/>
      <c r="W92" s="427"/>
      <c r="X92" s="427"/>
      <c r="Y92" s="427"/>
      <c r="Z92" s="427"/>
      <c r="AA92" s="427"/>
      <c r="AB92" s="427"/>
      <c r="AC92" s="427"/>
      <c r="AD92" s="427"/>
      <c r="AE92" s="427"/>
      <c r="AF92" s="427"/>
      <c r="AG92" s="427"/>
      <c r="AH92" s="427"/>
      <c r="AI92" s="427"/>
      <c r="AJ92" s="427"/>
      <c r="AK92" s="427"/>
      <c r="AL92" s="427"/>
      <c r="AM92" s="202"/>
      <c r="AN92" s="109"/>
      <c r="AO92" s="381"/>
      <c r="AP92" s="407"/>
      <c r="AQ92" s="407"/>
    </row>
    <row r="93" spans="1:43" ht="11.25" customHeight="1" x14ac:dyDescent="0.25">
      <c r="A93" s="381"/>
      <c r="B93" s="121" t="s">
        <v>297</v>
      </c>
      <c r="C93" s="202"/>
      <c r="D93" s="109"/>
      <c r="E93" s="1148"/>
      <c r="F93" s="1148"/>
      <c r="G93" s="1148"/>
      <c r="H93" s="1148"/>
      <c r="I93" s="1148"/>
      <c r="J93" s="1148"/>
      <c r="K93" s="1148"/>
      <c r="L93" s="1148"/>
      <c r="M93" s="1148"/>
      <c r="N93" s="1148"/>
      <c r="O93" s="1148"/>
      <c r="P93" s="1148"/>
      <c r="Q93" s="1148"/>
      <c r="R93" s="1148"/>
      <c r="S93" s="1148"/>
      <c r="T93" s="1148"/>
      <c r="U93" s="202"/>
      <c r="V93" s="109"/>
      <c r="W93" s="427"/>
      <c r="X93" s="427"/>
      <c r="Y93" s="427"/>
      <c r="Z93" s="427"/>
      <c r="AA93" s="427"/>
      <c r="AB93" s="427"/>
      <c r="AC93" s="427"/>
      <c r="AD93" s="427"/>
      <c r="AE93" s="427"/>
      <c r="AF93" s="427"/>
      <c r="AG93" s="427"/>
      <c r="AH93" s="427"/>
      <c r="AI93" s="427"/>
      <c r="AJ93" s="427"/>
      <c r="AK93" s="427"/>
      <c r="AL93" s="427"/>
      <c r="AM93" s="202"/>
      <c r="AN93" s="109"/>
      <c r="AO93" s="381"/>
      <c r="AP93" s="407"/>
      <c r="AQ93" s="407"/>
    </row>
    <row r="94" spans="1:43" ht="11.25" customHeight="1" x14ac:dyDescent="0.25">
      <c r="A94" s="381"/>
      <c r="B94" s="121"/>
      <c r="C94" s="202"/>
      <c r="D94" s="109"/>
      <c r="E94" s="1148"/>
      <c r="F94" s="1148"/>
      <c r="G94" s="1148"/>
      <c r="H94" s="1148"/>
      <c r="I94" s="1148"/>
      <c r="J94" s="1148"/>
      <c r="K94" s="1148"/>
      <c r="L94" s="1148"/>
      <c r="M94" s="1148"/>
      <c r="N94" s="1148"/>
      <c r="O94" s="1148"/>
      <c r="P94" s="1148"/>
      <c r="Q94" s="1148"/>
      <c r="R94" s="1148"/>
      <c r="S94" s="1148"/>
      <c r="T94" s="1148"/>
      <c r="U94" s="202"/>
      <c r="V94" s="109"/>
      <c r="W94" s="427"/>
      <c r="X94" s="427"/>
      <c r="Y94" s="427"/>
      <c r="Z94" s="427"/>
      <c r="AA94" s="427"/>
      <c r="AB94" s="427"/>
      <c r="AC94" s="427"/>
      <c r="AD94" s="427"/>
      <c r="AE94" s="427"/>
      <c r="AF94" s="427"/>
      <c r="AG94" s="427"/>
      <c r="AH94" s="427"/>
      <c r="AI94" s="427"/>
      <c r="AJ94" s="427"/>
      <c r="AK94" s="427"/>
      <c r="AL94" s="427"/>
      <c r="AM94" s="202"/>
      <c r="AN94" s="109"/>
      <c r="AO94" s="381"/>
      <c r="AP94" s="407"/>
      <c r="AQ94" s="407"/>
    </row>
    <row r="95" spans="1:43" ht="11.25" customHeight="1" x14ac:dyDescent="0.25">
      <c r="A95" s="381"/>
      <c r="B95" s="121"/>
      <c r="C95" s="202"/>
      <c r="D95" s="109"/>
      <c r="E95" s="1148"/>
      <c r="F95" s="1148"/>
      <c r="G95" s="1148"/>
      <c r="H95" s="1148"/>
      <c r="I95" s="1148"/>
      <c r="J95" s="1148"/>
      <c r="K95" s="1148"/>
      <c r="L95" s="1148"/>
      <c r="M95" s="1148"/>
      <c r="N95" s="1148"/>
      <c r="O95" s="1148"/>
      <c r="P95" s="1148"/>
      <c r="Q95" s="1148"/>
      <c r="R95" s="1148"/>
      <c r="S95" s="1148"/>
      <c r="T95" s="1148"/>
      <c r="U95" s="202"/>
      <c r="V95" s="109"/>
      <c r="W95" s="427"/>
      <c r="X95" s="427"/>
      <c r="Y95" s="427"/>
      <c r="Z95" s="427"/>
      <c r="AA95" s="427"/>
      <c r="AB95" s="427"/>
      <c r="AC95" s="427"/>
      <c r="AD95" s="427"/>
      <c r="AE95" s="427"/>
      <c r="AF95" s="427"/>
      <c r="AG95" s="427"/>
      <c r="AH95" s="427"/>
      <c r="AI95" s="427"/>
      <c r="AJ95" s="427"/>
      <c r="AK95" s="427"/>
      <c r="AL95" s="427"/>
      <c r="AM95" s="202"/>
      <c r="AN95" s="109"/>
      <c r="AO95" s="381"/>
      <c r="AP95" s="407"/>
      <c r="AQ95" s="407"/>
    </row>
    <row r="96" spans="1:43" ht="11.25" customHeight="1" x14ac:dyDescent="0.25">
      <c r="A96" s="381"/>
      <c r="B96" s="121"/>
      <c r="C96" s="202"/>
      <c r="D96" s="109"/>
      <c r="E96" s="1148"/>
      <c r="F96" s="1148"/>
      <c r="G96" s="1148"/>
      <c r="H96" s="1148"/>
      <c r="I96" s="1148"/>
      <c r="J96" s="1148"/>
      <c r="K96" s="1148"/>
      <c r="L96" s="1148"/>
      <c r="M96" s="1148"/>
      <c r="N96" s="1148"/>
      <c r="O96" s="1148"/>
      <c r="P96" s="1148"/>
      <c r="Q96" s="1148"/>
      <c r="R96" s="1148"/>
      <c r="S96" s="1148"/>
      <c r="T96" s="1148"/>
      <c r="U96" s="202"/>
      <c r="V96" s="109"/>
      <c r="W96" s="427"/>
      <c r="X96" s="427"/>
      <c r="Y96" s="427"/>
      <c r="Z96" s="427"/>
      <c r="AA96" s="427"/>
      <c r="AB96" s="427"/>
      <c r="AC96" s="427"/>
      <c r="AD96" s="427"/>
      <c r="AE96" s="427"/>
      <c r="AF96" s="427"/>
      <c r="AG96" s="427"/>
      <c r="AH96" s="427"/>
      <c r="AI96" s="427"/>
      <c r="AJ96" s="427"/>
      <c r="AK96" s="427"/>
      <c r="AL96" s="427"/>
      <c r="AM96" s="202"/>
      <c r="AN96" s="109"/>
      <c r="AO96" s="381"/>
      <c r="AP96" s="407"/>
      <c r="AQ96" s="407"/>
    </row>
    <row r="97" spans="1:43" ht="11.25" customHeight="1" x14ac:dyDescent="0.25">
      <c r="A97" s="381"/>
      <c r="B97" s="121"/>
      <c r="C97" s="202"/>
      <c r="D97" s="109"/>
      <c r="E97" s="1148"/>
      <c r="F97" s="1148"/>
      <c r="G97" s="1148"/>
      <c r="H97" s="1148"/>
      <c r="I97" s="1148"/>
      <c r="J97" s="1148"/>
      <c r="K97" s="1148"/>
      <c r="L97" s="1148"/>
      <c r="M97" s="1148"/>
      <c r="N97" s="1148"/>
      <c r="O97" s="1148"/>
      <c r="P97" s="1148"/>
      <c r="Q97" s="1148"/>
      <c r="R97" s="1148"/>
      <c r="S97" s="1148"/>
      <c r="T97" s="1148"/>
      <c r="U97" s="202"/>
      <c r="V97" s="109"/>
      <c r="W97" s="427"/>
      <c r="X97" s="427"/>
      <c r="Y97" s="427"/>
      <c r="Z97" s="427"/>
      <c r="AA97" s="427"/>
      <c r="AB97" s="427"/>
      <c r="AC97" s="427"/>
      <c r="AD97" s="427"/>
      <c r="AE97" s="427"/>
      <c r="AF97" s="427"/>
      <c r="AG97" s="427"/>
      <c r="AH97" s="427"/>
      <c r="AI97" s="427"/>
      <c r="AJ97" s="427"/>
      <c r="AK97" s="427"/>
      <c r="AL97" s="427"/>
      <c r="AM97" s="202"/>
      <c r="AN97" s="109"/>
      <c r="AO97" s="381"/>
      <c r="AP97" s="407"/>
      <c r="AQ97" s="407"/>
    </row>
    <row r="98" spans="1:43" ht="11.25" customHeight="1" x14ac:dyDescent="0.25">
      <c r="A98" s="381"/>
      <c r="B98" s="121"/>
      <c r="C98" s="202"/>
      <c r="D98" s="109"/>
      <c r="E98" s="1148"/>
      <c r="F98" s="1148"/>
      <c r="G98" s="1148"/>
      <c r="H98" s="1148"/>
      <c r="I98" s="1148"/>
      <c r="J98" s="1148"/>
      <c r="K98" s="1148"/>
      <c r="L98" s="1148"/>
      <c r="M98" s="1148"/>
      <c r="N98" s="1148"/>
      <c r="O98" s="1148"/>
      <c r="P98" s="1148"/>
      <c r="Q98" s="1148"/>
      <c r="R98" s="1148"/>
      <c r="S98" s="1148"/>
      <c r="T98" s="1148"/>
      <c r="U98" s="202"/>
      <c r="V98" s="109"/>
      <c r="W98" s="407"/>
      <c r="X98" s="112"/>
      <c r="Y98" s="112"/>
      <c r="Z98" s="112"/>
      <c r="AA98" s="209"/>
      <c r="AB98" s="210"/>
      <c r="AC98" s="121"/>
      <c r="AD98" s="189"/>
      <c r="AE98" s="407"/>
      <c r="AF98" s="407"/>
      <c r="AG98" s="121"/>
      <c r="AH98" s="407"/>
      <c r="AI98" s="407"/>
      <c r="AJ98" s="407"/>
      <c r="AK98" s="121"/>
      <c r="AL98" s="203"/>
      <c r="AM98" s="202"/>
      <c r="AN98" s="109"/>
      <c r="AO98" s="381"/>
      <c r="AP98" s="407"/>
      <c r="AQ98" s="407"/>
    </row>
    <row r="99" spans="1:43" ht="11.25" customHeight="1" x14ac:dyDescent="0.25">
      <c r="A99" s="381"/>
      <c r="B99" s="121"/>
      <c r="C99" s="202"/>
      <c r="D99" s="109"/>
      <c r="E99" s="1148"/>
      <c r="F99" s="1148"/>
      <c r="G99" s="1148"/>
      <c r="H99" s="1148"/>
      <c r="I99" s="1148"/>
      <c r="J99" s="1148"/>
      <c r="K99" s="1148"/>
      <c r="L99" s="1148"/>
      <c r="M99" s="1148"/>
      <c r="N99" s="1148"/>
      <c r="O99" s="1148"/>
      <c r="P99" s="1148"/>
      <c r="Q99" s="1148"/>
      <c r="R99" s="1148"/>
      <c r="S99" s="1148"/>
      <c r="T99" s="1148"/>
      <c r="U99" s="202"/>
      <c r="V99" s="109"/>
      <c r="W99" s="407"/>
      <c r="X99" s="112"/>
      <c r="Y99" s="112"/>
      <c r="Z99" s="112"/>
      <c r="AA99" s="209"/>
      <c r="AB99" s="210"/>
      <c r="AC99" s="121"/>
      <c r="AD99" s="189"/>
      <c r="AE99" s="407"/>
      <c r="AF99" s="407"/>
      <c r="AG99" s="121"/>
      <c r="AH99" s="407"/>
      <c r="AI99" s="407"/>
      <c r="AJ99" s="407"/>
      <c r="AK99" s="121"/>
      <c r="AL99" s="203"/>
      <c r="AM99" s="202"/>
      <c r="AN99" s="109"/>
      <c r="AO99" s="381"/>
      <c r="AP99" s="407"/>
      <c r="AQ99" s="407"/>
    </row>
    <row r="100" spans="1:43" ht="11.25" customHeight="1" x14ac:dyDescent="0.25">
      <c r="A100" s="381"/>
      <c r="B100" s="121"/>
      <c r="C100" s="202"/>
      <c r="D100" s="109"/>
      <c r="E100" s="1148"/>
      <c r="F100" s="1148"/>
      <c r="G100" s="1148"/>
      <c r="H100" s="1148"/>
      <c r="I100" s="1148"/>
      <c r="J100" s="1148"/>
      <c r="K100" s="1148"/>
      <c r="L100" s="1148"/>
      <c r="M100" s="1148"/>
      <c r="N100" s="1148"/>
      <c r="O100" s="1148"/>
      <c r="P100" s="1148"/>
      <c r="Q100" s="1148"/>
      <c r="R100" s="1148"/>
      <c r="S100" s="1148"/>
      <c r="T100" s="1148"/>
      <c r="U100" s="202"/>
      <c r="V100" s="109"/>
      <c r="W100" s="407"/>
      <c r="X100" s="112"/>
      <c r="Y100" s="112"/>
      <c r="Z100" s="112"/>
      <c r="AA100" s="209"/>
      <c r="AB100" s="210"/>
      <c r="AC100" s="121"/>
      <c r="AD100" s="189"/>
      <c r="AE100" s="407"/>
      <c r="AF100" s="407"/>
      <c r="AG100" s="121"/>
      <c r="AH100" s="407"/>
      <c r="AI100" s="407"/>
      <c r="AJ100" s="407"/>
      <c r="AK100" s="121"/>
      <c r="AL100" s="203"/>
      <c r="AM100" s="202"/>
      <c r="AN100" s="109"/>
      <c r="AO100" s="381"/>
      <c r="AP100" s="407"/>
      <c r="AQ100" s="407"/>
    </row>
    <row r="101" spans="1:43" ht="11.25" customHeight="1" x14ac:dyDescent="0.25">
      <c r="A101" s="381"/>
      <c r="B101" s="121"/>
      <c r="C101" s="202"/>
      <c r="D101" s="109"/>
      <c r="E101" s="1148"/>
      <c r="F101" s="1148"/>
      <c r="G101" s="1148"/>
      <c r="H101" s="1148"/>
      <c r="I101" s="1148"/>
      <c r="J101" s="1148"/>
      <c r="K101" s="1148"/>
      <c r="L101" s="1148"/>
      <c r="M101" s="1148"/>
      <c r="N101" s="1148"/>
      <c r="O101" s="1148"/>
      <c r="P101" s="1148"/>
      <c r="Q101" s="1148"/>
      <c r="R101" s="1148"/>
      <c r="S101" s="1148"/>
      <c r="T101" s="1148"/>
      <c r="U101" s="202"/>
      <c r="V101" s="109"/>
      <c r="W101" s="407"/>
      <c r="X101" s="112"/>
      <c r="Y101" s="112"/>
      <c r="Z101" s="112"/>
      <c r="AA101" s="209"/>
      <c r="AB101" s="210"/>
      <c r="AC101" s="121"/>
      <c r="AD101" s="189"/>
      <c r="AE101" s="407"/>
      <c r="AF101" s="407"/>
      <c r="AG101" s="121"/>
      <c r="AH101" s="407"/>
      <c r="AI101" s="407"/>
      <c r="AJ101" s="407"/>
      <c r="AK101" s="121"/>
      <c r="AL101" s="203"/>
      <c r="AM101" s="202"/>
      <c r="AN101" s="109"/>
      <c r="AO101" s="381"/>
      <c r="AP101" s="407"/>
      <c r="AQ101" s="407"/>
    </row>
    <row r="102" spans="1:43" ht="11.25" customHeight="1" x14ac:dyDescent="0.25">
      <c r="A102" s="381"/>
      <c r="B102" s="121"/>
      <c r="C102" s="202"/>
      <c r="D102" s="109"/>
      <c r="E102" s="1148"/>
      <c r="F102" s="1148"/>
      <c r="G102" s="1148"/>
      <c r="H102" s="1148"/>
      <c r="I102" s="1148"/>
      <c r="J102" s="1148"/>
      <c r="K102" s="1148"/>
      <c r="L102" s="1148"/>
      <c r="M102" s="1148"/>
      <c r="N102" s="1148"/>
      <c r="O102" s="1148"/>
      <c r="P102" s="1148"/>
      <c r="Q102" s="1148"/>
      <c r="R102" s="1148"/>
      <c r="S102" s="1148"/>
      <c r="T102" s="1148"/>
      <c r="U102" s="202"/>
      <c r="V102" s="109"/>
      <c r="W102" s="407"/>
      <c r="X102" s="112"/>
      <c r="Y102" s="112"/>
      <c r="Z102" s="112"/>
      <c r="AA102" s="209"/>
      <c r="AB102" s="210"/>
      <c r="AC102" s="121"/>
      <c r="AD102" s="189"/>
      <c r="AE102" s="407"/>
      <c r="AF102" s="407"/>
      <c r="AG102" s="121"/>
      <c r="AH102" s="407"/>
      <c r="AI102" s="407"/>
      <c r="AJ102" s="407"/>
      <c r="AK102" s="121"/>
      <c r="AL102" s="203"/>
      <c r="AM102" s="202"/>
      <c r="AN102" s="109"/>
      <c r="AO102" s="381"/>
      <c r="AP102" s="407"/>
      <c r="AQ102" s="407"/>
    </row>
    <row r="103" spans="1:43" ht="11.25" customHeight="1" x14ac:dyDescent="0.25">
      <c r="A103" s="381"/>
      <c r="B103" s="121"/>
      <c r="C103" s="202"/>
      <c r="D103" s="109"/>
      <c r="E103" s="1148" t="str">
        <f ca="1">VLOOKUP(CONCATENATE($B$92&amp;"prompt"),INDIRECT("translations[[Question Num]:["&amp; Language_Selected &amp;"]]"),MATCH(Language_Selected,Language_Options,0)+1,FALSE)</f>
        <v>Yesterday during the day or at night, did (NAME IN 635) have:</v>
      </c>
      <c r="F103" s="1148"/>
      <c r="G103" s="1148"/>
      <c r="H103" s="1148"/>
      <c r="I103" s="1148"/>
      <c r="J103" s="1148"/>
      <c r="K103" s="1148"/>
      <c r="L103" s="1148"/>
      <c r="M103" s="1148"/>
      <c r="N103" s="1148"/>
      <c r="O103" s="1148"/>
      <c r="P103" s="1148"/>
      <c r="Q103" s="1148"/>
      <c r="R103" s="1148"/>
      <c r="S103" s="1148"/>
      <c r="T103" s="1148"/>
      <c r="U103" s="202"/>
      <c r="V103" s="109"/>
      <c r="W103" s="407"/>
      <c r="X103" s="112"/>
      <c r="Y103" s="112"/>
      <c r="Z103" s="112"/>
      <c r="AA103" s="209"/>
      <c r="AB103" s="210"/>
      <c r="AC103" s="121"/>
      <c r="AD103" s="189"/>
      <c r="AE103" s="407"/>
      <c r="AF103" s="407"/>
      <c r="AG103" s="121"/>
      <c r="AH103" s="407"/>
      <c r="AI103" s="407"/>
      <c r="AJ103" s="407"/>
      <c r="AK103" s="121"/>
      <c r="AL103" s="203"/>
      <c r="AM103" s="202"/>
      <c r="AN103" s="109"/>
      <c r="AO103" s="381"/>
      <c r="AP103" s="407"/>
      <c r="AQ103" s="407"/>
    </row>
    <row r="104" spans="1:43" ht="11.25" customHeight="1" x14ac:dyDescent="0.25">
      <c r="A104" s="381"/>
      <c r="B104" s="121"/>
      <c r="C104" s="202"/>
      <c r="D104" s="109"/>
      <c r="E104" s="1148"/>
      <c r="F104" s="1148"/>
      <c r="G104" s="1148"/>
      <c r="H104" s="1148"/>
      <c r="I104" s="1148"/>
      <c r="J104" s="1148"/>
      <c r="K104" s="1148"/>
      <c r="L104" s="1148"/>
      <c r="M104" s="1148"/>
      <c r="N104" s="1148"/>
      <c r="O104" s="1148"/>
      <c r="P104" s="1148"/>
      <c r="Q104" s="1148"/>
      <c r="R104" s="1148"/>
      <c r="S104" s="1148"/>
      <c r="T104" s="1148"/>
      <c r="U104" s="202"/>
      <c r="V104" s="109"/>
      <c r="W104" s="407"/>
      <c r="X104" s="112"/>
      <c r="Y104" s="112"/>
      <c r="Z104" s="112"/>
      <c r="AA104" s="209"/>
      <c r="AB104" s="537"/>
      <c r="AC104" s="538" t="s">
        <v>52</v>
      </c>
      <c r="AD104" s="539"/>
      <c r="AE104" s="407"/>
      <c r="AF104" s="407"/>
      <c r="AG104" s="538" t="s">
        <v>54</v>
      </c>
      <c r="AH104" s="407"/>
      <c r="AI104" s="407"/>
      <c r="AJ104" s="407"/>
      <c r="AK104" s="538" t="s">
        <v>346</v>
      </c>
      <c r="AL104" s="203"/>
      <c r="AM104" s="202"/>
      <c r="AN104" s="109"/>
      <c r="AO104" s="381"/>
      <c r="AP104" s="407"/>
      <c r="AQ104" s="407"/>
    </row>
    <row r="105" spans="1:43" ht="6" customHeight="1" x14ac:dyDescent="0.25">
      <c r="A105" s="381"/>
      <c r="B105" s="205"/>
      <c r="C105" s="202"/>
      <c r="D105" s="109"/>
      <c r="E105" s="407"/>
      <c r="F105" s="407"/>
      <c r="G105" s="407"/>
      <c r="H105" s="407"/>
      <c r="I105" s="407"/>
      <c r="J105" s="407"/>
      <c r="K105" s="407"/>
      <c r="L105" s="407"/>
      <c r="M105" s="407"/>
      <c r="N105" s="407"/>
      <c r="O105" s="407"/>
      <c r="P105" s="407"/>
      <c r="Q105" s="407"/>
      <c r="R105" s="407"/>
      <c r="S105" s="407"/>
      <c r="T105" s="407"/>
      <c r="U105" s="202"/>
      <c r="V105" s="109"/>
      <c r="W105" s="407"/>
      <c r="X105" s="407"/>
      <c r="Y105" s="407"/>
      <c r="Z105" s="407"/>
      <c r="AA105" s="189"/>
      <c r="AB105" s="407"/>
      <c r="AC105" s="410"/>
      <c r="AD105" s="189"/>
      <c r="AE105" s="407"/>
      <c r="AF105" s="407"/>
      <c r="AG105" s="410"/>
      <c r="AH105" s="407"/>
      <c r="AI105" s="407"/>
      <c r="AJ105" s="407"/>
      <c r="AK105" s="410"/>
      <c r="AL105" s="203"/>
      <c r="AM105" s="202"/>
      <c r="AN105" s="109"/>
      <c r="AO105" s="381"/>
      <c r="AP105" s="407"/>
      <c r="AQ105" s="407"/>
    </row>
    <row r="106" spans="1:43" ht="11.25" customHeight="1" x14ac:dyDescent="0.25">
      <c r="A106" s="381"/>
      <c r="C106" s="202"/>
      <c r="D106" s="109"/>
      <c r="E106" s="407" t="s">
        <v>56</v>
      </c>
      <c r="F106" s="1148" t="str">
        <f ca="1">VLOOKUP(CONCATENATE($B$92&amp;INDIRECT(ADDRESS(ROW(),COLUMN()-1))),INDIRECT("translations[[Question Num]:["&amp; Language_Selected &amp;"]]"),MATCH(Language_Selected,Language_Options,0)+1,FALSE)</f>
        <v xml:space="preserve">[INSERT GENERAL TERM(S) OR SPECIFC NAME(S) OF YOGURT OR YOGURT DRINKS]? </v>
      </c>
      <c r="G106" s="1148"/>
      <c r="H106" s="1148"/>
      <c r="I106" s="1148"/>
      <c r="J106" s="1148"/>
      <c r="K106" s="1148"/>
      <c r="L106" s="1148"/>
      <c r="M106" s="1148"/>
      <c r="N106" s="1148"/>
      <c r="O106" s="1148"/>
      <c r="P106" s="1148"/>
      <c r="Q106" s="1148"/>
      <c r="R106" s="1148"/>
      <c r="S106" s="1148"/>
      <c r="T106" s="1148"/>
      <c r="U106" s="202"/>
      <c r="V106" s="109"/>
      <c r="W106" s="407" t="s">
        <v>56</v>
      </c>
      <c r="X106" s="112" t="s">
        <v>9</v>
      </c>
      <c r="Y106" s="112"/>
      <c r="Z106" s="112"/>
      <c r="AA106" s="209"/>
      <c r="AB106" s="210"/>
      <c r="AC106" s="121" t="s">
        <v>53</v>
      </c>
      <c r="AD106" s="189"/>
      <c r="AE106" s="407"/>
      <c r="AF106" s="407"/>
      <c r="AG106" s="121" t="s">
        <v>55</v>
      </c>
      <c r="AH106" s="407"/>
      <c r="AI106" s="407"/>
      <c r="AJ106" s="407"/>
      <c r="AK106" s="121" t="s">
        <v>103</v>
      </c>
      <c r="AL106" s="203"/>
      <c r="AM106" s="202"/>
      <c r="AN106" s="109"/>
      <c r="AO106" s="381"/>
      <c r="AP106" s="407"/>
      <c r="AQ106" s="407"/>
    </row>
    <row r="107" spans="1:43" ht="11.25" customHeight="1" x14ac:dyDescent="0.25">
      <c r="A107" s="381"/>
      <c r="C107" s="202"/>
      <c r="D107" s="109"/>
      <c r="E107" s="407"/>
      <c r="F107" s="1148"/>
      <c r="G107" s="1148"/>
      <c r="H107" s="1148"/>
      <c r="I107" s="1148"/>
      <c r="J107" s="1148"/>
      <c r="K107" s="1148"/>
      <c r="L107" s="1148"/>
      <c r="M107" s="1148"/>
      <c r="N107" s="1148"/>
      <c r="O107" s="1148"/>
      <c r="P107" s="1148"/>
      <c r="Q107" s="1148"/>
      <c r="R107" s="1148"/>
      <c r="S107" s="1148"/>
      <c r="T107" s="1148"/>
      <c r="U107" s="202"/>
      <c r="V107" s="109"/>
      <c r="W107" s="407"/>
      <c r="X107" s="112"/>
      <c r="Y107" s="112"/>
      <c r="Z107" s="112"/>
      <c r="AA107" s="209"/>
      <c r="AB107" s="210"/>
      <c r="AC107" s="121"/>
      <c r="AD107" s="189"/>
      <c r="AE107" s="407"/>
      <c r="AF107" s="407"/>
      <c r="AG107" s="121"/>
      <c r="AH107" s="407"/>
      <c r="AI107" s="407"/>
      <c r="AJ107" s="407"/>
      <c r="AK107" s="121"/>
      <c r="AL107" s="203"/>
      <c r="AM107" s="202"/>
      <c r="AN107" s="109"/>
      <c r="AO107" s="381"/>
      <c r="AP107" s="407"/>
      <c r="AQ107" s="407"/>
    </row>
    <row r="108" spans="1:43" ht="11.25" customHeight="1" x14ac:dyDescent="0.25">
      <c r="A108" s="381"/>
      <c r="C108" s="202"/>
      <c r="D108" s="109"/>
      <c r="E108" s="407"/>
      <c r="F108" s="1148"/>
      <c r="G108" s="1148"/>
      <c r="H108" s="1148"/>
      <c r="I108" s="1148"/>
      <c r="J108" s="1148"/>
      <c r="K108" s="1148"/>
      <c r="L108" s="1148"/>
      <c r="M108" s="1148"/>
      <c r="N108" s="1148"/>
      <c r="O108" s="1148"/>
      <c r="P108" s="1148"/>
      <c r="Q108" s="1148"/>
      <c r="R108" s="1148"/>
      <c r="S108" s="1148"/>
      <c r="T108" s="1148"/>
      <c r="U108" s="202"/>
      <c r="V108" s="109"/>
      <c r="W108" s="407"/>
      <c r="X108" s="112"/>
      <c r="Y108" s="112"/>
      <c r="Z108" s="112"/>
      <c r="AA108" s="209"/>
      <c r="AB108" s="210"/>
      <c r="AC108" s="121"/>
      <c r="AD108" s="189"/>
      <c r="AE108" s="407"/>
      <c r="AF108" s="407"/>
      <c r="AG108" s="121"/>
      <c r="AH108" s="407"/>
      <c r="AI108" s="407"/>
      <c r="AJ108" s="407"/>
      <c r="AK108" s="121"/>
      <c r="AL108" s="203"/>
      <c r="AM108" s="202"/>
      <c r="AN108" s="109"/>
      <c r="AO108" s="381"/>
      <c r="AP108" s="407"/>
      <c r="AQ108" s="407"/>
    </row>
    <row r="109" spans="1:43" ht="11.25" customHeight="1" x14ac:dyDescent="0.25">
      <c r="A109" s="381"/>
      <c r="C109" s="202"/>
      <c r="D109" s="109"/>
      <c r="E109" s="407"/>
      <c r="F109" s="278" t="s">
        <v>1523</v>
      </c>
      <c r="G109" s="427"/>
      <c r="H109" s="427"/>
      <c r="I109" s="427"/>
      <c r="J109" s="427"/>
      <c r="K109" s="427"/>
      <c r="L109" s="427"/>
      <c r="M109" s="427"/>
      <c r="N109" s="427"/>
      <c r="O109" s="427"/>
      <c r="P109" s="427"/>
      <c r="Q109" s="427"/>
      <c r="R109" s="427"/>
      <c r="S109" s="427"/>
      <c r="T109" s="427"/>
      <c r="U109" s="202"/>
      <c r="V109" s="109"/>
      <c r="W109" s="407"/>
      <c r="X109" s="112"/>
      <c r="Y109" s="112"/>
      <c r="Z109" s="112"/>
      <c r="AA109" s="209"/>
      <c r="AB109" s="210"/>
      <c r="AC109" s="121"/>
      <c r="AD109" s="189"/>
      <c r="AE109" s="407"/>
      <c r="AF109" s="407"/>
      <c r="AG109" s="121"/>
      <c r="AH109" s="407"/>
      <c r="AI109" s="407"/>
      <c r="AJ109" s="407"/>
      <c r="AK109" s="121"/>
      <c r="AL109" s="203"/>
      <c r="AM109" s="202"/>
      <c r="AN109" s="109"/>
      <c r="AO109" s="381"/>
      <c r="AP109" s="407"/>
      <c r="AQ109" s="407"/>
    </row>
    <row r="110" spans="1:43" ht="11.25" customHeight="1" x14ac:dyDescent="0.25">
      <c r="A110" s="381"/>
      <c r="C110" s="202"/>
      <c r="D110" s="109"/>
      <c r="E110" s="407" t="s">
        <v>1527</v>
      </c>
      <c r="F110" s="1148" t="str">
        <f ca="1">VLOOKUP(CONCATENATE($B$92&amp;INDIRECT(ADDRESS(ROW(),COLUMN()-1))),INDIRECT("translations[[Question Num]:["&amp; Language_Selected &amp;"]]"),MATCH(Language_Selected,Language_Options,0)+1,FALSE)</f>
        <v>How many times did (NAME IN 635) have [INSERT GENERAL TERMS OR SPECIFIC NAMES OF COMMON TYPES OF YOGURT OR YOGURT DRINKS]?
IF 7 OR MORE TIMES, RECORD '7'.</v>
      </c>
      <c r="G110" s="1148"/>
      <c r="H110" s="1148"/>
      <c r="I110" s="1148"/>
      <c r="J110" s="1148"/>
      <c r="K110" s="1148"/>
      <c r="L110" s="1148"/>
      <c r="M110" s="1148"/>
      <c r="N110" s="1148"/>
      <c r="O110" s="1148"/>
      <c r="P110" s="1148"/>
      <c r="Q110" s="1148"/>
      <c r="R110" s="1148"/>
      <c r="S110" s="1148"/>
      <c r="T110" s="1148"/>
      <c r="U110" s="202"/>
      <c r="V110" s="109"/>
      <c r="X110" s="1288" t="s">
        <v>560</v>
      </c>
      <c r="Y110" s="1288"/>
      <c r="Z110" s="1288"/>
      <c r="AA110" s="1288"/>
      <c r="AB110" s="1288"/>
      <c r="AC110" s="1289"/>
      <c r="AD110" s="108"/>
      <c r="AE110" s="107"/>
      <c r="AF110" s="407"/>
      <c r="AG110" s="121"/>
      <c r="AH110" s="407"/>
      <c r="AI110" s="407"/>
      <c r="AJ110" s="407"/>
      <c r="AK110" s="1291" t="s">
        <v>103</v>
      </c>
      <c r="AL110" s="203"/>
      <c r="AM110" s="202"/>
      <c r="AN110" s="109"/>
      <c r="AO110" s="381"/>
      <c r="AP110" s="407"/>
      <c r="AQ110" s="407"/>
    </row>
    <row r="111" spans="1:43" ht="11.25" customHeight="1" x14ac:dyDescent="0.25">
      <c r="A111" s="381"/>
      <c r="C111" s="202"/>
      <c r="D111" s="109"/>
      <c r="E111" s="407"/>
      <c r="F111" s="1148"/>
      <c r="G111" s="1148"/>
      <c r="H111" s="1148"/>
      <c r="I111" s="1148"/>
      <c r="J111" s="1148"/>
      <c r="K111" s="1148"/>
      <c r="L111" s="1148"/>
      <c r="M111" s="1148"/>
      <c r="N111" s="1148"/>
      <c r="O111" s="1148"/>
      <c r="P111" s="1148"/>
      <c r="Q111" s="1148"/>
      <c r="R111" s="1148"/>
      <c r="S111" s="1148"/>
      <c r="T111" s="1148"/>
      <c r="U111" s="202"/>
      <c r="V111" s="109"/>
      <c r="W111" s="882"/>
      <c r="X111" s="1288"/>
      <c r="Y111" s="1288"/>
      <c r="Z111" s="1288"/>
      <c r="AA111" s="1288"/>
      <c r="AB111" s="1288"/>
      <c r="AC111" s="1289"/>
      <c r="AD111" s="113"/>
      <c r="AE111" s="114"/>
      <c r="AF111" s="407"/>
      <c r="AG111" s="121"/>
      <c r="AH111" s="407"/>
      <c r="AI111" s="407"/>
      <c r="AJ111" s="407"/>
      <c r="AK111" s="1272"/>
      <c r="AL111" s="203"/>
      <c r="AM111" s="202"/>
      <c r="AN111" s="109"/>
      <c r="AO111" s="381"/>
      <c r="AP111" s="407"/>
      <c r="AQ111" s="407"/>
    </row>
    <row r="112" spans="1:43" ht="11.25" customHeight="1" x14ac:dyDescent="0.25">
      <c r="A112" s="381"/>
      <c r="C112" s="202"/>
      <c r="D112" s="109"/>
      <c r="E112" s="407"/>
      <c r="F112" s="1148"/>
      <c r="G112" s="1148"/>
      <c r="H112" s="1148"/>
      <c r="I112" s="1148"/>
      <c r="J112" s="1148"/>
      <c r="K112" s="1148"/>
      <c r="L112" s="1148"/>
      <c r="M112" s="1148"/>
      <c r="N112" s="1148"/>
      <c r="O112" s="1148"/>
      <c r="P112" s="1148"/>
      <c r="Q112" s="1148"/>
      <c r="R112" s="1148"/>
      <c r="S112" s="1148"/>
      <c r="T112" s="1148"/>
      <c r="U112" s="202"/>
      <c r="V112" s="109"/>
      <c r="W112" s="882"/>
      <c r="X112" s="1013"/>
      <c r="Y112" s="1013"/>
      <c r="Z112" s="1013"/>
      <c r="AA112" s="1013"/>
      <c r="AB112" s="1013"/>
      <c r="AC112" s="1028"/>
      <c r="AD112" s="407"/>
      <c r="AE112" s="407"/>
      <c r="AF112" s="407"/>
      <c r="AG112" s="121"/>
      <c r="AH112" s="407"/>
      <c r="AI112" s="407"/>
      <c r="AJ112" s="407"/>
      <c r="AK112" s="206"/>
      <c r="AL112" s="203"/>
      <c r="AM112" s="202"/>
      <c r="AN112" s="109"/>
      <c r="AO112" s="381"/>
      <c r="AP112" s="407"/>
      <c r="AQ112" s="407"/>
    </row>
    <row r="113" spans="1:43" ht="11.25" customHeight="1" x14ac:dyDescent="0.25">
      <c r="A113" s="381"/>
      <c r="C113" s="202"/>
      <c r="D113" s="109"/>
      <c r="E113" s="407"/>
      <c r="F113" s="1148"/>
      <c r="G113" s="1148"/>
      <c r="H113" s="1148"/>
      <c r="I113" s="1148"/>
      <c r="J113" s="1148"/>
      <c r="K113" s="1148"/>
      <c r="L113" s="1148"/>
      <c r="M113" s="1148"/>
      <c r="N113" s="1148"/>
      <c r="O113" s="1148"/>
      <c r="P113" s="1148"/>
      <c r="Q113" s="1148"/>
      <c r="R113" s="1148"/>
      <c r="S113" s="1148"/>
      <c r="T113" s="1148"/>
      <c r="U113" s="202"/>
      <c r="V113" s="109"/>
      <c r="W113" s="882"/>
      <c r="X113" s="1013"/>
      <c r="Y113" s="1013"/>
      <c r="Z113" s="1013"/>
      <c r="AA113" s="1013"/>
      <c r="AB113" s="1013"/>
      <c r="AC113" s="1028"/>
      <c r="AD113" s="407"/>
      <c r="AE113" s="407"/>
      <c r="AF113" s="407"/>
      <c r="AG113" s="121"/>
      <c r="AH113" s="407"/>
      <c r="AI113" s="407"/>
      <c r="AJ113" s="407"/>
      <c r="AK113" s="206"/>
      <c r="AL113" s="203"/>
      <c r="AM113" s="202"/>
      <c r="AN113" s="109"/>
      <c r="AO113" s="381"/>
      <c r="AP113" s="407"/>
      <c r="AQ113" s="407"/>
    </row>
    <row r="114" spans="1:43" ht="11.25" customHeight="1" x14ac:dyDescent="0.25">
      <c r="A114" s="381"/>
      <c r="C114" s="202"/>
      <c r="D114" s="109"/>
      <c r="E114" s="407"/>
      <c r="F114" s="1148"/>
      <c r="G114" s="1148"/>
      <c r="H114" s="1148"/>
      <c r="I114" s="1148"/>
      <c r="J114" s="1148"/>
      <c r="K114" s="1148"/>
      <c r="L114" s="1148"/>
      <c r="M114" s="1148"/>
      <c r="N114" s="1148"/>
      <c r="O114" s="1148"/>
      <c r="P114" s="1148"/>
      <c r="Q114" s="1148"/>
      <c r="R114" s="1148"/>
      <c r="S114" s="1148"/>
      <c r="T114" s="1148"/>
      <c r="U114" s="202"/>
      <c r="V114" s="109"/>
      <c r="W114" s="882"/>
      <c r="X114" s="1013"/>
      <c r="Y114" s="1013"/>
      <c r="Z114" s="1013"/>
      <c r="AA114" s="1013"/>
      <c r="AB114" s="1013"/>
      <c r="AC114" s="1028"/>
      <c r="AD114" s="407"/>
      <c r="AE114" s="407"/>
      <c r="AF114" s="407"/>
      <c r="AG114" s="121"/>
      <c r="AH114" s="407"/>
      <c r="AI114" s="407"/>
      <c r="AJ114" s="407"/>
      <c r="AK114" s="206"/>
      <c r="AL114" s="203"/>
      <c r="AM114" s="202"/>
      <c r="AN114" s="109"/>
      <c r="AO114" s="381"/>
      <c r="AP114" s="407"/>
      <c r="AQ114" s="407"/>
    </row>
    <row r="115" spans="1:43" ht="11.25" customHeight="1" x14ac:dyDescent="0.25">
      <c r="A115" s="381"/>
      <c r="C115" s="202"/>
      <c r="D115" s="109"/>
      <c r="E115" s="407"/>
      <c r="F115" s="1148"/>
      <c r="G115" s="1148"/>
      <c r="H115" s="1148"/>
      <c r="I115" s="1148"/>
      <c r="J115" s="1148"/>
      <c r="K115" s="1148"/>
      <c r="L115" s="1148"/>
      <c r="M115" s="1148"/>
      <c r="N115" s="1148"/>
      <c r="O115" s="1148"/>
      <c r="P115" s="1148"/>
      <c r="Q115" s="1148"/>
      <c r="R115" s="1148"/>
      <c r="S115" s="1148"/>
      <c r="T115" s="1148"/>
      <c r="U115" s="202"/>
      <c r="V115" s="109"/>
      <c r="W115" s="879"/>
      <c r="X115" s="879"/>
      <c r="Y115" s="879"/>
      <c r="Z115" s="879"/>
      <c r="AA115" s="879"/>
      <c r="AB115" s="879"/>
      <c r="AC115" s="880"/>
      <c r="AD115" s="407"/>
      <c r="AE115" s="407"/>
      <c r="AF115" s="407"/>
      <c r="AG115" s="121"/>
      <c r="AH115" s="407"/>
      <c r="AI115" s="407"/>
      <c r="AJ115" s="407"/>
      <c r="AK115" s="245"/>
      <c r="AL115" s="203"/>
      <c r="AM115" s="202"/>
      <c r="AN115" s="109"/>
      <c r="AO115" s="381"/>
      <c r="AP115" s="407"/>
      <c r="AQ115" s="407"/>
    </row>
    <row r="116" spans="1:43" ht="11.25" customHeight="1" x14ac:dyDescent="0.25">
      <c r="A116" s="381"/>
      <c r="C116" s="202"/>
      <c r="D116" s="109"/>
      <c r="E116" s="407" t="s">
        <v>2183</v>
      </c>
      <c r="F116" s="1148" t="str">
        <f ca="1">VLOOKUP(CONCATENATE($B$92&amp;INDIRECT(ADDRESS(ROW(),COLUMN()-1))),INDIRECT("translations[[Question Num]:["&amp; Language_Selected &amp;"]]"),MATCH(Language_Selected,Language_Options,0)+1,FALSE)</f>
        <v xml:space="preserve">Did (NAME IN 635) have any [INSERT GENERAL TERMS OR SPECIFIC NAMES OF COMMON TYPES OF YOGURT OR YOGURT DRINKS] [as a/to] drink? </v>
      </c>
      <c r="G116" s="1148"/>
      <c r="H116" s="1148"/>
      <c r="I116" s="1148"/>
      <c r="J116" s="1148"/>
      <c r="K116" s="1148"/>
      <c r="L116" s="1148"/>
      <c r="M116" s="1148"/>
      <c r="N116" s="1148"/>
      <c r="O116" s="1148"/>
      <c r="P116" s="1148"/>
      <c r="Q116" s="1148"/>
      <c r="R116" s="1148"/>
      <c r="S116" s="1148"/>
      <c r="T116" s="1148"/>
      <c r="U116" s="202"/>
      <c r="V116" s="109"/>
      <c r="W116" s="1287" t="s">
        <v>2184</v>
      </c>
      <c r="X116" s="1287"/>
      <c r="Y116" s="1287"/>
      <c r="Z116" s="1287"/>
      <c r="AA116" s="1287"/>
      <c r="AB116" s="926"/>
      <c r="AC116" s="742"/>
      <c r="AD116" s="742"/>
      <c r="AE116" s="742"/>
      <c r="AF116" s="742"/>
      <c r="AG116" s="742"/>
      <c r="AH116" s="742"/>
      <c r="AI116" s="742"/>
      <c r="AJ116" s="742"/>
      <c r="AK116" s="742"/>
      <c r="AL116" s="203"/>
      <c r="AM116" s="202"/>
      <c r="AN116" s="109"/>
      <c r="AO116" s="381"/>
      <c r="AP116" s="407"/>
      <c r="AQ116" s="407"/>
    </row>
    <row r="117" spans="1:43" ht="11.25" customHeight="1" x14ac:dyDescent="0.25">
      <c r="A117" s="381"/>
      <c r="C117" s="202"/>
      <c r="D117" s="109"/>
      <c r="E117" s="407"/>
      <c r="F117" s="1148"/>
      <c r="G117" s="1148"/>
      <c r="H117" s="1148"/>
      <c r="I117" s="1148"/>
      <c r="J117" s="1148"/>
      <c r="K117" s="1148"/>
      <c r="L117" s="1148"/>
      <c r="M117" s="1148"/>
      <c r="N117" s="1148"/>
      <c r="O117" s="1148"/>
      <c r="P117" s="1148"/>
      <c r="Q117" s="1148"/>
      <c r="R117" s="1148"/>
      <c r="S117" s="1148"/>
      <c r="T117" s="1148"/>
      <c r="U117" s="202"/>
      <c r="V117" s="109"/>
      <c r="W117" s="1287"/>
      <c r="X117" s="1287"/>
      <c r="Y117" s="1287"/>
      <c r="Z117" s="1287"/>
      <c r="AA117" s="1287"/>
      <c r="AB117" s="1017" t="s">
        <v>9</v>
      </c>
      <c r="AC117" s="1016" t="s">
        <v>53</v>
      </c>
      <c r="AD117" s="1019"/>
      <c r="AE117" s="1015"/>
      <c r="AF117" s="1015"/>
      <c r="AG117" s="1016" t="s">
        <v>55</v>
      </c>
      <c r="AH117" s="1015"/>
      <c r="AI117" s="1015"/>
      <c r="AJ117" s="1015"/>
      <c r="AK117" s="1016" t="s">
        <v>103</v>
      </c>
      <c r="AL117" s="203"/>
      <c r="AM117" s="202"/>
      <c r="AN117" s="109"/>
      <c r="AO117" s="381"/>
      <c r="AP117" s="407"/>
      <c r="AQ117" s="407"/>
    </row>
    <row r="118" spans="1:43" ht="11.25" customHeight="1" x14ac:dyDescent="0.25">
      <c r="A118" s="381"/>
      <c r="C118" s="202"/>
      <c r="D118" s="109"/>
      <c r="E118" s="407"/>
      <c r="F118" s="1148"/>
      <c r="G118" s="1148"/>
      <c r="H118" s="1148"/>
      <c r="I118" s="1148"/>
      <c r="J118" s="1148"/>
      <c r="K118" s="1148"/>
      <c r="L118" s="1148"/>
      <c r="M118" s="1148"/>
      <c r="N118" s="1148"/>
      <c r="O118" s="1148"/>
      <c r="P118" s="1148"/>
      <c r="Q118" s="1148"/>
      <c r="R118" s="1148"/>
      <c r="S118" s="1148"/>
      <c r="T118" s="1148"/>
      <c r="U118" s="202"/>
      <c r="V118" s="109"/>
      <c r="W118" s="1029"/>
      <c r="X118" s="1029"/>
      <c r="Y118" s="1029"/>
      <c r="Z118" s="1029"/>
      <c r="AA118" s="1029"/>
      <c r="AB118" s="1017"/>
      <c r="AC118" s="1016"/>
      <c r="AD118" s="1019"/>
      <c r="AE118" s="1015"/>
      <c r="AF118" s="1015"/>
      <c r="AG118" s="1016"/>
      <c r="AH118" s="1015"/>
      <c r="AI118" s="1015"/>
      <c r="AJ118" s="1015"/>
      <c r="AK118" s="1016"/>
      <c r="AL118" s="203"/>
      <c r="AM118" s="202"/>
      <c r="AN118" s="109"/>
      <c r="AO118" s="381"/>
      <c r="AP118" s="407"/>
      <c r="AQ118" s="407"/>
    </row>
    <row r="119" spans="1:43" ht="11.25" customHeight="1" x14ac:dyDescent="0.25">
      <c r="A119" s="381"/>
      <c r="C119" s="202"/>
      <c r="D119" s="109"/>
      <c r="E119" s="407"/>
      <c r="F119" s="1148"/>
      <c r="G119" s="1148"/>
      <c r="H119" s="1148"/>
      <c r="I119" s="1148"/>
      <c r="J119" s="1148"/>
      <c r="K119" s="1148"/>
      <c r="L119" s="1148"/>
      <c r="M119" s="1148"/>
      <c r="N119" s="1148"/>
      <c r="O119" s="1148"/>
      <c r="P119" s="1148"/>
      <c r="Q119" s="1148"/>
      <c r="R119" s="1148"/>
      <c r="S119" s="1148"/>
      <c r="T119" s="1148"/>
      <c r="U119" s="202"/>
      <c r="V119" s="109"/>
      <c r="W119" s="882"/>
      <c r="X119" s="1013"/>
      <c r="Y119" s="1013"/>
      <c r="Z119" s="1013"/>
      <c r="AA119" s="1013"/>
      <c r="AB119" s="1013"/>
      <c r="AC119" s="1028"/>
      <c r="AD119" s="407"/>
      <c r="AE119" s="407"/>
      <c r="AF119" s="407"/>
      <c r="AG119" s="121"/>
      <c r="AH119" s="407"/>
      <c r="AI119" s="407"/>
      <c r="AJ119" s="407"/>
      <c r="AK119" s="206"/>
      <c r="AL119" s="203"/>
      <c r="AM119" s="202"/>
      <c r="AN119" s="109"/>
      <c r="AO119" s="381"/>
      <c r="AP119" s="407"/>
      <c r="AQ119" s="407"/>
    </row>
    <row r="120" spans="1:43" ht="11.25" customHeight="1" x14ac:dyDescent="0.25">
      <c r="A120" s="381"/>
      <c r="C120" s="202"/>
      <c r="D120" s="109"/>
      <c r="E120" s="407"/>
      <c r="F120" s="1148"/>
      <c r="G120" s="1148"/>
      <c r="H120" s="1148"/>
      <c r="I120" s="1148"/>
      <c r="J120" s="1148"/>
      <c r="K120" s="1148"/>
      <c r="L120" s="1148"/>
      <c r="M120" s="1148"/>
      <c r="N120" s="1148"/>
      <c r="O120" s="1148"/>
      <c r="P120" s="1148"/>
      <c r="Q120" s="1148"/>
      <c r="R120" s="1148"/>
      <c r="S120" s="1148"/>
      <c r="T120" s="1148"/>
      <c r="U120" s="202"/>
      <c r="V120" s="109"/>
      <c r="W120" s="879"/>
      <c r="X120" s="879"/>
      <c r="Y120" s="879"/>
      <c r="Z120" s="879"/>
      <c r="AA120" s="879"/>
      <c r="AB120" s="879"/>
      <c r="AC120" s="880"/>
      <c r="AD120" s="407"/>
      <c r="AE120" s="407"/>
      <c r="AF120" s="407"/>
      <c r="AG120" s="121"/>
      <c r="AH120" s="407"/>
      <c r="AI120" s="407"/>
      <c r="AJ120" s="407"/>
      <c r="AK120" s="245"/>
      <c r="AL120" s="203"/>
      <c r="AM120" s="202"/>
      <c r="AN120" s="109"/>
      <c r="AO120" s="381"/>
      <c r="AP120" s="407"/>
      <c r="AQ120" s="407"/>
    </row>
    <row r="121" spans="1:43" x14ac:dyDescent="0.25">
      <c r="A121" s="381"/>
      <c r="B121" s="205"/>
      <c r="C121" s="202"/>
      <c r="D121" s="109"/>
      <c r="E121" s="407"/>
      <c r="F121" s="278" t="s">
        <v>1523</v>
      </c>
      <c r="G121" s="427"/>
      <c r="H121" s="427"/>
      <c r="I121" s="427"/>
      <c r="J121" s="427"/>
      <c r="K121" s="427"/>
      <c r="L121" s="427"/>
      <c r="M121" s="427"/>
      <c r="N121" s="427"/>
      <c r="O121" s="427"/>
      <c r="P121" s="427"/>
      <c r="Q121" s="427"/>
      <c r="R121" s="427"/>
      <c r="S121" s="427"/>
      <c r="T121" s="427"/>
      <c r="U121" s="202"/>
      <c r="V121" s="109"/>
      <c r="W121" s="407"/>
      <c r="X121" s="407"/>
      <c r="Y121" s="407"/>
      <c r="Z121" s="407"/>
      <c r="AA121" s="189"/>
      <c r="AB121" s="407"/>
      <c r="AC121" s="410"/>
      <c r="AD121" s="189"/>
      <c r="AE121" s="407"/>
      <c r="AF121" s="407"/>
      <c r="AG121" s="410"/>
      <c r="AH121" s="407"/>
      <c r="AI121" s="407"/>
      <c r="AJ121" s="407"/>
      <c r="AK121" s="410"/>
      <c r="AL121" s="203"/>
      <c r="AM121" s="202"/>
      <c r="AN121" s="109"/>
      <c r="AO121" s="381"/>
      <c r="AP121" s="407"/>
      <c r="AQ121" s="407"/>
    </row>
    <row r="122" spans="1:43" ht="11.25" customHeight="1" x14ac:dyDescent="0.25">
      <c r="A122" s="381"/>
      <c r="B122" s="205"/>
      <c r="C122" s="202"/>
      <c r="D122" s="109"/>
      <c r="E122" s="407" t="s">
        <v>2185</v>
      </c>
      <c r="F122" s="1148" t="str">
        <f ca="1">VLOOKUP(CONCATENATE($B$92&amp;INDIRECT(ADDRESS(ROW(),COLUMN()-1))),INDIRECT("translations[[Question Num]:["&amp; Language_Selected &amp;"]]"),MATCH(Language_Selected,Language_Options,0)+1,FALSE)</f>
        <v>Was it a sweet [or flavored] type of drink?</v>
      </c>
      <c r="G122" s="1148"/>
      <c r="H122" s="1148"/>
      <c r="I122" s="1148"/>
      <c r="J122" s="1148"/>
      <c r="K122" s="1148"/>
      <c r="L122" s="1148"/>
      <c r="M122" s="1148"/>
      <c r="N122" s="1148"/>
      <c r="O122" s="1148"/>
      <c r="P122" s="1148"/>
      <c r="Q122" s="1148"/>
      <c r="R122" s="1148"/>
      <c r="S122" s="1148"/>
      <c r="T122" s="1148"/>
      <c r="U122" s="202"/>
      <c r="V122" s="109"/>
      <c r="W122" s="407"/>
      <c r="X122" s="729" t="s">
        <v>1550</v>
      </c>
      <c r="Y122" s="642"/>
      <c r="Z122" s="642"/>
      <c r="AA122" s="112"/>
      <c r="AB122" s="883" t="s">
        <v>9</v>
      </c>
      <c r="AC122" s="121" t="s">
        <v>53</v>
      </c>
      <c r="AD122" s="189"/>
      <c r="AE122" s="407"/>
      <c r="AF122" s="407"/>
      <c r="AG122" s="121" t="s">
        <v>55</v>
      </c>
      <c r="AH122" s="407"/>
      <c r="AI122" s="407"/>
      <c r="AJ122" s="407"/>
      <c r="AK122" s="121" t="s">
        <v>103</v>
      </c>
      <c r="AL122" s="203"/>
      <c r="AM122" s="202"/>
      <c r="AN122" s="109"/>
      <c r="AO122" s="381"/>
      <c r="AP122" s="407"/>
      <c r="AQ122" s="407"/>
    </row>
    <row r="123" spans="1:43" ht="6" customHeight="1" x14ac:dyDescent="0.25">
      <c r="A123" s="381"/>
      <c r="B123" s="205"/>
      <c r="C123" s="202"/>
      <c r="D123" s="211"/>
      <c r="E123" s="212"/>
      <c r="F123" s="212"/>
      <c r="G123" s="212"/>
      <c r="H123" s="212"/>
      <c r="I123" s="212"/>
      <c r="J123" s="212"/>
      <c r="K123" s="212"/>
      <c r="L123" s="212"/>
      <c r="M123" s="212"/>
      <c r="N123" s="212"/>
      <c r="O123" s="212"/>
      <c r="P123" s="212"/>
      <c r="Q123" s="212"/>
      <c r="R123" s="212"/>
      <c r="S123" s="212"/>
      <c r="T123" s="212"/>
      <c r="U123" s="213"/>
      <c r="V123" s="211"/>
      <c r="W123" s="212"/>
      <c r="X123" s="212"/>
      <c r="Y123" s="212"/>
      <c r="Z123" s="212"/>
      <c r="AA123" s="214"/>
      <c r="AB123" s="212"/>
      <c r="AC123" s="215"/>
      <c r="AD123" s="214"/>
      <c r="AE123" s="212"/>
      <c r="AF123" s="212"/>
      <c r="AG123" s="215"/>
      <c r="AH123" s="212"/>
      <c r="AI123" s="212"/>
      <c r="AJ123" s="212"/>
      <c r="AK123" s="215"/>
      <c r="AL123" s="216"/>
      <c r="AM123" s="213"/>
      <c r="AN123" s="109"/>
      <c r="AO123" s="381"/>
      <c r="AP123" s="407"/>
      <c r="AQ123" s="407"/>
    </row>
    <row r="124" spans="1:43" ht="6" customHeight="1" x14ac:dyDescent="0.25">
      <c r="A124" s="381"/>
      <c r="B124" s="121"/>
      <c r="C124" s="202"/>
      <c r="D124" s="217"/>
      <c r="E124" s="218"/>
      <c r="F124" s="218"/>
      <c r="G124" s="218"/>
      <c r="H124" s="218"/>
      <c r="I124" s="218"/>
      <c r="J124" s="218"/>
      <c r="K124" s="218"/>
      <c r="L124" s="218"/>
      <c r="M124" s="218"/>
      <c r="N124" s="218"/>
      <c r="O124" s="218"/>
      <c r="P124" s="218"/>
      <c r="Q124" s="218"/>
      <c r="R124" s="218"/>
      <c r="S124" s="218"/>
      <c r="T124" s="218"/>
      <c r="U124" s="219"/>
      <c r="V124" s="217"/>
      <c r="W124" s="218"/>
      <c r="X124" s="218"/>
      <c r="Y124" s="218"/>
      <c r="Z124" s="218"/>
      <c r="AA124" s="220"/>
      <c r="AB124" s="218"/>
      <c r="AC124" s="221"/>
      <c r="AD124" s="220"/>
      <c r="AE124" s="218"/>
      <c r="AF124" s="218"/>
      <c r="AG124" s="221"/>
      <c r="AH124" s="218"/>
      <c r="AI124" s="218"/>
      <c r="AJ124" s="218"/>
      <c r="AK124" s="221"/>
      <c r="AL124" s="222"/>
      <c r="AM124" s="219"/>
      <c r="AN124" s="109"/>
      <c r="AO124" s="381"/>
      <c r="AP124" s="407"/>
      <c r="AQ124" s="407"/>
    </row>
    <row r="125" spans="1:43" ht="11.25" customHeight="1" x14ac:dyDescent="0.25">
      <c r="A125" s="381"/>
      <c r="B125" s="155"/>
      <c r="C125" s="202"/>
      <c r="D125" s="109"/>
      <c r="E125" s="407" t="s">
        <v>58</v>
      </c>
      <c r="F125" s="1146" t="str">
        <f ca="1">VLOOKUP(CONCATENATE($B$92&amp;INDIRECT(ADDRESS(ROW(),COLUMN()-1))),INDIRECT("translations[[Question Num]:["&amp; Language_Selected &amp;"]]"),MATCH(Language_Selected,Language_Options,0)+1,FALSE)</f>
        <v>Porridge, bread, rice, noodles, pasta, or [INSERT OTHER COMMONLY CONSUMED FOODS MADE FROM GRAINS, INCLUDING RICE DISHES, NOODLE DISHES ETC.]?</v>
      </c>
      <c r="G125" s="1146"/>
      <c r="H125" s="1146"/>
      <c r="I125" s="1146"/>
      <c r="J125" s="1146"/>
      <c r="K125" s="1146"/>
      <c r="L125" s="1146"/>
      <c r="M125" s="1146"/>
      <c r="N125" s="1146"/>
      <c r="O125" s="1146"/>
      <c r="P125" s="1146"/>
      <c r="Q125" s="1146"/>
      <c r="R125" s="1146"/>
      <c r="S125" s="1146"/>
      <c r="T125" s="1146"/>
      <c r="U125" s="202"/>
      <c r="V125" s="109"/>
      <c r="W125" s="407" t="s">
        <v>58</v>
      </c>
      <c r="X125" s="112" t="s">
        <v>9</v>
      </c>
      <c r="Y125" s="112"/>
      <c r="Z125" s="112"/>
      <c r="AA125" s="209"/>
      <c r="AB125" s="210"/>
      <c r="AC125" s="121" t="s">
        <v>53</v>
      </c>
      <c r="AD125" s="189"/>
      <c r="AE125" s="407"/>
      <c r="AF125" s="407"/>
      <c r="AG125" s="121" t="s">
        <v>55</v>
      </c>
      <c r="AH125" s="407"/>
      <c r="AI125" s="407"/>
      <c r="AJ125" s="407"/>
      <c r="AK125" s="121" t="s">
        <v>103</v>
      </c>
      <c r="AL125" s="203"/>
      <c r="AM125" s="202"/>
      <c r="AN125" s="109"/>
      <c r="AO125" s="381"/>
      <c r="AP125" s="407"/>
      <c r="AQ125" s="407"/>
    </row>
    <row r="126" spans="1:43" ht="11.25" customHeight="1" x14ac:dyDescent="0.25">
      <c r="A126" s="381"/>
      <c r="B126" s="206"/>
      <c r="C126" s="202"/>
      <c r="D126" s="109"/>
      <c r="E126" s="407"/>
      <c r="F126" s="1146"/>
      <c r="G126" s="1146"/>
      <c r="H126" s="1146"/>
      <c r="I126" s="1146"/>
      <c r="J126" s="1146"/>
      <c r="K126" s="1146"/>
      <c r="L126" s="1146"/>
      <c r="M126" s="1146"/>
      <c r="N126" s="1146"/>
      <c r="O126" s="1146"/>
      <c r="P126" s="1146"/>
      <c r="Q126" s="1146"/>
      <c r="R126" s="1146"/>
      <c r="S126" s="1146"/>
      <c r="T126" s="1146"/>
      <c r="U126" s="202"/>
      <c r="V126" s="109"/>
      <c r="W126" s="407"/>
      <c r="X126" s="112"/>
      <c r="Y126" s="112"/>
      <c r="Z126" s="112"/>
      <c r="AA126" s="209"/>
      <c r="AB126" s="210"/>
      <c r="AC126" s="121"/>
      <c r="AD126" s="189"/>
      <c r="AE126" s="407"/>
      <c r="AF126" s="407"/>
      <c r="AG126" s="121"/>
      <c r="AH126" s="407"/>
      <c r="AI126" s="407"/>
      <c r="AJ126" s="407"/>
      <c r="AK126" s="121"/>
      <c r="AL126" s="203"/>
      <c r="AM126" s="202"/>
      <c r="AN126" s="109"/>
      <c r="AO126" s="381"/>
      <c r="AP126" s="407"/>
      <c r="AQ126" s="407"/>
    </row>
    <row r="127" spans="1:43" ht="11.25" customHeight="1" x14ac:dyDescent="0.25">
      <c r="A127" s="381"/>
      <c r="B127" s="206"/>
      <c r="C127" s="202"/>
      <c r="D127" s="109"/>
      <c r="E127" s="407"/>
      <c r="F127" s="1146"/>
      <c r="G127" s="1146"/>
      <c r="H127" s="1146"/>
      <c r="I127" s="1146"/>
      <c r="J127" s="1146"/>
      <c r="K127" s="1146"/>
      <c r="L127" s="1146"/>
      <c r="M127" s="1146"/>
      <c r="N127" s="1146"/>
      <c r="O127" s="1146"/>
      <c r="P127" s="1146"/>
      <c r="Q127" s="1146"/>
      <c r="R127" s="1146"/>
      <c r="S127" s="1146"/>
      <c r="T127" s="1146"/>
      <c r="U127" s="202"/>
      <c r="V127" s="109"/>
      <c r="W127" s="407"/>
      <c r="X127" s="112"/>
      <c r="Y127" s="112"/>
      <c r="Z127" s="112"/>
      <c r="AA127" s="209"/>
      <c r="AB127" s="210"/>
      <c r="AC127" s="121"/>
      <c r="AD127" s="189"/>
      <c r="AE127" s="407"/>
      <c r="AF127" s="407"/>
      <c r="AG127" s="121"/>
      <c r="AH127" s="407"/>
      <c r="AI127" s="407"/>
      <c r="AJ127" s="407"/>
      <c r="AK127" s="121"/>
      <c r="AL127" s="203"/>
      <c r="AM127" s="202"/>
      <c r="AN127" s="109"/>
      <c r="AO127" s="381"/>
      <c r="AP127" s="407"/>
      <c r="AQ127" s="407"/>
    </row>
    <row r="128" spans="1:43" ht="11.25" customHeight="1" x14ac:dyDescent="0.25">
      <c r="A128" s="381"/>
      <c r="B128" s="206"/>
      <c r="C128" s="202"/>
      <c r="D128" s="109"/>
      <c r="E128" s="407"/>
      <c r="F128" s="1146"/>
      <c r="G128" s="1146"/>
      <c r="H128" s="1146"/>
      <c r="I128" s="1146"/>
      <c r="J128" s="1146"/>
      <c r="K128" s="1146"/>
      <c r="L128" s="1146"/>
      <c r="M128" s="1146"/>
      <c r="N128" s="1146"/>
      <c r="O128" s="1146"/>
      <c r="P128" s="1146"/>
      <c r="Q128" s="1146"/>
      <c r="R128" s="1146"/>
      <c r="S128" s="1146"/>
      <c r="T128" s="1146"/>
      <c r="U128" s="202"/>
      <c r="V128" s="109"/>
      <c r="W128" s="407"/>
      <c r="X128" s="112"/>
      <c r="Y128" s="112"/>
      <c r="Z128" s="112"/>
      <c r="AA128" s="209"/>
      <c r="AB128" s="210"/>
      <c r="AC128" s="121"/>
      <c r="AD128" s="189"/>
      <c r="AE128" s="407"/>
      <c r="AF128" s="407"/>
      <c r="AG128" s="121"/>
      <c r="AH128" s="407"/>
      <c r="AI128" s="407"/>
      <c r="AJ128" s="407"/>
      <c r="AK128" s="121"/>
      <c r="AL128" s="203"/>
      <c r="AM128" s="202"/>
      <c r="AN128" s="109"/>
      <c r="AO128" s="381"/>
      <c r="AP128" s="407"/>
      <c r="AQ128" s="407"/>
    </row>
    <row r="129" spans="1:43" ht="6" customHeight="1" x14ac:dyDescent="0.25">
      <c r="A129" s="381"/>
      <c r="B129" s="206"/>
      <c r="C129" s="202"/>
      <c r="D129" s="211"/>
      <c r="E129" s="212"/>
      <c r="F129" s="212"/>
      <c r="G129" s="212"/>
      <c r="H129" s="212"/>
      <c r="I129" s="212"/>
      <c r="J129" s="212"/>
      <c r="K129" s="212"/>
      <c r="L129" s="212"/>
      <c r="M129" s="212"/>
      <c r="N129" s="212"/>
      <c r="O129" s="212"/>
      <c r="P129" s="212"/>
      <c r="Q129" s="212"/>
      <c r="R129" s="212"/>
      <c r="S129" s="212"/>
      <c r="T129" s="212"/>
      <c r="U129" s="213"/>
      <c r="V129" s="211"/>
      <c r="W129" s="212"/>
      <c r="X129" s="212"/>
      <c r="Y129" s="212"/>
      <c r="Z129" s="212"/>
      <c r="AA129" s="214"/>
      <c r="AB129" s="212"/>
      <c r="AC129" s="215"/>
      <c r="AD129" s="214"/>
      <c r="AE129" s="212"/>
      <c r="AF129" s="212"/>
      <c r="AG129" s="215"/>
      <c r="AH129" s="212"/>
      <c r="AI129" s="212"/>
      <c r="AJ129" s="212"/>
      <c r="AK129" s="215"/>
      <c r="AL129" s="216"/>
      <c r="AM129" s="213"/>
      <c r="AN129" s="109"/>
      <c r="AO129" s="381"/>
      <c r="AP129" s="407"/>
      <c r="AQ129" s="407"/>
    </row>
    <row r="130" spans="1:43" ht="6" customHeight="1" x14ac:dyDescent="0.25">
      <c r="A130" s="381"/>
      <c r="B130" s="206"/>
      <c r="C130" s="202"/>
      <c r="D130" s="217"/>
      <c r="E130" s="218"/>
      <c r="F130" s="218"/>
      <c r="G130" s="218"/>
      <c r="H130" s="218"/>
      <c r="I130" s="218"/>
      <c r="J130" s="218"/>
      <c r="K130" s="218"/>
      <c r="L130" s="218"/>
      <c r="M130" s="218"/>
      <c r="N130" s="218"/>
      <c r="O130" s="218"/>
      <c r="P130" s="218"/>
      <c r="Q130" s="218"/>
      <c r="R130" s="218"/>
      <c r="S130" s="218"/>
      <c r="T130" s="218"/>
      <c r="U130" s="219"/>
      <c r="V130" s="217"/>
      <c r="W130" s="218"/>
      <c r="X130" s="218"/>
      <c r="Y130" s="218"/>
      <c r="Z130" s="218"/>
      <c r="AA130" s="220"/>
      <c r="AB130" s="218"/>
      <c r="AC130" s="221"/>
      <c r="AD130" s="220"/>
      <c r="AE130" s="218"/>
      <c r="AF130" s="218"/>
      <c r="AG130" s="221"/>
      <c r="AH130" s="218"/>
      <c r="AI130" s="218"/>
      <c r="AJ130" s="218"/>
      <c r="AK130" s="221"/>
      <c r="AL130" s="222"/>
      <c r="AM130" s="219"/>
      <c r="AN130" s="109"/>
      <c r="AO130" s="381"/>
      <c r="AP130" s="407"/>
      <c r="AQ130" s="407"/>
    </row>
    <row r="131" spans="1:43" ht="11.25" customHeight="1" x14ac:dyDescent="0.25">
      <c r="A131" s="381"/>
      <c r="B131" s="121"/>
      <c r="C131" s="202"/>
      <c r="D131" s="109"/>
      <c r="E131" s="407" t="s">
        <v>255</v>
      </c>
      <c r="F131" s="1148" t="str">
        <f ca="1">VLOOKUP(CONCATENATE($B$92&amp;INDIRECT(ADDRESS(ROW(),COLUMN()-1))),INDIRECT("translations[[Question Num]:["&amp; Language_Selected &amp;"]]"),MATCH(Language_Selected,Language_Options,0)+1,FALSE)</f>
        <v>Pumpkin, carrots, squash [, or sweet potatoes that are yellow or orange inside]?</v>
      </c>
      <c r="G131" s="1148"/>
      <c r="H131" s="1148"/>
      <c r="I131" s="1148"/>
      <c r="J131" s="1148"/>
      <c r="K131" s="1148"/>
      <c r="L131" s="1148"/>
      <c r="M131" s="1148"/>
      <c r="N131" s="1148"/>
      <c r="O131" s="1148"/>
      <c r="P131" s="1148"/>
      <c r="Q131" s="1148"/>
      <c r="R131" s="1148"/>
      <c r="S131" s="1148"/>
      <c r="T131" s="1148"/>
      <c r="U131" s="202"/>
      <c r="V131" s="109"/>
      <c r="W131" s="407" t="s">
        <v>255</v>
      </c>
      <c r="X131" s="112" t="s">
        <v>9</v>
      </c>
      <c r="Y131" s="112"/>
      <c r="Z131" s="112"/>
      <c r="AA131" s="209"/>
      <c r="AB131" s="210"/>
      <c r="AC131" s="121" t="s">
        <v>53</v>
      </c>
      <c r="AD131" s="189"/>
      <c r="AE131" s="407"/>
      <c r="AF131" s="407"/>
      <c r="AG131" s="121" t="s">
        <v>55</v>
      </c>
      <c r="AH131" s="407"/>
      <c r="AI131" s="407"/>
      <c r="AJ131" s="407"/>
      <c r="AK131" s="121" t="s">
        <v>103</v>
      </c>
      <c r="AL131" s="203"/>
      <c r="AM131" s="202"/>
      <c r="AN131" s="109"/>
      <c r="AO131" s="381"/>
      <c r="AP131" s="407"/>
      <c r="AQ131" s="407"/>
    </row>
    <row r="132" spans="1:43" ht="11.25" customHeight="1" x14ac:dyDescent="0.25">
      <c r="A132" s="381"/>
      <c r="B132" s="121"/>
      <c r="C132" s="202"/>
      <c r="D132" s="109"/>
      <c r="E132" s="407"/>
      <c r="F132" s="1148"/>
      <c r="G132" s="1148"/>
      <c r="H132" s="1148"/>
      <c r="I132" s="1148"/>
      <c r="J132" s="1148"/>
      <c r="K132" s="1148"/>
      <c r="L132" s="1148"/>
      <c r="M132" s="1148"/>
      <c r="N132" s="1148"/>
      <c r="O132" s="1148"/>
      <c r="P132" s="1148"/>
      <c r="Q132" s="1148"/>
      <c r="R132" s="1148"/>
      <c r="S132" s="1148"/>
      <c r="T132" s="1148"/>
      <c r="U132" s="202"/>
      <c r="V132" s="109"/>
      <c r="W132" s="407"/>
      <c r="X132" s="112"/>
      <c r="Y132" s="112"/>
      <c r="Z132" s="112"/>
      <c r="AA132" s="209"/>
      <c r="AB132" s="210"/>
      <c r="AC132" s="121"/>
      <c r="AD132" s="189"/>
      <c r="AE132" s="407"/>
      <c r="AF132" s="407"/>
      <c r="AG132" s="121"/>
      <c r="AH132" s="407"/>
      <c r="AI132" s="407"/>
      <c r="AJ132" s="407"/>
      <c r="AK132" s="121"/>
      <c r="AL132" s="203"/>
      <c r="AM132" s="202"/>
      <c r="AN132" s="109"/>
      <c r="AO132" s="381"/>
      <c r="AP132" s="407"/>
      <c r="AQ132" s="407"/>
    </row>
    <row r="133" spans="1:43" ht="6" customHeight="1" x14ac:dyDescent="0.25">
      <c r="A133" s="381"/>
      <c r="B133" s="206"/>
      <c r="C133" s="202"/>
      <c r="D133" s="211"/>
      <c r="E133" s="212"/>
      <c r="F133" s="212"/>
      <c r="G133" s="212"/>
      <c r="H133" s="212"/>
      <c r="I133" s="212"/>
      <c r="J133" s="212"/>
      <c r="K133" s="212"/>
      <c r="L133" s="212"/>
      <c r="M133" s="212"/>
      <c r="N133" s="212"/>
      <c r="O133" s="212"/>
      <c r="P133" s="212"/>
      <c r="Q133" s="212"/>
      <c r="R133" s="212"/>
      <c r="S133" s="212"/>
      <c r="T133" s="212"/>
      <c r="U133" s="213"/>
      <c r="V133" s="211"/>
      <c r="W133" s="212"/>
      <c r="X133" s="212"/>
      <c r="Y133" s="212"/>
      <c r="Z133" s="212"/>
      <c r="AA133" s="214"/>
      <c r="AB133" s="212"/>
      <c r="AC133" s="215"/>
      <c r="AD133" s="214"/>
      <c r="AE133" s="212"/>
      <c r="AF133" s="212"/>
      <c r="AG133" s="215"/>
      <c r="AH133" s="212"/>
      <c r="AI133" s="212"/>
      <c r="AJ133" s="212"/>
      <c r="AK133" s="215"/>
      <c r="AL133" s="216"/>
      <c r="AM133" s="213"/>
      <c r="AN133" s="109"/>
      <c r="AO133" s="381"/>
      <c r="AP133" s="407"/>
      <c r="AQ133" s="407"/>
    </row>
    <row r="134" spans="1:43" ht="6" customHeight="1" x14ac:dyDescent="0.25">
      <c r="A134" s="539"/>
      <c r="B134" s="538"/>
      <c r="C134" s="540"/>
      <c r="D134" s="541"/>
      <c r="E134" s="542"/>
      <c r="F134" s="542"/>
      <c r="G134" s="542"/>
      <c r="H134" s="542"/>
      <c r="I134" s="542"/>
      <c r="J134" s="542"/>
      <c r="K134" s="542"/>
      <c r="L134" s="542"/>
      <c r="M134" s="542"/>
      <c r="N134" s="542"/>
      <c r="O134" s="542"/>
      <c r="P134" s="542"/>
      <c r="Q134" s="542"/>
      <c r="R134" s="542"/>
      <c r="S134" s="542"/>
      <c r="T134" s="542"/>
      <c r="U134" s="543"/>
      <c r="V134" s="541"/>
      <c r="W134" s="542"/>
      <c r="X134" s="542"/>
      <c r="Y134" s="542"/>
      <c r="Z134" s="542"/>
      <c r="AA134" s="544"/>
      <c r="AB134" s="542"/>
      <c r="AC134" s="545"/>
      <c r="AD134" s="544"/>
      <c r="AE134" s="542"/>
      <c r="AF134" s="542"/>
      <c r="AG134" s="545"/>
      <c r="AH134" s="542"/>
      <c r="AI134" s="542"/>
      <c r="AJ134" s="542"/>
      <c r="AK134" s="545"/>
      <c r="AL134" s="546"/>
      <c r="AM134" s="543"/>
      <c r="AN134" s="547"/>
      <c r="AO134" s="539"/>
      <c r="AP134" s="539"/>
      <c r="AQ134" s="539"/>
    </row>
    <row r="135" spans="1:43" ht="11.25" customHeight="1" x14ac:dyDescent="0.25">
      <c r="A135" s="539"/>
      <c r="B135" s="538"/>
      <c r="C135" s="540"/>
      <c r="D135" s="547"/>
      <c r="E135" s="539" t="s">
        <v>257</v>
      </c>
      <c r="F135" s="1292" t="str">
        <f ca="1">VLOOKUP(CONCATENATE($B$92&amp;INDIRECT(ADDRESS(ROW(),COLUMN()-1))),INDIRECT("translations[[Question Num]:["&amp; Language_Selected &amp;"]]"),MATCH(Language_Selected,Language_Options,0)+1,FALSE)</f>
        <v>Plantains, white potatoes, white yams, manioc, cassava, or [INSERT OTHER COMMONLY CONSUMED STARCHY TUBERS OR TUBEROUS ROOTS THAT ARE WHITE OR PALE INSIDE]?</v>
      </c>
      <c r="G135" s="1292"/>
      <c r="H135" s="1292"/>
      <c r="I135" s="1292"/>
      <c r="J135" s="1292"/>
      <c r="K135" s="1292"/>
      <c r="L135" s="1292"/>
      <c r="M135" s="1292"/>
      <c r="N135" s="1292"/>
      <c r="O135" s="1292"/>
      <c r="P135" s="1292"/>
      <c r="Q135" s="1292"/>
      <c r="R135" s="1292"/>
      <c r="S135" s="1292"/>
      <c r="T135" s="1292"/>
      <c r="U135" s="540"/>
      <c r="V135" s="547"/>
      <c r="W135" s="539" t="s">
        <v>257</v>
      </c>
      <c r="X135" s="548" t="s">
        <v>9</v>
      </c>
      <c r="Y135" s="548"/>
      <c r="Z135" s="548"/>
      <c r="AA135" s="549"/>
      <c r="AB135" s="550"/>
      <c r="AC135" s="551" t="s">
        <v>53</v>
      </c>
      <c r="AD135" s="552"/>
      <c r="AE135" s="539"/>
      <c r="AF135" s="539"/>
      <c r="AG135" s="551" t="s">
        <v>55</v>
      </c>
      <c r="AH135" s="539"/>
      <c r="AI135" s="539"/>
      <c r="AJ135" s="539"/>
      <c r="AK135" s="551" t="s">
        <v>103</v>
      </c>
      <c r="AL135" s="553"/>
      <c r="AM135" s="540"/>
      <c r="AN135" s="547"/>
      <c r="AO135" s="539"/>
      <c r="AP135" s="539"/>
      <c r="AQ135" s="539"/>
    </row>
    <row r="136" spans="1:43" ht="11.25" customHeight="1" x14ac:dyDescent="0.25">
      <c r="A136" s="539"/>
      <c r="B136" s="538"/>
      <c r="C136" s="540"/>
      <c r="D136" s="547"/>
      <c r="E136" s="539"/>
      <c r="F136" s="1292"/>
      <c r="G136" s="1292"/>
      <c r="H136" s="1292"/>
      <c r="I136" s="1292"/>
      <c r="J136" s="1292"/>
      <c r="K136" s="1292"/>
      <c r="L136" s="1292"/>
      <c r="M136" s="1292"/>
      <c r="N136" s="1292"/>
      <c r="O136" s="1292"/>
      <c r="P136" s="1292"/>
      <c r="Q136" s="1292"/>
      <c r="R136" s="1292"/>
      <c r="S136" s="1292"/>
      <c r="T136" s="1292"/>
      <c r="U136" s="540"/>
      <c r="V136" s="547"/>
      <c r="W136" s="539"/>
      <c r="X136" s="548"/>
      <c r="Y136" s="548"/>
      <c r="Z136" s="548"/>
      <c r="AA136" s="549"/>
      <c r="AB136" s="550"/>
      <c r="AC136" s="551"/>
      <c r="AD136" s="552"/>
      <c r="AE136" s="539"/>
      <c r="AF136" s="539"/>
      <c r="AG136" s="551"/>
      <c r="AH136" s="539"/>
      <c r="AI136" s="539"/>
      <c r="AJ136" s="539"/>
      <c r="AK136" s="551"/>
      <c r="AL136" s="553"/>
      <c r="AM136" s="540"/>
      <c r="AN136" s="547"/>
      <c r="AO136" s="539"/>
      <c r="AP136" s="539"/>
      <c r="AQ136" s="539"/>
    </row>
    <row r="137" spans="1:43" ht="11.25" customHeight="1" x14ac:dyDescent="0.25">
      <c r="A137" s="539"/>
      <c r="B137" s="538"/>
      <c r="C137" s="540"/>
      <c r="D137" s="547"/>
      <c r="E137" s="539"/>
      <c r="F137" s="1292"/>
      <c r="G137" s="1292"/>
      <c r="H137" s="1292"/>
      <c r="I137" s="1292"/>
      <c r="J137" s="1292"/>
      <c r="K137" s="1292"/>
      <c r="L137" s="1292"/>
      <c r="M137" s="1292"/>
      <c r="N137" s="1292"/>
      <c r="O137" s="1292"/>
      <c r="P137" s="1292"/>
      <c r="Q137" s="1292"/>
      <c r="R137" s="1292"/>
      <c r="S137" s="1292"/>
      <c r="T137" s="1292"/>
      <c r="U137" s="540"/>
      <c r="V137" s="547"/>
      <c r="W137" s="539"/>
      <c r="X137" s="548"/>
      <c r="Y137" s="548"/>
      <c r="Z137" s="548"/>
      <c r="AA137" s="549"/>
      <c r="AB137" s="550"/>
      <c r="AC137" s="551"/>
      <c r="AD137" s="552"/>
      <c r="AE137" s="539"/>
      <c r="AF137" s="539"/>
      <c r="AG137" s="551"/>
      <c r="AH137" s="539"/>
      <c r="AI137" s="539"/>
      <c r="AJ137" s="539"/>
      <c r="AK137" s="551"/>
      <c r="AL137" s="553"/>
      <c r="AM137" s="540"/>
      <c r="AN137" s="547"/>
      <c r="AO137" s="539"/>
      <c r="AP137" s="539"/>
      <c r="AQ137" s="539"/>
    </row>
    <row r="138" spans="1:43" ht="11.25" customHeight="1" x14ac:dyDescent="0.25">
      <c r="A138" s="539"/>
      <c r="B138" s="538"/>
      <c r="C138" s="540"/>
      <c r="D138" s="547"/>
      <c r="E138" s="539"/>
      <c r="F138" s="1292"/>
      <c r="G138" s="1292"/>
      <c r="H138" s="1292"/>
      <c r="I138" s="1292"/>
      <c r="J138" s="1292"/>
      <c r="K138" s="1292"/>
      <c r="L138" s="1292"/>
      <c r="M138" s="1292"/>
      <c r="N138" s="1292"/>
      <c r="O138" s="1292"/>
      <c r="P138" s="1292"/>
      <c r="Q138" s="1292"/>
      <c r="R138" s="1292"/>
      <c r="S138" s="1292"/>
      <c r="T138" s="1292"/>
      <c r="U138" s="540"/>
      <c r="V138" s="547"/>
      <c r="W138" s="539"/>
      <c r="X138" s="548"/>
      <c r="Y138" s="548"/>
      <c r="Z138" s="548"/>
      <c r="AA138" s="549"/>
      <c r="AB138" s="550"/>
      <c r="AC138" s="551"/>
      <c r="AD138" s="552"/>
      <c r="AE138" s="539"/>
      <c r="AF138" s="539"/>
      <c r="AG138" s="551"/>
      <c r="AH138" s="539"/>
      <c r="AI138" s="539"/>
      <c r="AJ138" s="539"/>
      <c r="AK138" s="551"/>
      <c r="AL138" s="553"/>
      <c r="AM138" s="540"/>
      <c r="AN138" s="547"/>
      <c r="AO138" s="539"/>
      <c r="AP138" s="539"/>
      <c r="AQ138" s="539"/>
    </row>
    <row r="139" spans="1:43" ht="6" customHeight="1" x14ac:dyDescent="0.25">
      <c r="A139" s="539"/>
      <c r="B139" s="538"/>
      <c r="C139" s="540"/>
      <c r="D139" s="1033"/>
      <c r="E139" s="1030"/>
      <c r="F139" s="1030"/>
      <c r="G139" s="1030"/>
      <c r="H139" s="1030"/>
      <c r="I139" s="1030"/>
      <c r="J139" s="1030"/>
      <c r="K139" s="1030"/>
      <c r="L139" s="1030"/>
      <c r="M139" s="1030"/>
      <c r="N139" s="1030"/>
      <c r="O139" s="1030"/>
      <c r="P139" s="1030"/>
      <c r="Q139" s="1030"/>
      <c r="R139" s="1030"/>
      <c r="S139" s="1030"/>
      <c r="T139" s="1030"/>
      <c r="U139" s="1032"/>
      <c r="V139" s="1033"/>
      <c r="W139" s="1030"/>
      <c r="X139" s="1030"/>
      <c r="Y139" s="1030"/>
      <c r="Z139" s="1030"/>
      <c r="AA139" s="1034"/>
      <c r="AB139" s="1030"/>
      <c r="AC139" s="1031"/>
      <c r="AD139" s="1034"/>
      <c r="AE139" s="1030"/>
      <c r="AF139" s="1030"/>
      <c r="AG139" s="1031"/>
      <c r="AH139" s="1030"/>
      <c r="AI139" s="1030"/>
      <c r="AJ139" s="1030"/>
      <c r="AK139" s="1031"/>
      <c r="AL139" s="1035"/>
      <c r="AM139" s="1032"/>
      <c r="AN139" s="547"/>
      <c r="AO139" s="539"/>
      <c r="AP139" s="539"/>
      <c r="AQ139" s="539"/>
    </row>
    <row r="140" spans="1:43" ht="6" customHeight="1" x14ac:dyDescent="0.25">
      <c r="A140" s="539"/>
      <c r="B140" s="538"/>
      <c r="C140" s="619"/>
      <c r="D140" s="619"/>
      <c r="E140" s="619"/>
      <c r="F140" s="619"/>
      <c r="G140" s="619"/>
      <c r="H140" s="619"/>
      <c r="I140" s="619"/>
      <c r="J140" s="619"/>
      <c r="K140" s="619"/>
      <c r="L140" s="619"/>
      <c r="M140" s="619"/>
      <c r="N140" s="619"/>
      <c r="O140" s="619"/>
      <c r="P140" s="619"/>
      <c r="Q140" s="619"/>
      <c r="R140" s="619"/>
      <c r="S140" s="619"/>
      <c r="T140" s="619"/>
      <c r="U140" s="619"/>
      <c r="V140" s="619"/>
      <c r="W140" s="619"/>
      <c r="X140" s="619"/>
      <c r="Y140" s="619"/>
      <c r="Z140" s="619"/>
      <c r="AA140" s="730"/>
      <c r="AB140" s="619"/>
      <c r="AC140" s="731"/>
      <c r="AD140" s="730"/>
      <c r="AE140" s="619"/>
      <c r="AF140" s="619"/>
      <c r="AG140" s="731"/>
      <c r="AH140" s="619"/>
      <c r="AI140" s="619"/>
      <c r="AJ140" s="619"/>
      <c r="AK140" s="731"/>
      <c r="AL140" s="732"/>
      <c r="AM140" s="619"/>
      <c r="AN140" s="619"/>
      <c r="AO140" s="619"/>
      <c r="AP140" s="539"/>
      <c r="AQ140" s="539"/>
    </row>
    <row r="141" spans="1:43" ht="6" customHeight="1" x14ac:dyDescent="0.25">
      <c r="A141" s="539"/>
      <c r="B141" s="538"/>
      <c r="C141" s="540"/>
      <c r="D141" s="547"/>
      <c r="E141" s="619"/>
      <c r="F141" s="619"/>
      <c r="G141" s="619"/>
      <c r="H141" s="619"/>
      <c r="I141" s="619"/>
      <c r="J141" s="619"/>
      <c r="K141" s="619"/>
      <c r="L141" s="619"/>
      <c r="M141" s="619"/>
      <c r="N141" s="619"/>
      <c r="O141" s="619"/>
      <c r="P141" s="619"/>
      <c r="Q141" s="619"/>
      <c r="R141" s="619"/>
      <c r="S141" s="619"/>
      <c r="T141" s="619"/>
      <c r="U141" s="540"/>
      <c r="V141" s="547"/>
      <c r="W141" s="619"/>
      <c r="X141" s="619"/>
      <c r="Y141" s="619"/>
      <c r="Z141" s="619"/>
      <c r="AA141" s="730"/>
      <c r="AB141" s="619"/>
      <c r="AC141" s="731"/>
      <c r="AD141" s="730"/>
      <c r="AE141" s="619"/>
      <c r="AF141" s="619"/>
      <c r="AG141" s="731"/>
      <c r="AH141" s="619"/>
      <c r="AI141" s="619"/>
      <c r="AJ141" s="619"/>
      <c r="AK141" s="731"/>
      <c r="AL141" s="732"/>
      <c r="AM141" s="540"/>
      <c r="AN141" s="547"/>
      <c r="AO141" s="539"/>
      <c r="AP141" s="539"/>
      <c r="AQ141" s="539"/>
    </row>
    <row r="142" spans="1:43" x14ac:dyDescent="0.25">
      <c r="A142" s="539"/>
      <c r="B142" s="538"/>
      <c r="C142" s="540"/>
      <c r="D142" s="547"/>
      <c r="E142" s="619"/>
      <c r="F142" s="619"/>
      <c r="G142" s="619"/>
      <c r="H142" s="619"/>
      <c r="I142" s="619"/>
      <c r="J142" s="619"/>
      <c r="K142" s="619"/>
      <c r="L142" s="619"/>
      <c r="M142" s="619"/>
      <c r="N142" s="619"/>
      <c r="O142" s="619"/>
      <c r="P142" s="619"/>
      <c r="Q142" s="619"/>
      <c r="R142" s="619"/>
      <c r="S142" s="619"/>
      <c r="T142" s="619"/>
      <c r="U142" s="540"/>
      <c r="V142" s="547"/>
      <c r="W142" s="407"/>
      <c r="X142" s="112"/>
      <c r="Y142" s="112"/>
      <c r="Z142" s="112"/>
      <c r="AA142" s="209"/>
      <c r="AB142" s="537"/>
      <c r="AC142" s="538" t="s">
        <v>52</v>
      </c>
      <c r="AD142" s="539"/>
      <c r="AE142" s="407"/>
      <c r="AF142" s="407"/>
      <c r="AG142" s="538" t="s">
        <v>54</v>
      </c>
      <c r="AH142" s="407"/>
      <c r="AI142" s="407"/>
      <c r="AJ142" s="407"/>
      <c r="AK142" s="538" t="s">
        <v>346</v>
      </c>
      <c r="AL142" s="732"/>
      <c r="AM142" s="540"/>
      <c r="AN142" s="547"/>
      <c r="AO142" s="539"/>
      <c r="AP142" s="539"/>
      <c r="AQ142" s="539"/>
    </row>
    <row r="143" spans="1:43" ht="6" customHeight="1" x14ac:dyDescent="0.25">
      <c r="A143" s="381"/>
      <c r="B143" s="206"/>
      <c r="C143" s="202"/>
      <c r="D143" s="109"/>
      <c r="E143" s="407"/>
      <c r="F143" s="407"/>
      <c r="G143" s="407"/>
      <c r="H143" s="407"/>
      <c r="I143" s="407"/>
      <c r="J143" s="407"/>
      <c r="K143" s="407"/>
      <c r="L143" s="407"/>
      <c r="M143" s="407"/>
      <c r="N143" s="407"/>
      <c r="O143" s="407"/>
      <c r="P143" s="407"/>
      <c r="Q143" s="407"/>
      <c r="R143" s="407"/>
      <c r="S143" s="407"/>
      <c r="T143" s="407"/>
      <c r="U143" s="202"/>
      <c r="V143" s="109"/>
      <c r="W143" s="407"/>
      <c r="X143" s="407"/>
      <c r="Y143" s="407"/>
      <c r="Z143" s="407"/>
      <c r="AA143" s="189"/>
      <c r="AB143" s="407"/>
      <c r="AC143" s="410"/>
      <c r="AD143" s="189"/>
      <c r="AE143" s="407"/>
      <c r="AF143" s="407"/>
      <c r="AG143" s="410"/>
      <c r="AH143" s="407"/>
      <c r="AI143" s="407"/>
      <c r="AJ143" s="407"/>
      <c r="AK143" s="410"/>
      <c r="AL143" s="203"/>
      <c r="AM143" s="202"/>
      <c r="AN143" s="109"/>
      <c r="AO143" s="381"/>
      <c r="AP143" s="407"/>
      <c r="AQ143" s="407"/>
    </row>
    <row r="144" spans="1:43" ht="11.25" customHeight="1" x14ac:dyDescent="0.25">
      <c r="A144" s="381"/>
      <c r="B144" s="121"/>
      <c r="C144" s="202"/>
      <c r="D144" s="109"/>
      <c r="E144" s="407" t="s">
        <v>258</v>
      </c>
      <c r="F144" s="1146" t="str">
        <f ca="1">VLOOKUP(CONCATENATE($B$92&amp;INDIRECT(ADDRESS(ROW(),COLUMN()-1))),INDIRECT("translations[[Question Num]:["&amp; Language_Selected &amp;"]]"),MATCH(Language_Selected,Language_Options,0)+1,FALSE)</f>
        <v>Any dark green, leafy vegetables, such as [INSERT UP TO 5 COMMONLY CONSUMED VITAMIN A-RICH DARK GREEN, LEAFY VEGETABLES], or other dark green, leafy vegetables?</v>
      </c>
      <c r="G144" s="1146"/>
      <c r="H144" s="1146"/>
      <c r="I144" s="1146"/>
      <c r="J144" s="1146"/>
      <c r="K144" s="1146"/>
      <c r="L144" s="1146"/>
      <c r="M144" s="1146"/>
      <c r="N144" s="1146"/>
      <c r="O144" s="1146"/>
      <c r="P144" s="1146"/>
      <c r="Q144" s="1146"/>
      <c r="R144" s="1146"/>
      <c r="S144" s="1146"/>
      <c r="T144" s="1146"/>
      <c r="U144" s="202"/>
      <c r="V144" s="109"/>
      <c r="W144" s="407" t="s">
        <v>258</v>
      </c>
      <c r="X144" s="112" t="s">
        <v>9</v>
      </c>
      <c r="Y144" s="112"/>
      <c r="Z144" s="112"/>
      <c r="AA144" s="209"/>
      <c r="AB144" s="210"/>
      <c r="AC144" s="121" t="s">
        <v>53</v>
      </c>
      <c r="AD144" s="189"/>
      <c r="AE144" s="407"/>
      <c r="AF144" s="407"/>
      <c r="AG144" s="121" t="s">
        <v>55</v>
      </c>
      <c r="AH144" s="407"/>
      <c r="AI144" s="407"/>
      <c r="AJ144" s="407"/>
      <c r="AK144" s="121" t="s">
        <v>103</v>
      </c>
      <c r="AL144" s="203"/>
      <c r="AM144" s="202"/>
      <c r="AN144" s="109"/>
      <c r="AO144" s="381"/>
      <c r="AP144" s="407"/>
      <c r="AQ144" s="407"/>
    </row>
    <row r="145" spans="1:43" ht="11.25" customHeight="1" x14ac:dyDescent="0.25">
      <c r="A145" s="381"/>
      <c r="B145" s="206"/>
      <c r="C145" s="202"/>
      <c r="D145" s="109"/>
      <c r="E145" s="407"/>
      <c r="F145" s="1146"/>
      <c r="G145" s="1146"/>
      <c r="H145" s="1146"/>
      <c r="I145" s="1146"/>
      <c r="J145" s="1146"/>
      <c r="K145" s="1146"/>
      <c r="L145" s="1146"/>
      <c r="M145" s="1146"/>
      <c r="N145" s="1146"/>
      <c r="O145" s="1146"/>
      <c r="P145" s="1146"/>
      <c r="Q145" s="1146"/>
      <c r="R145" s="1146"/>
      <c r="S145" s="1146"/>
      <c r="T145" s="1146"/>
      <c r="U145" s="202"/>
      <c r="V145" s="109"/>
      <c r="W145" s="407"/>
      <c r="X145" s="112"/>
      <c r="Y145" s="112"/>
      <c r="Z145" s="112"/>
      <c r="AA145" s="209"/>
      <c r="AB145" s="210"/>
      <c r="AC145" s="121"/>
      <c r="AD145" s="189"/>
      <c r="AE145" s="407"/>
      <c r="AF145" s="407"/>
      <c r="AG145" s="121"/>
      <c r="AH145" s="407"/>
      <c r="AI145" s="407"/>
      <c r="AJ145" s="407"/>
      <c r="AK145" s="121"/>
      <c r="AL145" s="203"/>
      <c r="AM145" s="202"/>
      <c r="AN145" s="109"/>
      <c r="AO145" s="381"/>
      <c r="AP145" s="407"/>
      <c r="AQ145" s="407"/>
    </row>
    <row r="146" spans="1:43" ht="11.25" customHeight="1" x14ac:dyDescent="0.25">
      <c r="A146" s="381"/>
      <c r="B146" s="206"/>
      <c r="C146" s="202"/>
      <c r="D146" s="109"/>
      <c r="E146" s="407"/>
      <c r="F146" s="1146"/>
      <c r="G146" s="1146"/>
      <c r="H146" s="1146"/>
      <c r="I146" s="1146"/>
      <c r="J146" s="1146"/>
      <c r="K146" s="1146"/>
      <c r="L146" s="1146"/>
      <c r="M146" s="1146"/>
      <c r="N146" s="1146"/>
      <c r="O146" s="1146"/>
      <c r="P146" s="1146"/>
      <c r="Q146" s="1146"/>
      <c r="R146" s="1146"/>
      <c r="S146" s="1146"/>
      <c r="T146" s="1146"/>
      <c r="U146" s="202"/>
      <c r="V146" s="109"/>
      <c r="W146" s="407"/>
      <c r="X146" s="112"/>
      <c r="Y146" s="112"/>
      <c r="Z146" s="112"/>
      <c r="AA146" s="209"/>
      <c r="AB146" s="210"/>
      <c r="AC146" s="121"/>
      <c r="AD146" s="189"/>
      <c r="AE146" s="407"/>
      <c r="AF146" s="407"/>
      <c r="AG146" s="121"/>
      <c r="AH146" s="407"/>
      <c r="AI146" s="407"/>
      <c r="AJ146" s="407"/>
      <c r="AK146" s="121"/>
      <c r="AL146" s="203"/>
      <c r="AM146" s="202"/>
      <c r="AN146" s="109"/>
      <c r="AO146" s="381"/>
      <c r="AP146" s="407"/>
      <c r="AQ146" s="407"/>
    </row>
    <row r="147" spans="1:43" ht="11.25" customHeight="1" x14ac:dyDescent="0.25">
      <c r="A147" s="381"/>
      <c r="B147" s="206"/>
      <c r="C147" s="202"/>
      <c r="D147" s="109"/>
      <c r="E147" s="407"/>
      <c r="F147" s="1146"/>
      <c r="G147" s="1146"/>
      <c r="H147" s="1146"/>
      <c r="I147" s="1146"/>
      <c r="J147" s="1146"/>
      <c r="K147" s="1146"/>
      <c r="L147" s="1146"/>
      <c r="M147" s="1146"/>
      <c r="N147" s="1146"/>
      <c r="O147" s="1146"/>
      <c r="P147" s="1146"/>
      <c r="Q147" s="1146"/>
      <c r="R147" s="1146"/>
      <c r="S147" s="1146"/>
      <c r="T147" s="1146"/>
      <c r="U147" s="202"/>
      <c r="V147" s="109"/>
      <c r="W147" s="407"/>
      <c r="X147" s="112"/>
      <c r="Y147" s="112"/>
      <c r="Z147" s="112"/>
      <c r="AA147" s="209"/>
      <c r="AB147" s="210"/>
      <c r="AC147" s="121"/>
      <c r="AD147" s="189"/>
      <c r="AE147" s="407"/>
      <c r="AF147" s="407"/>
      <c r="AG147" s="121"/>
      <c r="AH147" s="407"/>
      <c r="AI147" s="407"/>
      <c r="AJ147" s="407"/>
      <c r="AK147" s="121"/>
      <c r="AL147" s="203"/>
      <c r="AM147" s="202"/>
      <c r="AN147" s="109"/>
      <c r="AO147" s="381"/>
      <c r="AP147" s="407"/>
      <c r="AQ147" s="407"/>
    </row>
    <row r="148" spans="1:43" ht="6" customHeight="1" x14ac:dyDescent="0.25">
      <c r="A148" s="381"/>
      <c r="B148" s="206"/>
      <c r="C148" s="202"/>
      <c r="D148" s="211"/>
      <c r="E148" s="212"/>
      <c r="F148" s="212"/>
      <c r="G148" s="212"/>
      <c r="H148" s="212"/>
      <c r="I148" s="212"/>
      <c r="J148" s="212"/>
      <c r="K148" s="212"/>
      <c r="L148" s="212"/>
      <c r="M148" s="212"/>
      <c r="N148" s="212"/>
      <c r="O148" s="212"/>
      <c r="P148" s="212"/>
      <c r="Q148" s="212"/>
      <c r="R148" s="212"/>
      <c r="S148" s="212"/>
      <c r="T148" s="212"/>
      <c r="U148" s="213"/>
      <c r="V148" s="211"/>
      <c r="W148" s="212"/>
      <c r="X148" s="212"/>
      <c r="Y148" s="212"/>
      <c r="Z148" s="212"/>
      <c r="AA148" s="214"/>
      <c r="AB148" s="212"/>
      <c r="AC148" s="215"/>
      <c r="AD148" s="214"/>
      <c r="AE148" s="212"/>
      <c r="AF148" s="212"/>
      <c r="AG148" s="215"/>
      <c r="AH148" s="212"/>
      <c r="AI148" s="212"/>
      <c r="AJ148" s="212"/>
      <c r="AK148" s="215"/>
      <c r="AL148" s="216"/>
      <c r="AM148" s="213"/>
      <c r="AN148" s="109"/>
      <c r="AO148" s="381"/>
      <c r="AP148" s="407"/>
      <c r="AQ148" s="407"/>
    </row>
    <row r="149" spans="1:43" ht="6" customHeight="1" x14ac:dyDescent="0.25">
      <c r="A149" s="539"/>
      <c r="B149" s="538"/>
      <c r="C149" s="540"/>
      <c r="D149" s="541"/>
      <c r="E149" s="542"/>
      <c r="F149" s="542"/>
      <c r="G149" s="542"/>
      <c r="H149" s="542"/>
      <c r="I149" s="542"/>
      <c r="J149" s="542"/>
      <c r="K149" s="542"/>
      <c r="L149" s="542"/>
      <c r="M149" s="542"/>
      <c r="N149" s="542"/>
      <c r="O149" s="542"/>
      <c r="P149" s="542"/>
      <c r="Q149" s="542"/>
      <c r="R149" s="542"/>
      <c r="S149" s="542"/>
      <c r="T149" s="542"/>
      <c r="U149" s="543"/>
      <c r="V149" s="541"/>
      <c r="W149" s="542"/>
      <c r="X149" s="542"/>
      <c r="Y149" s="542"/>
      <c r="Z149" s="542"/>
      <c r="AA149" s="544"/>
      <c r="AB149" s="542"/>
      <c r="AC149" s="545"/>
      <c r="AD149" s="544"/>
      <c r="AE149" s="542"/>
      <c r="AF149" s="542"/>
      <c r="AG149" s="545"/>
      <c r="AH149" s="542"/>
      <c r="AI149" s="542"/>
      <c r="AJ149" s="542"/>
      <c r="AK149" s="545"/>
      <c r="AL149" s="546"/>
      <c r="AM149" s="543"/>
      <c r="AN149" s="547"/>
      <c r="AO149" s="539"/>
      <c r="AP149" s="539"/>
      <c r="AQ149" s="539"/>
    </row>
    <row r="150" spans="1:43" ht="11.25" customHeight="1" x14ac:dyDescent="0.25">
      <c r="A150" s="539"/>
      <c r="B150" s="538"/>
      <c r="C150" s="540"/>
      <c r="D150" s="547"/>
      <c r="E150" s="539" t="s">
        <v>352</v>
      </c>
      <c r="F150" s="1292" t="str">
        <f ca="1">VLOOKUP(CONCATENATE($B$92&amp;INDIRECT(ADDRESS(ROW(),COLUMN()-1))),INDIRECT("translations[[Question Num]:["&amp; Language_Selected &amp;"]]"),MATCH(Language_Selected,Language_Options,0)+1,FALSE)</f>
        <v>Any other vegetables, such as [INSERT UP TO 5 OTHER COMMONLY CONSUMED VEGETABLES], or other vegetables?</v>
      </c>
      <c r="G150" s="1292"/>
      <c r="H150" s="1292"/>
      <c r="I150" s="1292"/>
      <c r="J150" s="1292"/>
      <c r="K150" s="1292"/>
      <c r="L150" s="1292"/>
      <c r="M150" s="1292"/>
      <c r="N150" s="1292"/>
      <c r="O150" s="1292"/>
      <c r="P150" s="1292"/>
      <c r="Q150" s="1292"/>
      <c r="R150" s="1292"/>
      <c r="S150" s="1292"/>
      <c r="T150" s="1292"/>
      <c r="U150" s="540"/>
      <c r="V150" s="547"/>
      <c r="W150" s="539" t="s">
        <v>352</v>
      </c>
      <c r="X150" s="548" t="s">
        <v>9</v>
      </c>
      <c r="Y150" s="548"/>
      <c r="Z150" s="548"/>
      <c r="AA150" s="549"/>
      <c r="AB150" s="550"/>
      <c r="AC150" s="551" t="s">
        <v>53</v>
      </c>
      <c r="AD150" s="552"/>
      <c r="AE150" s="539"/>
      <c r="AF150" s="539"/>
      <c r="AG150" s="551" t="s">
        <v>55</v>
      </c>
      <c r="AH150" s="539"/>
      <c r="AI150" s="539"/>
      <c r="AJ150" s="539"/>
      <c r="AK150" s="551" t="s">
        <v>103</v>
      </c>
      <c r="AL150" s="553"/>
      <c r="AM150" s="540"/>
      <c r="AN150" s="547"/>
      <c r="AO150" s="539"/>
      <c r="AP150" s="539"/>
      <c r="AQ150" s="539"/>
    </row>
    <row r="151" spans="1:43" ht="11.25" customHeight="1" x14ac:dyDescent="0.25">
      <c r="A151" s="539"/>
      <c r="B151" s="538"/>
      <c r="C151" s="540"/>
      <c r="D151" s="547"/>
      <c r="E151" s="539"/>
      <c r="F151" s="1292"/>
      <c r="G151" s="1292"/>
      <c r="H151" s="1292"/>
      <c r="I151" s="1292"/>
      <c r="J151" s="1292"/>
      <c r="K151" s="1292"/>
      <c r="L151" s="1292"/>
      <c r="M151" s="1292"/>
      <c r="N151" s="1292"/>
      <c r="O151" s="1292"/>
      <c r="P151" s="1292"/>
      <c r="Q151" s="1292"/>
      <c r="R151" s="1292"/>
      <c r="S151" s="1292"/>
      <c r="T151" s="1292"/>
      <c r="U151" s="540"/>
      <c r="V151" s="547"/>
      <c r="W151" s="539"/>
      <c r="X151" s="548"/>
      <c r="Y151" s="548"/>
      <c r="Z151" s="548"/>
      <c r="AA151" s="549"/>
      <c r="AB151" s="550"/>
      <c r="AC151" s="551"/>
      <c r="AD151" s="552"/>
      <c r="AE151" s="539"/>
      <c r="AF151" s="539"/>
      <c r="AG151" s="551"/>
      <c r="AH151" s="539"/>
      <c r="AI151" s="539"/>
      <c r="AJ151" s="539"/>
      <c r="AK151" s="551"/>
      <c r="AL151" s="553"/>
      <c r="AM151" s="540"/>
      <c r="AN151" s="547"/>
      <c r="AO151" s="539"/>
      <c r="AP151" s="539"/>
      <c r="AQ151" s="539"/>
    </row>
    <row r="152" spans="1:43" ht="11.25" customHeight="1" x14ac:dyDescent="0.25">
      <c r="A152" s="539"/>
      <c r="B152" s="538"/>
      <c r="C152" s="540"/>
      <c r="D152" s="547"/>
      <c r="E152" s="539"/>
      <c r="F152" s="1292"/>
      <c r="G152" s="1292"/>
      <c r="H152" s="1292"/>
      <c r="I152" s="1292"/>
      <c r="J152" s="1292"/>
      <c r="K152" s="1292"/>
      <c r="L152" s="1292"/>
      <c r="M152" s="1292"/>
      <c r="N152" s="1292"/>
      <c r="O152" s="1292"/>
      <c r="P152" s="1292"/>
      <c r="Q152" s="1292"/>
      <c r="R152" s="1292"/>
      <c r="S152" s="1292"/>
      <c r="T152" s="1292"/>
      <c r="U152" s="540"/>
      <c r="V152" s="547"/>
      <c r="W152" s="539"/>
      <c r="X152" s="548"/>
      <c r="Y152" s="548"/>
      <c r="Z152" s="548"/>
      <c r="AA152" s="549"/>
      <c r="AB152" s="550"/>
      <c r="AC152" s="551"/>
      <c r="AD152" s="552"/>
      <c r="AE152" s="539"/>
      <c r="AF152" s="539"/>
      <c r="AG152" s="551"/>
      <c r="AH152" s="539"/>
      <c r="AI152" s="539"/>
      <c r="AJ152" s="539"/>
      <c r="AK152" s="551"/>
      <c r="AL152" s="553"/>
      <c r="AM152" s="540"/>
      <c r="AN152" s="547"/>
      <c r="AO152" s="539"/>
      <c r="AP152" s="539"/>
      <c r="AQ152" s="539"/>
    </row>
    <row r="153" spans="1:43" ht="6" customHeight="1" x14ac:dyDescent="0.25">
      <c r="A153" s="539"/>
      <c r="B153" s="538"/>
      <c r="C153" s="540"/>
      <c r="D153" s="554"/>
      <c r="E153" s="555"/>
      <c r="F153" s="555"/>
      <c r="G153" s="555"/>
      <c r="H153" s="555"/>
      <c r="I153" s="555"/>
      <c r="J153" s="555"/>
      <c r="K153" s="555"/>
      <c r="L153" s="555"/>
      <c r="M153" s="555"/>
      <c r="N153" s="555"/>
      <c r="O153" s="555"/>
      <c r="P153" s="555"/>
      <c r="Q153" s="555"/>
      <c r="R153" s="555"/>
      <c r="S153" s="555"/>
      <c r="T153" s="555"/>
      <c r="U153" s="556"/>
      <c r="V153" s="554"/>
      <c r="W153" s="555"/>
      <c r="X153" s="555"/>
      <c r="Y153" s="555"/>
      <c r="Z153" s="555"/>
      <c r="AA153" s="557"/>
      <c r="AB153" s="555"/>
      <c r="AC153" s="558"/>
      <c r="AD153" s="557"/>
      <c r="AE153" s="555"/>
      <c r="AF153" s="555"/>
      <c r="AG153" s="558"/>
      <c r="AH153" s="555"/>
      <c r="AI153" s="555"/>
      <c r="AJ153" s="555"/>
      <c r="AK153" s="558"/>
      <c r="AL153" s="559"/>
      <c r="AM153" s="556"/>
      <c r="AN153" s="547"/>
      <c r="AO153" s="539"/>
      <c r="AP153" s="539"/>
      <c r="AQ153" s="539"/>
    </row>
    <row r="154" spans="1:43" ht="6" customHeight="1" x14ac:dyDescent="0.25">
      <c r="A154" s="381"/>
      <c r="B154" s="206"/>
      <c r="C154" s="202"/>
      <c r="D154" s="217"/>
      <c r="E154" s="218"/>
      <c r="F154" s="218"/>
      <c r="G154" s="218"/>
      <c r="H154" s="218"/>
      <c r="I154" s="218"/>
      <c r="J154" s="218"/>
      <c r="K154" s="218"/>
      <c r="L154" s="218"/>
      <c r="M154" s="218"/>
      <c r="N154" s="218"/>
      <c r="O154" s="218"/>
      <c r="P154" s="218"/>
      <c r="Q154" s="218"/>
      <c r="R154" s="218"/>
      <c r="S154" s="218"/>
      <c r="T154" s="218"/>
      <c r="U154" s="219"/>
      <c r="V154" s="217"/>
      <c r="W154" s="218"/>
      <c r="X154" s="218"/>
      <c r="Y154" s="218"/>
      <c r="Z154" s="218"/>
      <c r="AA154" s="220"/>
      <c r="AB154" s="218"/>
      <c r="AC154" s="221"/>
      <c r="AD154" s="220"/>
      <c r="AE154" s="218"/>
      <c r="AF154" s="218"/>
      <c r="AG154" s="221"/>
      <c r="AH154" s="218"/>
      <c r="AI154" s="218"/>
      <c r="AJ154" s="218"/>
      <c r="AK154" s="221"/>
      <c r="AL154" s="222"/>
      <c r="AM154" s="219"/>
      <c r="AN154" s="109"/>
      <c r="AO154" s="381"/>
      <c r="AP154" s="407"/>
      <c r="AQ154" s="407"/>
    </row>
    <row r="155" spans="1:43" ht="11.25" customHeight="1" x14ac:dyDescent="0.25">
      <c r="A155" s="381"/>
      <c r="B155" s="206"/>
      <c r="C155" s="202"/>
      <c r="D155" s="109"/>
      <c r="E155" s="407" t="s">
        <v>354</v>
      </c>
      <c r="F155" s="1148" t="str">
        <f ca="1">VLOOKUP(CONCATENATE($B$92&amp;INDIRECT(ADDRESS(ROW(),COLUMN()-1))),INDIRECT("translations[[Question Num]:["&amp; Language_Selected &amp;"]]"),MATCH(Language_Selected,Language_Options,0)+1,FALSE)</f>
        <v>Ripe mangoes or ripe papayas or [INSERT OTHER COMMONLY CONSUMED VITAMIN A-RICH FRUITS]?</v>
      </c>
      <c r="G155" s="1148"/>
      <c r="H155" s="1148"/>
      <c r="I155" s="1148"/>
      <c r="J155" s="1148"/>
      <c r="K155" s="1148"/>
      <c r="L155" s="1148"/>
      <c r="M155" s="1148"/>
      <c r="N155" s="1148"/>
      <c r="O155" s="1148"/>
      <c r="P155" s="1148"/>
      <c r="Q155" s="1148"/>
      <c r="R155" s="1148"/>
      <c r="S155" s="1148"/>
      <c r="T155" s="1148"/>
      <c r="U155" s="202"/>
      <c r="V155" s="109"/>
      <c r="W155" s="407" t="s">
        <v>354</v>
      </c>
      <c r="X155" s="112" t="s">
        <v>9</v>
      </c>
      <c r="Y155" s="112"/>
      <c r="Z155" s="112"/>
      <c r="AA155" s="209"/>
      <c r="AB155" s="210"/>
      <c r="AC155" s="121" t="s">
        <v>53</v>
      </c>
      <c r="AD155" s="189"/>
      <c r="AE155" s="407"/>
      <c r="AF155" s="407"/>
      <c r="AG155" s="121" t="s">
        <v>55</v>
      </c>
      <c r="AH155" s="407"/>
      <c r="AI155" s="407"/>
      <c r="AJ155" s="407"/>
      <c r="AK155" s="121" t="s">
        <v>103</v>
      </c>
      <c r="AL155" s="203"/>
      <c r="AM155" s="202"/>
      <c r="AN155" s="109"/>
      <c r="AO155" s="381"/>
      <c r="AP155" s="407"/>
      <c r="AQ155" s="407"/>
    </row>
    <row r="156" spans="1:43" ht="11.25" customHeight="1" x14ac:dyDescent="0.25">
      <c r="A156" s="381"/>
      <c r="B156" s="206"/>
      <c r="C156" s="202"/>
      <c r="D156" s="109"/>
      <c r="E156" s="407"/>
      <c r="F156" s="1148"/>
      <c r="G156" s="1148"/>
      <c r="H156" s="1148"/>
      <c r="I156" s="1148"/>
      <c r="J156" s="1148"/>
      <c r="K156" s="1148"/>
      <c r="L156" s="1148"/>
      <c r="M156" s="1148"/>
      <c r="N156" s="1148"/>
      <c r="O156" s="1148"/>
      <c r="P156" s="1148"/>
      <c r="Q156" s="1148"/>
      <c r="R156" s="1148"/>
      <c r="S156" s="1148"/>
      <c r="T156" s="1148"/>
      <c r="U156" s="202"/>
      <c r="V156" s="109"/>
      <c r="W156" s="407"/>
      <c r="X156" s="112"/>
      <c r="Y156" s="112"/>
      <c r="Z156" s="112"/>
      <c r="AA156" s="209"/>
      <c r="AB156" s="210"/>
      <c r="AC156" s="121"/>
      <c r="AD156" s="189"/>
      <c r="AE156" s="407"/>
      <c r="AF156" s="407"/>
      <c r="AG156" s="121"/>
      <c r="AH156" s="407"/>
      <c r="AI156" s="407"/>
      <c r="AJ156" s="407"/>
      <c r="AK156" s="121"/>
      <c r="AL156" s="203"/>
      <c r="AM156" s="202"/>
      <c r="AN156" s="109"/>
      <c r="AO156" s="381"/>
      <c r="AP156" s="407"/>
      <c r="AQ156" s="407"/>
    </row>
    <row r="157" spans="1:43" ht="11.25" customHeight="1" x14ac:dyDescent="0.25">
      <c r="A157" s="381"/>
      <c r="B157" s="206"/>
      <c r="C157" s="202"/>
      <c r="D157" s="109"/>
      <c r="E157" s="407"/>
      <c r="F157" s="1148"/>
      <c r="G157" s="1148"/>
      <c r="H157" s="1148"/>
      <c r="I157" s="1148"/>
      <c r="J157" s="1148"/>
      <c r="K157" s="1148"/>
      <c r="L157" s="1148"/>
      <c r="M157" s="1148"/>
      <c r="N157" s="1148"/>
      <c r="O157" s="1148"/>
      <c r="P157" s="1148"/>
      <c r="Q157" s="1148"/>
      <c r="R157" s="1148"/>
      <c r="S157" s="1148"/>
      <c r="T157" s="1148"/>
      <c r="U157" s="202"/>
      <c r="V157" s="109"/>
      <c r="W157" s="407"/>
      <c r="X157" s="112"/>
      <c r="Y157" s="112"/>
      <c r="Z157" s="112"/>
      <c r="AA157" s="209"/>
      <c r="AB157" s="210"/>
      <c r="AC157" s="121"/>
      <c r="AD157" s="189"/>
      <c r="AE157" s="407"/>
      <c r="AF157" s="407"/>
      <c r="AG157" s="121"/>
      <c r="AH157" s="407"/>
      <c r="AI157" s="407"/>
      <c r="AJ157" s="407"/>
      <c r="AK157" s="121"/>
      <c r="AL157" s="203"/>
      <c r="AM157" s="202"/>
      <c r="AN157" s="109"/>
      <c r="AO157" s="381"/>
      <c r="AP157" s="407"/>
      <c r="AQ157" s="407"/>
    </row>
    <row r="158" spans="1:43" ht="6" customHeight="1" x14ac:dyDescent="0.25">
      <c r="A158" s="381"/>
      <c r="B158" s="206"/>
      <c r="C158" s="202"/>
      <c r="D158" s="211"/>
      <c r="E158" s="212"/>
      <c r="F158" s="212"/>
      <c r="G158" s="212"/>
      <c r="H158" s="212"/>
      <c r="I158" s="212"/>
      <c r="J158" s="212"/>
      <c r="K158" s="212"/>
      <c r="L158" s="212"/>
      <c r="M158" s="212"/>
      <c r="N158" s="212"/>
      <c r="O158" s="212"/>
      <c r="P158" s="212"/>
      <c r="Q158" s="212"/>
      <c r="R158" s="212"/>
      <c r="S158" s="212"/>
      <c r="T158" s="212"/>
      <c r="U158" s="213"/>
      <c r="V158" s="211"/>
      <c r="W158" s="212"/>
      <c r="X158" s="212"/>
      <c r="Y158" s="212"/>
      <c r="Z158" s="212"/>
      <c r="AA158" s="214"/>
      <c r="AB158" s="212"/>
      <c r="AC158" s="215"/>
      <c r="AD158" s="214"/>
      <c r="AE158" s="212"/>
      <c r="AF158" s="212"/>
      <c r="AG158" s="215"/>
      <c r="AH158" s="212"/>
      <c r="AI158" s="212"/>
      <c r="AJ158" s="212"/>
      <c r="AK158" s="215"/>
      <c r="AL158" s="216"/>
      <c r="AM158" s="213"/>
      <c r="AN158" s="109"/>
      <c r="AO158" s="381"/>
      <c r="AP158" s="407"/>
      <c r="AQ158" s="407"/>
    </row>
    <row r="159" spans="1:43" ht="6" customHeight="1" x14ac:dyDescent="0.25">
      <c r="A159" s="381"/>
      <c r="B159" s="206"/>
      <c r="C159" s="202"/>
      <c r="D159" s="217"/>
      <c r="E159" s="218"/>
      <c r="F159" s="218"/>
      <c r="G159" s="218"/>
      <c r="H159" s="218"/>
      <c r="I159" s="218"/>
      <c r="J159" s="218"/>
      <c r="K159" s="218"/>
      <c r="L159" s="218"/>
      <c r="M159" s="218"/>
      <c r="N159" s="218"/>
      <c r="O159" s="218"/>
      <c r="P159" s="218"/>
      <c r="Q159" s="218"/>
      <c r="R159" s="218"/>
      <c r="S159" s="218"/>
      <c r="T159" s="218"/>
      <c r="U159" s="219"/>
      <c r="V159" s="217"/>
      <c r="W159" s="218"/>
      <c r="X159" s="218"/>
      <c r="Y159" s="218"/>
      <c r="Z159" s="218"/>
      <c r="AA159" s="220"/>
      <c r="AB159" s="218"/>
      <c r="AC159" s="221"/>
      <c r="AD159" s="220"/>
      <c r="AE159" s="218"/>
      <c r="AF159" s="218"/>
      <c r="AG159" s="221"/>
      <c r="AH159" s="218"/>
      <c r="AI159" s="218"/>
      <c r="AJ159" s="218"/>
      <c r="AK159" s="221"/>
      <c r="AL159" s="222"/>
      <c r="AM159" s="219"/>
      <c r="AN159" s="109"/>
      <c r="AO159" s="381"/>
      <c r="AP159" s="407"/>
      <c r="AQ159" s="407"/>
    </row>
    <row r="160" spans="1:43" ht="11.25" customHeight="1" x14ac:dyDescent="0.25">
      <c r="A160" s="381"/>
      <c r="B160" s="206"/>
      <c r="C160" s="202"/>
      <c r="D160" s="109"/>
      <c r="E160" s="407" t="s">
        <v>557</v>
      </c>
      <c r="F160" s="1146" t="str">
        <f ca="1">VLOOKUP(CONCATENATE($B$92&amp;INDIRECT(ADDRESS(ROW(),COLUMN()-1))),INDIRECT("translations[[Question Num]:["&amp; Language_Selected &amp;"]]"),MATCH(Language_Selected,Language_Options,0)+1,FALSE)</f>
        <v>Any other fruits, such as [INSERT UP TO 5 COMMONLY CONSUMED FRUITS], or other fruits?</v>
      </c>
      <c r="G160" s="1146"/>
      <c r="H160" s="1146"/>
      <c r="I160" s="1146"/>
      <c r="J160" s="1146"/>
      <c r="K160" s="1146"/>
      <c r="L160" s="1146"/>
      <c r="M160" s="1146"/>
      <c r="N160" s="1146"/>
      <c r="O160" s="1146"/>
      <c r="P160" s="1146"/>
      <c r="Q160" s="1146"/>
      <c r="R160" s="1146"/>
      <c r="S160" s="1146"/>
      <c r="T160" s="1146"/>
      <c r="U160" s="202"/>
      <c r="V160" s="109"/>
      <c r="W160" s="407" t="s">
        <v>557</v>
      </c>
      <c r="X160" s="112" t="s">
        <v>9</v>
      </c>
      <c r="Y160" s="112"/>
      <c r="Z160" s="112"/>
      <c r="AA160" s="209"/>
      <c r="AB160" s="210"/>
      <c r="AC160" s="121" t="s">
        <v>53</v>
      </c>
      <c r="AD160" s="189"/>
      <c r="AE160" s="407"/>
      <c r="AF160" s="407"/>
      <c r="AG160" s="121" t="s">
        <v>55</v>
      </c>
      <c r="AH160" s="407"/>
      <c r="AI160" s="407"/>
      <c r="AJ160" s="407"/>
      <c r="AK160" s="121" t="s">
        <v>103</v>
      </c>
      <c r="AL160" s="203"/>
      <c r="AM160" s="202"/>
      <c r="AN160" s="109"/>
      <c r="AO160" s="381"/>
      <c r="AP160" s="407"/>
      <c r="AQ160" s="407"/>
    </row>
    <row r="161" spans="1:43" ht="11.25" customHeight="1" x14ac:dyDescent="0.25">
      <c r="A161" s="381"/>
      <c r="B161" s="206"/>
      <c r="C161" s="202"/>
      <c r="D161" s="109"/>
      <c r="E161" s="407"/>
      <c r="F161" s="1146"/>
      <c r="G161" s="1146"/>
      <c r="H161" s="1146"/>
      <c r="I161" s="1146"/>
      <c r="J161" s="1146"/>
      <c r="K161" s="1146"/>
      <c r="L161" s="1146"/>
      <c r="M161" s="1146"/>
      <c r="N161" s="1146"/>
      <c r="O161" s="1146"/>
      <c r="P161" s="1146"/>
      <c r="Q161" s="1146"/>
      <c r="R161" s="1146"/>
      <c r="S161" s="1146"/>
      <c r="T161" s="1146"/>
      <c r="U161" s="202"/>
      <c r="V161" s="109"/>
      <c r="W161" s="407"/>
      <c r="X161" s="112"/>
      <c r="Y161" s="112"/>
      <c r="Z161" s="112"/>
      <c r="AA161" s="209"/>
      <c r="AB161" s="210"/>
      <c r="AC161" s="121"/>
      <c r="AD161" s="189"/>
      <c r="AE161" s="407"/>
      <c r="AF161" s="407"/>
      <c r="AG161" s="121"/>
      <c r="AH161" s="407"/>
      <c r="AI161" s="407"/>
      <c r="AJ161" s="407"/>
      <c r="AK161" s="121"/>
      <c r="AL161" s="203"/>
      <c r="AM161" s="202"/>
      <c r="AN161" s="109"/>
      <c r="AO161" s="381"/>
      <c r="AP161" s="407"/>
      <c r="AQ161" s="407"/>
    </row>
    <row r="162" spans="1:43" ht="11.25" customHeight="1" x14ac:dyDescent="0.25">
      <c r="A162" s="381"/>
      <c r="B162" s="206"/>
      <c r="C162" s="202"/>
      <c r="D162" s="109"/>
      <c r="E162" s="407"/>
      <c r="F162" s="1146"/>
      <c r="G162" s="1146"/>
      <c r="H162" s="1146"/>
      <c r="I162" s="1146"/>
      <c r="J162" s="1146"/>
      <c r="K162" s="1146"/>
      <c r="L162" s="1146"/>
      <c r="M162" s="1146"/>
      <c r="N162" s="1146"/>
      <c r="O162" s="1146"/>
      <c r="P162" s="1146"/>
      <c r="Q162" s="1146"/>
      <c r="R162" s="1146"/>
      <c r="S162" s="1146"/>
      <c r="T162" s="1146"/>
      <c r="U162" s="202"/>
      <c r="V162" s="109"/>
      <c r="W162" s="407"/>
      <c r="X162" s="112"/>
      <c r="Y162" s="112"/>
      <c r="Z162" s="112"/>
      <c r="AA162" s="209"/>
      <c r="AB162" s="210"/>
      <c r="AC162" s="121"/>
      <c r="AD162" s="189"/>
      <c r="AE162" s="407"/>
      <c r="AF162" s="407"/>
      <c r="AG162" s="121"/>
      <c r="AH162" s="407"/>
      <c r="AI162" s="407"/>
      <c r="AJ162" s="407"/>
      <c r="AK162" s="121"/>
      <c r="AL162" s="203"/>
      <c r="AM162" s="202"/>
      <c r="AN162" s="109"/>
      <c r="AO162" s="381"/>
      <c r="AP162" s="407"/>
      <c r="AQ162" s="407"/>
    </row>
    <row r="163" spans="1:43" ht="6" customHeight="1" x14ac:dyDescent="0.25">
      <c r="A163" s="381"/>
      <c r="B163" s="206"/>
      <c r="C163" s="202"/>
      <c r="D163" s="211"/>
      <c r="E163" s="212"/>
      <c r="F163" s="212"/>
      <c r="G163" s="212"/>
      <c r="H163" s="212"/>
      <c r="I163" s="212"/>
      <c r="J163" s="212"/>
      <c r="K163" s="212"/>
      <c r="L163" s="212"/>
      <c r="M163" s="212"/>
      <c r="N163" s="212"/>
      <c r="O163" s="212"/>
      <c r="P163" s="212"/>
      <c r="Q163" s="212"/>
      <c r="R163" s="212"/>
      <c r="S163" s="212"/>
      <c r="T163" s="212"/>
      <c r="U163" s="213"/>
      <c r="V163" s="211"/>
      <c r="W163" s="212"/>
      <c r="X163" s="212"/>
      <c r="Y163" s="212"/>
      <c r="Z163" s="212"/>
      <c r="AA163" s="214"/>
      <c r="AB163" s="212"/>
      <c r="AC163" s="215"/>
      <c r="AD163" s="214"/>
      <c r="AE163" s="212"/>
      <c r="AF163" s="212"/>
      <c r="AG163" s="215"/>
      <c r="AH163" s="212"/>
      <c r="AI163" s="212"/>
      <c r="AJ163" s="212"/>
      <c r="AK163" s="215"/>
      <c r="AL163" s="216"/>
      <c r="AM163" s="213"/>
      <c r="AN163" s="109"/>
      <c r="AO163" s="381"/>
      <c r="AP163" s="407"/>
      <c r="AQ163" s="407"/>
    </row>
    <row r="164" spans="1:43" ht="6" customHeight="1" x14ac:dyDescent="0.25">
      <c r="A164" s="381"/>
      <c r="B164" s="206"/>
      <c r="C164" s="202"/>
      <c r="D164" s="217"/>
      <c r="E164" s="218"/>
      <c r="F164" s="218"/>
      <c r="G164" s="218"/>
      <c r="H164" s="218"/>
      <c r="I164" s="218"/>
      <c r="J164" s="218"/>
      <c r="K164" s="218"/>
      <c r="L164" s="218"/>
      <c r="M164" s="218"/>
      <c r="N164" s="218"/>
      <c r="O164" s="218"/>
      <c r="P164" s="218"/>
      <c r="Q164" s="218"/>
      <c r="R164" s="218"/>
      <c r="S164" s="218"/>
      <c r="T164" s="218"/>
      <c r="U164" s="219"/>
      <c r="V164" s="217"/>
      <c r="W164" s="218"/>
      <c r="X164" s="218"/>
      <c r="Y164" s="218"/>
      <c r="Z164" s="218"/>
      <c r="AA164" s="220"/>
      <c r="AB164" s="218"/>
      <c r="AC164" s="221"/>
      <c r="AD164" s="220"/>
      <c r="AE164" s="218"/>
      <c r="AF164" s="218"/>
      <c r="AG164" s="221"/>
      <c r="AH164" s="218"/>
      <c r="AI164" s="218"/>
      <c r="AJ164" s="218"/>
      <c r="AK164" s="221"/>
      <c r="AL164" s="222"/>
      <c r="AM164" s="219"/>
      <c r="AN164" s="109"/>
      <c r="AO164" s="381"/>
      <c r="AP164" s="407"/>
      <c r="AQ164" s="407"/>
    </row>
    <row r="165" spans="1:43" ht="11.25" customHeight="1" x14ac:dyDescent="0.25">
      <c r="A165" s="381"/>
      <c r="B165" s="206"/>
      <c r="C165" s="202"/>
      <c r="D165" s="109"/>
      <c r="E165" s="407" t="s">
        <v>558</v>
      </c>
      <c r="F165" s="1146" t="str">
        <f ca="1">VLOOKUP(CONCATENATE($B$92&amp;INDIRECT(ADDRESS(ROW(),COLUMN()-1))),INDIRECT("translations[[Question Num]:["&amp; Language_Selected &amp;"]]"),MATCH(Language_Selected,Language_Options,0)+1,FALSE)</f>
        <v>Fresh or dried fish or shellfish?</v>
      </c>
      <c r="G165" s="1146"/>
      <c r="H165" s="1146"/>
      <c r="I165" s="1146"/>
      <c r="J165" s="1146"/>
      <c r="K165" s="1146"/>
      <c r="L165" s="1146"/>
      <c r="M165" s="1146"/>
      <c r="N165" s="1146"/>
      <c r="O165" s="1146"/>
      <c r="P165" s="1146"/>
      <c r="Q165" s="1146"/>
      <c r="R165" s="1146"/>
      <c r="S165" s="1146"/>
      <c r="T165" s="1146"/>
      <c r="U165" s="202"/>
      <c r="V165" s="109"/>
      <c r="W165" s="407" t="s">
        <v>558</v>
      </c>
      <c r="X165" s="112" t="s">
        <v>9</v>
      </c>
      <c r="Y165" s="112"/>
      <c r="Z165" s="112"/>
      <c r="AA165" s="209"/>
      <c r="AB165" s="210"/>
      <c r="AC165" s="121" t="s">
        <v>53</v>
      </c>
      <c r="AD165" s="189"/>
      <c r="AE165" s="407"/>
      <c r="AF165" s="407"/>
      <c r="AG165" s="121" t="s">
        <v>55</v>
      </c>
      <c r="AH165" s="407"/>
      <c r="AI165" s="407"/>
      <c r="AJ165" s="407"/>
      <c r="AK165" s="121" t="s">
        <v>103</v>
      </c>
      <c r="AL165" s="203"/>
      <c r="AM165" s="202"/>
      <c r="AN165" s="109"/>
      <c r="AO165" s="381"/>
      <c r="AP165" s="407"/>
      <c r="AQ165" s="407"/>
    </row>
    <row r="166" spans="1:43" ht="11.25" customHeight="1" x14ac:dyDescent="0.25">
      <c r="A166" s="381"/>
      <c r="B166" s="206"/>
      <c r="C166" s="202"/>
      <c r="D166" s="109"/>
      <c r="E166" s="407"/>
      <c r="F166" s="1146"/>
      <c r="G166" s="1146"/>
      <c r="H166" s="1146"/>
      <c r="I166" s="1146"/>
      <c r="J166" s="1146"/>
      <c r="K166" s="1146"/>
      <c r="L166" s="1146"/>
      <c r="M166" s="1146"/>
      <c r="N166" s="1146"/>
      <c r="O166" s="1146"/>
      <c r="P166" s="1146"/>
      <c r="Q166" s="1146"/>
      <c r="R166" s="1146"/>
      <c r="S166" s="1146"/>
      <c r="T166" s="1146"/>
      <c r="U166" s="202"/>
      <c r="V166" s="109"/>
      <c r="W166" s="407"/>
      <c r="X166" s="112"/>
      <c r="Y166" s="112"/>
      <c r="Z166" s="112"/>
      <c r="AA166" s="209"/>
      <c r="AB166" s="210"/>
      <c r="AC166" s="121"/>
      <c r="AD166" s="189"/>
      <c r="AE166" s="407"/>
      <c r="AF166" s="407"/>
      <c r="AG166" s="121"/>
      <c r="AH166" s="407"/>
      <c r="AI166" s="407"/>
      <c r="AJ166" s="407"/>
      <c r="AK166" s="121"/>
      <c r="AL166" s="203"/>
      <c r="AM166" s="202"/>
      <c r="AN166" s="109"/>
      <c r="AO166" s="381"/>
      <c r="AP166" s="407"/>
      <c r="AQ166" s="407"/>
    </row>
    <row r="167" spans="1:43" ht="6" customHeight="1" x14ac:dyDescent="0.25">
      <c r="A167" s="381"/>
      <c r="B167" s="206"/>
      <c r="C167" s="202"/>
      <c r="D167" s="211"/>
      <c r="E167" s="212"/>
      <c r="F167" s="212"/>
      <c r="G167" s="212"/>
      <c r="H167" s="212"/>
      <c r="I167" s="212"/>
      <c r="J167" s="212"/>
      <c r="K167" s="212"/>
      <c r="L167" s="212"/>
      <c r="M167" s="212"/>
      <c r="N167" s="212"/>
      <c r="O167" s="212"/>
      <c r="P167" s="212"/>
      <c r="Q167" s="212"/>
      <c r="R167" s="212"/>
      <c r="S167" s="212"/>
      <c r="T167" s="212"/>
      <c r="U167" s="213"/>
      <c r="V167" s="211"/>
      <c r="W167" s="212"/>
      <c r="X167" s="212"/>
      <c r="Y167" s="212"/>
      <c r="Z167" s="212"/>
      <c r="AA167" s="214"/>
      <c r="AB167" s="212"/>
      <c r="AC167" s="215"/>
      <c r="AD167" s="214"/>
      <c r="AE167" s="212"/>
      <c r="AF167" s="212"/>
      <c r="AG167" s="215"/>
      <c r="AH167" s="212"/>
      <c r="AI167" s="212"/>
      <c r="AJ167" s="212"/>
      <c r="AK167" s="215"/>
      <c r="AL167" s="216"/>
      <c r="AM167" s="213"/>
      <c r="AN167" s="109"/>
      <c r="AO167" s="381"/>
      <c r="AP167" s="407"/>
      <c r="AQ167" s="407"/>
    </row>
    <row r="168" spans="1:43" ht="6" customHeight="1" x14ac:dyDescent="0.25">
      <c r="A168" s="381"/>
      <c r="B168" s="206"/>
      <c r="C168" s="202"/>
      <c r="D168" s="217"/>
      <c r="E168" s="218"/>
      <c r="F168" s="218"/>
      <c r="G168" s="218"/>
      <c r="H168" s="218"/>
      <c r="I168" s="218"/>
      <c r="J168" s="218"/>
      <c r="K168" s="218"/>
      <c r="L168" s="218"/>
      <c r="M168" s="218"/>
      <c r="N168" s="218"/>
      <c r="O168" s="218"/>
      <c r="P168" s="218"/>
      <c r="Q168" s="218"/>
      <c r="R168" s="218"/>
      <c r="S168" s="218"/>
      <c r="T168" s="218"/>
      <c r="U168" s="219"/>
      <c r="V168" s="217"/>
      <c r="W168" s="218"/>
      <c r="X168" s="218"/>
      <c r="Y168" s="218"/>
      <c r="Z168" s="218"/>
      <c r="AA168" s="220"/>
      <c r="AB168" s="218"/>
      <c r="AC168" s="221"/>
      <c r="AD168" s="220"/>
      <c r="AE168" s="218"/>
      <c r="AF168" s="218"/>
      <c r="AG168" s="221"/>
      <c r="AH168" s="218"/>
      <c r="AI168" s="218"/>
      <c r="AJ168" s="218"/>
      <c r="AK168" s="221"/>
      <c r="AL168" s="222"/>
      <c r="AM168" s="219"/>
      <c r="AN168" s="109"/>
      <c r="AO168" s="381"/>
      <c r="AP168" s="407"/>
      <c r="AQ168" s="407"/>
    </row>
    <row r="169" spans="1:43" ht="11.25" customHeight="1" x14ac:dyDescent="0.25">
      <c r="A169" s="381"/>
      <c r="B169" s="206"/>
      <c r="C169" s="202"/>
      <c r="D169" s="109"/>
      <c r="E169" s="407" t="s">
        <v>559</v>
      </c>
      <c r="F169" s="1148" t="str">
        <f ca="1">VLOOKUP(CONCATENATE($B$92&amp;INDIRECT(ADDRESS(ROW(),COLUMN()-1))),INDIRECT("translations[[Question Num]:["&amp; Language_Selected &amp;"]]"),MATCH(Language_Selected,Language_Options,0)+1,FALSE)</f>
        <v>Liver, kidney, heart, or [INSERT OTHER COMMONLY CONSUMED ORGAN MEATS]?</v>
      </c>
      <c r="G169" s="1148"/>
      <c r="H169" s="1148"/>
      <c r="I169" s="1148"/>
      <c r="J169" s="1148"/>
      <c r="K169" s="1148"/>
      <c r="L169" s="1148"/>
      <c r="M169" s="1148"/>
      <c r="N169" s="1148"/>
      <c r="O169" s="1148"/>
      <c r="P169" s="1148"/>
      <c r="Q169" s="1148"/>
      <c r="R169" s="1148"/>
      <c r="S169" s="1148"/>
      <c r="T169" s="1148"/>
      <c r="U169" s="202"/>
      <c r="V169" s="109"/>
      <c r="W169" s="407" t="s">
        <v>559</v>
      </c>
      <c r="X169" s="112" t="s">
        <v>9</v>
      </c>
      <c r="Y169" s="112"/>
      <c r="Z169" s="112"/>
      <c r="AA169" s="209"/>
      <c r="AB169" s="210"/>
      <c r="AC169" s="121" t="s">
        <v>53</v>
      </c>
      <c r="AD169" s="189"/>
      <c r="AE169" s="407"/>
      <c r="AF169" s="407"/>
      <c r="AG169" s="121" t="s">
        <v>55</v>
      </c>
      <c r="AH169" s="407"/>
      <c r="AI169" s="407"/>
      <c r="AJ169" s="407"/>
      <c r="AK169" s="121" t="s">
        <v>103</v>
      </c>
      <c r="AL169" s="203"/>
      <c r="AM169" s="202"/>
      <c r="AN169" s="109"/>
      <c r="AO169" s="381"/>
      <c r="AP169" s="407"/>
      <c r="AQ169" s="407"/>
    </row>
    <row r="170" spans="1:43" ht="11.25" customHeight="1" x14ac:dyDescent="0.25">
      <c r="A170" s="381"/>
      <c r="B170" s="206"/>
      <c r="C170" s="202"/>
      <c r="D170" s="109"/>
      <c r="E170" s="407"/>
      <c r="F170" s="1148"/>
      <c r="G170" s="1148"/>
      <c r="H170" s="1148"/>
      <c r="I170" s="1148"/>
      <c r="J170" s="1148"/>
      <c r="K170" s="1148"/>
      <c r="L170" s="1148"/>
      <c r="M170" s="1148"/>
      <c r="N170" s="1148"/>
      <c r="O170" s="1148"/>
      <c r="P170" s="1148"/>
      <c r="Q170" s="1148"/>
      <c r="R170" s="1148"/>
      <c r="S170" s="1148"/>
      <c r="T170" s="1148"/>
      <c r="U170" s="202"/>
      <c r="V170" s="109"/>
      <c r="W170" s="407"/>
      <c r="X170" s="112"/>
      <c r="Y170" s="112"/>
      <c r="Z170" s="112"/>
      <c r="AA170" s="209"/>
      <c r="AB170" s="210"/>
      <c r="AC170" s="121"/>
      <c r="AD170" s="189"/>
      <c r="AE170" s="407"/>
      <c r="AF170" s="407"/>
      <c r="AG170" s="121"/>
      <c r="AH170" s="407"/>
      <c r="AI170" s="407"/>
      <c r="AJ170" s="407"/>
      <c r="AK170" s="121"/>
      <c r="AL170" s="203"/>
      <c r="AM170" s="202"/>
      <c r="AN170" s="109"/>
      <c r="AO170" s="381"/>
      <c r="AP170" s="407"/>
      <c r="AQ170" s="407"/>
    </row>
    <row r="171" spans="1:43" ht="11.25" customHeight="1" x14ac:dyDescent="0.25">
      <c r="A171" s="381"/>
      <c r="B171" s="206"/>
      <c r="C171" s="202"/>
      <c r="D171" s="109"/>
      <c r="E171" s="407"/>
      <c r="F171" s="1148"/>
      <c r="G171" s="1148"/>
      <c r="H171" s="1148"/>
      <c r="I171" s="1148"/>
      <c r="J171" s="1148"/>
      <c r="K171" s="1148"/>
      <c r="L171" s="1148"/>
      <c r="M171" s="1148"/>
      <c r="N171" s="1148"/>
      <c r="O171" s="1148"/>
      <c r="P171" s="1148"/>
      <c r="Q171" s="1148"/>
      <c r="R171" s="1148"/>
      <c r="S171" s="1148"/>
      <c r="T171" s="1148"/>
      <c r="U171" s="202"/>
      <c r="V171" s="109"/>
      <c r="W171" s="407"/>
      <c r="X171" s="112"/>
      <c r="Y171" s="112"/>
      <c r="Z171" s="112"/>
      <c r="AA171" s="209"/>
      <c r="AB171" s="210"/>
      <c r="AC171" s="121"/>
      <c r="AD171" s="189"/>
      <c r="AE171" s="407"/>
      <c r="AF171" s="407"/>
      <c r="AG171" s="121"/>
      <c r="AH171" s="407"/>
      <c r="AI171" s="407"/>
      <c r="AJ171" s="407"/>
      <c r="AK171" s="121"/>
      <c r="AL171" s="203"/>
      <c r="AM171" s="202"/>
      <c r="AN171" s="109"/>
      <c r="AO171" s="381"/>
      <c r="AP171" s="407"/>
      <c r="AQ171" s="407"/>
    </row>
    <row r="172" spans="1:43" ht="6" customHeight="1" x14ac:dyDescent="0.25">
      <c r="A172" s="381"/>
      <c r="B172" s="206"/>
      <c r="C172" s="202"/>
      <c r="D172" s="211"/>
      <c r="E172" s="212"/>
      <c r="F172" s="212"/>
      <c r="G172" s="212"/>
      <c r="H172" s="212"/>
      <c r="I172" s="212"/>
      <c r="J172" s="212"/>
      <c r="K172" s="212"/>
      <c r="L172" s="212"/>
      <c r="M172" s="212"/>
      <c r="N172" s="212"/>
      <c r="O172" s="212"/>
      <c r="P172" s="212"/>
      <c r="Q172" s="212"/>
      <c r="R172" s="212"/>
      <c r="S172" s="212"/>
      <c r="T172" s="212"/>
      <c r="U172" s="213"/>
      <c r="V172" s="211"/>
      <c r="W172" s="212"/>
      <c r="X172" s="212"/>
      <c r="Y172" s="212"/>
      <c r="Z172" s="212"/>
      <c r="AA172" s="214"/>
      <c r="AB172" s="212"/>
      <c r="AC172" s="215"/>
      <c r="AD172" s="214"/>
      <c r="AE172" s="212"/>
      <c r="AF172" s="212"/>
      <c r="AG172" s="215"/>
      <c r="AH172" s="212"/>
      <c r="AI172" s="212"/>
      <c r="AJ172" s="212"/>
      <c r="AK172" s="215"/>
      <c r="AL172" s="216"/>
      <c r="AM172" s="213"/>
      <c r="AN172" s="109"/>
      <c r="AO172" s="381"/>
      <c r="AP172" s="407"/>
      <c r="AQ172" s="407"/>
    </row>
    <row r="173" spans="1:43" ht="6" customHeight="1" x14ac:dyDescent="0.25">
      <c r="A173" s="381"/>
      <c r="B173" s="206"/>
      <c r="C173" s="202"/>
      <c r="D173" s="217"/>
      <c r="E173" s="218"/>
      <c r="F173" s="218"/>
      <c r="G173" s="218"/>
      <c r="H173" s="218"/>
      <c r="I173" s="218"/>
      <c r="J173" s="218"/>
      <c r="K173" s="218"/>
      <c r="L173" s="218"/>
      <c r="M173" s="218"/>
      <c r="N173" s="218"/>
      <c r="O173" s="218"/>
      <c r="P173" s="218"/>
      <c r="Q173" s="218"/>
      <c r="R173" s="218"/>
      <c r="S173" s="218"/>
      <c r="T173" s="218"/>
      <c r="U173" s="219"/>
      <c r="V173" s="217"/>
      <c r="W173" s="218"/>
      <c r="X173" s="218"/>
      <c r="Y173" s="218"/>
      <c r="Z173" s="218"/>
      <c r="AA173" s="220"/>
      <c r="AB173" s="218"/>
      <c r="AC173" s="221"/>
      <c r="AD173" s="220"/>
      <c r="AE173" s="218"/>
      <c r="AF173" s="218"/>
      <c r="AG173" s="221"/>
      <c r="AH173" s="218"/>
      <c r="AI173" s="218"/>
      <c r="AJ173" s="218"/>
      <c r="AK173" s="221"/>
      <c r="AL173" s="222"/>
      <c r="AM173" s="219"/>
      <c r="AN173" s="109"/>
      <c r="AO173" s="381"/>
      <c r="AP173" s="407"/>
      <c r="AQ173" s="407"/>
    </row>
    <row r="174" spans="1:43" ht="11.25" customHeight="1" x14ac:dyDescent="0.25">
      <c r="A174" s="381"/>
      <c r="B174" s="206"/>
      <c r="C174" s="202"/>
      <c r="D174" s="109"/>
      <c r="E174" s="407" t="s">
        <v>561</v>
      </c>
      <c r="F174" s="1148" t="str">
        <f ca="1">VLOOKUP(CONCATENATE($B$92&amp;INDIRECT(ADDRESS(ROW(),COLUMN()-1))),INDIRECT("translations[[Question Num]:["&amp; Language_Selected &amp;"]]"),MATCH(Language_Selected,Language_Options,0)+1,FALSE)</f>
        <v>Sausages, hot dogs, frankfurters, ham, bacon, salami, canned meat, or [INSERT OTHER COMMONLY CONSUMED PROCESSED MEATS]?</v>
      </c>
      <c r="G174" s="1148"/>
      <c r="H174" s="1148"/>
      <c r="I174" s="1148"/>
      <c r="J174" s="1148"/>
      <c r="K174" s="1148"/>
      <c r="L174" s="1148"/>
      <c r="M174" s="1148"/>
      <c r="N174" s="1148"/>
      <c r="O174" s="1148"/>
      <c r="P174" s="1148"/>
      <c r="Q174" s="1148"/>
      <c r="R174" s="1148"/>
      <c r="S174" s="1148"/>
      <c r="T174" s="1148"/>
      <c r="U174" s="202"/>
      <c r="V174" s="109"/>
      <c r="W174" s="407" t="s">
        <v>561</v>
      </c>
      <c r="X174" s="112" t="s">
        <v>9</v>
      </c>
      <c r="Y174" s="112"/>
      <c r="Z174" s="112"/>
      <c r="AA174" s="209"/>
      <c r="AB174" s="210"/>
      <c r="AC174" s="121" t="s">
        <v>53</v>
      </c>
      <c r="AD174" s="189"/>
      <c r="AE174" s="407"/>
      <c r="AF174" s="407"/>
      <c r="AG174" s="121" t="s">
        <v>55</v>
      </c>
      <c r="AH174" s="407"/>
      <c r="AI174" s="407"/>
      <c r="AJ174" s="407"/>
      <c r="AK174" s="121" t="s">
        <v>103</v>
      </c>
      <c r="AL174" s="203"/>
      <c r="AM174" s="202"/>
      <c r="AN174" s="109"/>
      <c r="AO174" s="381"/>
      <c r="AP174" s="407"/>
      <c r="AQ174" s="407"/>
    </row>
    <row r="175" spans="1:43" ht="11.25" customHeight="1" x14ac:dyDescent="0.25">
      <c r="A175" s="381"/>
      <c r="B175" s="206"/>
      <c r="C175" s="202"/>
      <c r="D175" s="109"/>
      <c r="E175" s="407"/>
      <c r="F175" s="1148"/>
      <c r="G175" s="1148"/>
      <c r="H175" s="1148"/>
      <c r="I175" s="1148"/>
      <c r="J175" s="1148"/>
      <c r="K175" s="1148"/>
      <c r="L175" s="1148"/>
      <c r="M175" s="1148"/>
      <c r="N175" s="1148"/>
      <c r="O175" s="1148"/>
      <c r="P175" s="1148"/>
      <c r="Q175" s="1148"/>
      <c r="R175" s="1148"/>
      <c r="S175" s="1148"/>
      <c r="T175" s="1148"/>
      <c r="U175" s="202"/>
      <c r="V175" s="109"/>
      <c r="W175" s="407"/>
      <c r="X175" s="112"/>
      <c r="Y175" s="112"/>
      <c r="Z175" s="112"/>
      <c r="AA175" s="209"/>
      <c r="AB175" s="210"/>
      <c r="AC175" s="121"/>
      <c r="AD175" s="189"/>
      <c r="AE175" s="407"/>
      <c r="AF175" s="407"/>
      <c r="AG175" s="121"/>
      <c r="AH175" s="407"/>
      <c r="AI175" s="407"/>
      <c r="AJ175" s="407"/>
      <c r="AK175" s="121"/>
      <c r="AL175" s="203"/>
      <c r="AM175" s="202"/>
      <c r="AN175" s="109"/>
      <c r="AO175" s="381"/>
      <c r="AP175" s="407"/>
      <c r="AQ175" s="407"/>
    </row>
    <row r="176" spans="1:43" ht="11.25" customHeight="1" x14ac:dyDescent="0.25">
      <c r="A176" s="381"/>
      <c r="B176" s="206"/>
      <c r="C176" s="202"/>
      <c r="D176" s="109"/>
      <c r="E176" s="407"/>
      <c r="F176" s="1148"/>
      <c r="G176" s="1148"/>
      <c r="H176" s="1148"/>
      <c r="I176" s="1148"/>
      <c r="J176" s="1148"/>
      <c r="K176" s="1148"/>
      <c r="L176" s="1148"/>
      <c r="M176" s="1148"/>
      <c r="N176" s="1148"/>
      <c r="O176" s="1148"/>
      <c r="P176" s="1148"/>
      <c r="Q176" s="1148"/>
      <c r="R176" s="1148"/>
      <c r="S176" s="1148"/>
      <c r="T176" s="1148"/>
      <c r="U176" s="202"/>
      <c r="V176" s="109"/>
      <c r="W176" s="407"/>
      <c r="X176" s="112"/>
      <c r="Y176" s="112"/>
      <c r="Z176" s="112"/>
      <c r="AA176" s="209"/>
      <c r="AB176" s="210"/>
      <c r="AC176" s="121"/>
      <c r="AD176" s="189"/>
      <c r="AE176" s="407"/>
      <c r="AF176" s="407"/>
      <c r="AG176" s="121"/>
      <c r="AH176" s="407"/>
      <c r="AI176" s="407"/>
      <c r="AJ176" s="407"/>
      <c r="AK176" s="121"/>
      <c r="AL176" s="203"/>
      <c r="AM176" s="202"/>
      <c r="AN176" s="109"/>
      <c r="AO176" s="381"/>
      <c r="AP176" s="407"/>
      <c r="AQ176" s="407"/>
    </row>
    <row r="177" spans="1:43" ht="6" customHeight="1" x14ac:dyDescent="0.25">
      <c r="A177" s="619"/>
      <c r="B177" s="731"/>
      <c r="C177" s="540"/>
      <c r="D177" s="554"/>
      <c r="E177" s="555"/>
      <c r="F177" s="555"/>
      <c r="G177" s="555"/>
      <c r="H177" s="555"/>
      <c r="I177" s="555"/>
      <c r="J177" s="555"/>
      <c r="K177" s="555"/>
      <c r="L177" s="555"/>
      <c r="M177" s="555"/>
      <c r="N177" s="555"/>
      <c r="O177" s="555"/>
      <c r="P177" s="555"/>
      <c r="Q177" s="555"/>
      <c r="R177" s="555"/>
      <c r="S177" s="555"/>
      <c r="T177" s="555"/>
      <c r="U177" s="556"/>
      <c r="V177" s="554"/>
      <c r="W177" s="555"/>
      <c r="X177" s="555"/>
      <c r="Y177" s="555"/>
      <c r="Z177" s="555"/>
      <c r="AA177" s="557"/>
      <c r="AB177" s="555"/>
      <c r="AC177" s="558"/>
      <c r="AD177" s="557"/>
      <c r="AE177" s="555"/>
      <c r="AF177" s="555"/>
      <c r="AG177" s="558"/>
      <c r="AH177" s="555"/>
      <c r="AI177" s="555"/>
      <c r="AJ177" s="555"/>
      <c r="AK177" s="558"/>
      <c r="AL177" s="559"/>
      <c r="AM177" s="556"/>
      <c r="AN177" s="547"/>
      <c r="AO177" s="619"/>
      <c r="AP177" s="619"/>
      <c r="AQ177" s="619"/>
    </row>
    <row r="178" spans="1:43" ht="6" customHeight="1" x14ac:dyDescent="0.25">
      <c r="A178" s="539"/>
      <c r="B178" s="538"/>
      <c r="C178" s="540"/>
      <c r="D178" s="541"/>
      <c r="E178" s="542"/>
      <c r="F178" s="542"/>
      <c r="G178" s="542"/>
      <c r="H178" s="542"/>
      <c r="I178" s="542"/>
      <c r="J178" s="542"/>
      <c r="K178" s="542"/>
      <c r="L178" s="542"/>
      <c r="M178" s="542"/>
      <c r="N178" s="542"/>
      <c r="O178" s="542"/>
      <c r="P178" s="542"/>
      <c r="Q178" s="542"/>
      <c r="R178" s="542"/>
      <c r="S178" s="542"/>
      <c r="T178" s="542"/>
      <c r="U178" s="543"/>
      <c r="V178" s="541"/>
      <c r="W178" s="542"/>
      <c r="X178" s="542"/>
      <c r="Y178" s="542"/>
      <c r="Z178" s="542"/>
      <c r="AA178" s="544"/>
      <c r="AB178" s="542"/>
      <c r="AC178" s="545"/>
      <c r="AD178" s="544"/>
      <c r="AE178" s="542"/>
      <c r="AF178" s="542"/>
      <c r="AG178" s="545"/>
      <c r="AH178" s="542"/>
      <c r="AI178" s="542"/>
      <c r="AJ178" s="542"/>
      <c r="AK178" s="545"/>
      <c r="AL178" s="546"/>
      <c r="AM178" s="543"/>
      <c r="AN178" s="547"/>
      <c r="AO178" s="539"/>
      <c r="AP178" s="539"/>
      <c r="AQ178" s="539"/>
    </row>
    <row r="179" spans="1:43" ht="11.25" customHeight="1" x14ac:dyDescent="0.25">
      <c r="A179" s="381"/>
      <c r="B179" s="206"/>
      <c r="C179" s="202"/>
      <c r="D179" s="109"/>
      <c r="E179" s="407" t="s">
        <v>562</v>
      </c>
      <c r="F179" s="1148" t="str">
        <f ca="1">VLOOKUP(CONCATENATE($B$92&amp;INDIRECT(ADDRESS(ROW(),COLUMN()-1))),INDIRECT("translations[[Question Num]:["&amp; Language_Selected &amp;"]]"),MATCH(Language_Selected,Language_Options,0)+1,FALSE)</f>
        <v xml:space="preserve">Any other meat, such as beef, pork, lamb, goat, chicken, duck, or [INSERT COMMONLY CONSUMED WILD GAME]? </v>
      </c>
      <c r="G179" s="1148"/>
      <c r="H179" s="1148"/>
      <c r="I179" s="1148"/>
      <c r="J179" s="1148"/>
      <c r="K179" s="1148"/>
      <c r="L179" s="1148"/>
      <c r="M179" s="1148"/>
      <c r="N179" s="1148"/>
      <c r="O179" s="1148"/>
      <c r="P179" s="1148"/>
      <c r="Q179" s="1148"/>
      <c r="R179" s="1148"/>
      <c r="S179" s="1148"/>
      <c r="T179" s="1148"/>
      <c r="U179" s="202"/>
      <c r="V179" s="109"/>
      <c r="W179" s="407" t="s">
        <v>562</v>
      </c>
      <c r="X179" s="112" t="s">
        <v>9</v>
      </c>
      <c r="Y179" s="112"/>
      <c r="Z179" s="112"/>
      <c r="AA179" s="209"/>
      <c r="AB179" s="210"/>
      <c r="AC179" s="121" t="s">
        <v>53</v>
      </c>
      <c r="AD179" s="189"/>
      <c r="AE179" s="407"/>
      <c r="AF179" s="407"/>
      <c r="AG179" s="121" t="s">
        <v>55</v>
      </c>
      <c r="AH179" s="407"/>
      <c r="AI179" s="407"/>
      <c r="AJ179" s="407"/>
      <c r="AK179" s="121" t="s">
        <v>103</v>
      </c>
      <c r="AL179" s="203"/>
      <c r="AM179" s="202"/>
      <c r="AN179" s="109"/>
      <c r="AO179" s="381"/>
      <c r="AP179" s="407"/>
      <c r="AQ179" s="407"/>
    </row>
    <row r="180" spans="1:43" ht="11.25" customHeight="1" x14ac:dyDescent="0.25">
      <c r="A180" s="381"/>
      <c r="B180" s="206"/>
      <c r="C180" s="202"/>
      <c r="D180" s="109"/>
      <c r="E180" s="407"/>
      <c r="F180" s="1148"/>
      <c r="G180" s="1148"/>
      <c r="H180" s="1148"/>
      <c r="I180" s="1148"/>
      <c r="J180" s="1148"/>
      <c r="K180" s="1148"/>
      <c r="L180" s="1148"/>
      <c r="M180" s="1148"/>
      <c r="N180" s="1148"/>
      <c r="O180" s="1148"/>
      <c r="P180" s="1148"/>
      <c r="Q180" s="1148"/>
      <c r="R180" s="1148"/>
      <c r="S180" s="1148"/>
      <c r="T180" s="1148"/>
      <c r="U180" s="202"/>
      <c r="V180" s="109"/>
      <c r="W180" s="407"/>
      <c r="X180" s="112"/>
      <c r="Y180" s="112"/>
      <c r="Z180" s="112"/>
      <c r="AA180" s="209"/>
      <c r="AB180" s="210"/>
      <c r="AC180" s="121"/>
      <c r="AD180" s="189"/>
      <c r="AE180" s="407"/>
      <c r="AF180" s="407"/>
      <c r="AG180" s="121"/>
      <c r="AH180" s="407"/>
      <c r="AI180" s="407"/>
      <c r="AJ180" s="407"/>
      <c r="AK180" s="121"/>
      <c r="AL180" s="203"/>
      <c r="AM180" s="202"/>
      <c r="AN180" s="109"/>
      <c r="AO180" s="381"/>
      <c r="AP180" s="407"/>
      <c r="AQ180" s="407"/>
    </row>
    <row r="181" spans="1:43" ht="11.25" customHeight="1" x14ac:dyDescent="0.25">
      <c r="A181" s="381"/>
      <c r="B181" s="206"/>
      <c r="C181" s="202"/>
      <c r="D181" s="109"/>
      <c r="E181" s="407"/>
      <c r="F181" s="1148"/>
      <c r="G181" s="1148"/>
      <c r="H181" s="1148"/>
      <c r="I181" s="1148"/>
      <c r="J181" s="1148"/>
      <c r="K181" s="1148"/>
      <c r="L181" s="1148"/>
      <c r="M181" s="1148"/>
      <c r="N181" s="1148"/>
      <c r="O181" s="1148"/>
      <c r="P181" s="1148"/>
      <c r="Q181" s="1148"/>
      <c r="R181" s="1148"/>
      <c r="S181" s="1148"/>
      <c r="T181" s="1148"/>
      <c r="U181" s="202"/>
      <c r="V181" s="109"/>
      <c r="W181" s="407"/>
      <c r="X181" s="112"/>
      <c r="Y181" s="112"/>
      <c r="Z181" s="112"/>
      <c r="AA181" s="209"/>
      <c r="AB181" s="210"/>
      <c r="AC181" s="121"/>
      <c r="AD181" s="189"/>
      <c r="AE181" s="407"/>
      <c r="AF181" s="407"/>
      <c r="AG181" s="121"/>
      <c r="AH181" s="407"/>
      <c r="AI181" s="407"/>
      <c r="AJ181" s="407"/>
      <c r="AK181" s="121"/>
      <c r="AL181" s="203"/>
      <c r="AM181" s="202"/>
      <c r="AN181" s="109"/>
      <c r="AO181" s="381"/>
      <c r="AP181" s="407"/>
      <c r="AQ181" s="407"/>
    </row>
    <row r="182" spans="1:43" ht="6" customHeight="1" x14ac:dyDescent="0.25">
      <c r="A182" s="381"/>
      <c r="B182" s="206"/>
      <c r="C182" s="202"/>
      <c r="D182" s="211"/>
      <c r="E182" s="212"/>
      <c r="F182" s="212"/>
      <c r="G182" s="212"/>
      <c r="H182" s="212"/>
      <c r="I182" s="212"/>
      <c r="J182" s="212"/>
      <c r="K182" s="212"/>
      <c r="L182" s="212"/>
      <c r="M182" s="212"/>
      <c r="N182" s="212"/>
      <c r="O182" s="212"/>
      <c r="P182" s="212"/>
      <c r="Q182" s="212"/>
      <c r="R182" s="212"/>
      <c r="S182" s="212"/>
      <c r="T182" s="212"/>
      <c r="U182" s="213"/>
      <c r="V182" s="211"/>
      <c r="W182" s="212"/>
      <c r="X182" s="212"/>
      <c r="Y182" s="212"/>
      <c r="Z182" s="212"/>
      <c r="AA182" s="214"/>
      <c r="AB182" s="212"/>
      <c r="AC182" s="215"/>
      <c r="AD182" s="214"/>
      <c r="AE182" s="212"/>
      <c r="AF182" s="212"/>
      <c r="AG182" s="215"/>
      <c r="AH182" s="212"/>
      <c r="AI182" s="212"/>
      <c r="AJ182" s="212"/>
      <c r="AK182" s="215"/>
      <c r="AL182" s="216"/>
      <c r="AM182" s="213"/>
      <c r="AN182" s="109"/>
      <c r="AO182" s="381"/>
      <c r="AP182" s="407"/>
      <c r="AQ182" s="407"/>
    </row>
    <row r="183" spans="1:43" ht="6" customHeight="1" x14ac:dyDescent="0.25">
      <c r="A183" s="539"/>
      <c r="B183" s="538"/>
      <c r="C183" s="540"/>
      <c r="D183" s="541"/>
      <c r="E183" s="542"/>
      <c r="F183" s="542"/>
      <c r="G183" s="542"/>
      <c r="H183" s="542"/>
      <c r="I183" s="542"/>
      <c r="J183" s="542"/>
      <c r="K183" s="542"/>
      <c r="L183" s="542"/>
      <c r="M183" s="542"/>
      <c r="N183" s="542"/>
      <c r="O183" s="542"/>
      <c r="P183" s="542"/>
      <c r="Q183" s="542"/>
      <c r="R183" s="542"/>
      <c r="S183" s="542"/>
      <c r="T183" s="542"/>
      <c r="U183" s="543"/>
      <c r="V183" s="541"/>
      <c r="W183" s="542"/>
      <c r="X183" s="542"/>
      <c r="Y183" s="542"/>
      <c r="Z183" s="542"/>
      <c r="AA183" s="544"/>
      <c r="AB183" s="542"/>
      <c r="AC183" s="545"/>
      <c r="AD183" s="544"/>
      <c r="AE183" s="542"/>
      <c r="AF183" s="542"/>
      <c r="AG183" s="545"/>
      <c r="AH183" s="542"/>
      <c r="AI183" s="542"/>
      <c r="AJ183" s="542"/>
      <c r="AK183" s="545"/>
      <c r="AL183" s="546"/>
      <c r="AM183" s="543"/>
      <c r="AN183" s="547"/>
      <c r="AO183" s="539"/>
      <c r="AP183" s="539"/>
      <c r="AQ183" s="539"/>
    </row>
    <row r="184" spans="1:43" ht="11.25" customHeight="1" x14ac:dyDescent="0.25">
      <c r="A184" s="539"/>
      <c r="B184" s="538"/>
      <c r="C184" s="540"/>
      <c r="D184" s="547"/>
      <c r="E184" s="539" t="s">
        <v>563</v>
      </c>
      <c r="F184" s="1148" t="str">
        <f ca="1">VLOOKUP(CONCATENATE($B$92&amp;INDIRECT(ADDRESS(ROW(),COLUMN()-1))),INDIRECT("translations[[Question Num]:["&amp; Language_Selected &amp;"]]"),MATCH(Language_Selected,Language_Options,0)+1,FALSE)</f>
        <v>Eggs?</v>
      </c>
      <c r="G184" s="1148"/>
      <c r="H184" s="1148"/>
      <c r="I184" s="1148"/>
      <c r="J184" s="1148"/>
      <c r="K184" s="1148"/>
      <c r="L184" s="1148"/>
      <c r="M184" s="1148"/>
      <c r="N184" s="1148"/>
      <c r="O184" s="1148"/>
      <c r="P184" s="1148"/>
      <c r="Q184" s="1148"/>
      <c r="R184" s="1148"/>
      <c r="S184" s="1148"/>
      <c r="T184" s="1148"/>
      <c r="U184" s="540"/>
      <c r="V184" s="547"/>
      <c r="W184" s="539" t="s">
        <v>563</v>
      </c>
      <c r="X184" s="548" t="s">
        <v>9</v>
      </c>
      <c r="Y184" s="548"/>
      <c r="Z184" s="548"/>
      <c r="AA184" s="549"/>
      <c r="AB184" s="550"/>
      <c r="AC184" s="551" t="s">
        <v>53</v>
      </c>
      <c r="AD184" s="552"/>
      <c r="AE184" s="539"/>
      <c r="AF184" s="539"/>
      <c r="AG184" s="551" t="s">
        <v>55</v>
      </c>
      <c r="AH184" s="539"/>
      <c r="AI184" s="539"/>
      <c r="AJ184" s="539"/>
      <c r="AK184" s="551" t="s">
        <v>103</v>
      </c>
      <c r="AL184" s="553"/>
      <c r="AM184" s="540"/>
      <c r="AN184" s="547"/>
      <c r="AO184" s="539"/>
      <c r="AP184" s="539"/>
      <c r="AQ184" s="539"/>
    </row>
    <row r="185" spans="1:43" ht="6" customHeight="1" x14ac:dyDescent="0.25">
      <c r="A185" s="539"/>
      <c r="B185" s="538"/>
      <c r="C185" s="540"/>
      <c r="D185" s="554"/>
      <c r="E185" s="555"/>
      <c r="F185" s="555"/>
      <c r="G185" s="555"/>
      <c r="H185" s="555"/>
      <c r="I185" s="555"/>
      <c r="J185" s="555"/>
      <c r="K185" s="555"/>
      <c r="L185" s="555"/>
      <c r="M185" s="555"/>
      <c r="N185" s="555"/>
      <c r="O185" s="555"/>
      <c r="P185" s="555"/>
      <c r="Q185" s="555"/>
      <c r="R185" s="555"/>
      <c r="S185" s="555"/>
      <c r="T185" s="555"/>
      <c r="U185" s="556"/>
      <c r="V185" s="554"/>
      <c r="W185" s="555"/>
      <c r="X185" s="555"/>
      <c r="Y185" s="555"/>
      <c r="Z185" s="555"/>
      <c r="AA185" s="557"/>
      <c r="AB185" s="555"/>
      <c r="AC185" s="558"/>
      <c r="AD185" s="557"/>
      <c r="AE185" s="555"/>
      <c r="AF185" s="555"/>
      <c r="AG185" s="558"/>
      <c r="AH185" s="555"/>
      <c r="AI185" s="555"/>
      <c r="AJ185" s="555"/>
      <c r="AK185" s="558"/>
      <c r="AL185" s="559"/>
      <c r="AM185" s="556"/>
      <c r="AN185" s="547"/>
      <c r="AO185" s="539"/>
      <c r="AP185" s="539"/>
      <c r="AQ185" s="539"/>
    </row>
    <row r="186" spans="1:43" ht="6" customHeight="1" x14ac:dyDescent="0.25">
      <c r="A186" s="619"/>
      <c r="B186" s="731"/>
      <c r="C186" s="540"/>
      <c r="D186" s="547"/>
      <c r="E186" s="619"/>
      <c r="F186" s="619"/>
      <c r="G186" s="619"/>
      <c r="H186" s="619"/>
      <c r="I186" s="619"/>
      <c r="J186" s="619"/>
      <c r="K186" s="619"/>
      <c r="L186" s="619"/>
      <c r="M186" s="619"/>
      <c r="N186" s="619"/>
      <c r="O186" s="619"/>
      <c r="P186" s="619"/>
      <c r="Q186" s="619"/>
      <c r="R186" s="619"/>
      <c r="S186" s="619"/>
      <c r="T186" s="619"/>
      <c r="U186" s="540"/>
      <c r="V186" s="547"/>
      <c r="W186" s="619"/>
      <c r="X186" s="619"/>
      <c r="Y186" s="619"/>
      <c r="Z186" s="619"/>
      <c r="AA186" s="730"/>
      <c r="AB186" s="619"/>
      <c r="AC186" s="731"/>
      <c r="AD186" s="730"/>
      <c r="AE186" s="619"/>
      <c r="AF186" s="619"/>
      <c r="AG186" s="731"/>
      <c r="AH186" s="619"/>
      <c r="AI186" s="619"/>
      <c r="AJ186" s="619"/>
      <c r="AK186" s="731"/>
      <c r="AL186" s="732"/>
      <c r="AM186" s="540"/>
      <c r="AN186" s="547"/>
      <c r="AO186" s="619"/>
      <c r="AP186" s="619"/>
      <c r="AQ186" s="619"/>
    </row>
    <row r="187" spans="1:43" ht="11.25" customHeight="1" x14ac:dyDescent="0.25">
      <c r="A187" s="539"/>
      <c r="B187" s="538"/>
      <c r="C187" s="540"/>
      <c r="D187" s="547"/>
      <c r="E187" s="539" t="s">
        <v>564</v>
      </c>
      <c r="F187" s="1208" t="str">
        <f ca="1">VLOOKUP(CONCATENATE($B$92&amp;INDIRECT(ADDRESS(ROW(),COLUMN()-1))),INDIRECT("translations[[Question Num]:["&amp; Language_Selected &amp;"]]"),MATCH(Language_Selected,Language_Options,0)+1,FALSE)</f>
        <v xml:space="preserve">Beans, peas, lentils, or [INSERT COMMONLY CONSUMED FOODS MADE FROM BEANS, PEAS, LENTILS]? </v>
      </c>
      <c r="G187" s="1208"/>
      <c r="H187" s="1208"/>
      <c r="I187" s="1208"/>
      <c r="J187" s="1208"/>
      <c r="K187" s="1208"/>
      <c r="L187" s="1208"/>
      <c r="M187" s="1208"/>
      <c r="N187" s="1208"/>
      <c r="O187" s="1208"/>
      <c r="P187" s="1208"/>
      <c r="Q187" s="1208"/>
      <c r="R187" s="1208"/>
      <c r="S187" s="1208"/>
      <c r="T187" s="1208"/>
      <c r="U187" s="540"/>
      <c r="V187" s="547"/>
      <c r="W187" s="539" t="s">
        <v>564</v>
      </c>
      <c r="X187" s="548" t="s">
        <v>9</v>
      </c>
      <c r="Y187" s="548"/>
      <c r="Z187" s="548"/>
      <c r="AA187" s="549"/>
      <c r="AB187" s="550"/>
      <c r="AC187" s="551" t="s">
        <v>53</v>
      </c>
      <c r="AD187" s="552"/>
      <c r="AE187" s="539"/>
      <c r="AF187" s="539"/>
      <c r="AG187" s="551" t="s">
        <v>55</v>
      </c>
      <c r="AH187" s="539"/>
      <c r="AI187" s="539"/>
      <c r="AJ187" s="539"/>
      <c r="AK187" s="551" t="s">
        <v>103</v>
      </c>
      <c r="AL187" s="553"/>
      <c r="AM187" s="540"/>
      <c r="AN187" s="547"/>
      <c r="AO187" s="539"/>
      <c r="AP187" s="539"/>
      <c r="AQ187" s="539"/>
    </row>
    <row r="188" spans="1:43" ht="11.25" customHeight="1" x14ac:dyDescent="0.25">
      <c r="A188" s="539"/>
      <c r="B188" s="538"/>
      <c r="C188" s="540"/>
      <c r="D188" s="547"/>
      <c r="E188" s="539"/>
      <c r="F188" s="1208"/>
      <c r="G188" s="1208"/>
      <c r="H188" s="1208"/>
      <c r="I188" s="1208"/>
      <c r="J188" s="1208"/>
      <c r="K188" s="1208"/>
      <c r="L188" s="1208"/>
      <c r="M188" s="1208"/>
      <c r="N188" s="1208"/>
      <c r="O188" s="1208"/>
      <c r="P188" s="1208"/>
      <c r="Q188" s="1208"/>
      <c r="R188" s="1208"/>
      <c r="S188" s="1208"/>
      <c r="T188" s="1208"/>
      <c r="U188" s="540"/>
      <c r="V188" s="547"/>
      <c r="W188" s="539"/>
      <c r="X188" s="548"/>
      <c r="Y188" s="548"/>
      <c r="Z188" s="548"/>
      <c r="AA188" s="549"/>
      <c r="AB188" s="550"/>
      <c r="AC188" s="551"/>
      <c r="AD188" s="552"/>
      <c r="AE188" s="539"/>
      <c r="AF188" s="539"/>
      <c r="AG188" s="551"/>
      <c r="AH188" s="539"/>
      <c r="AI188" s="539"/>
      <c r="AJ188" s="539"/>
      <c r="AK188" s="551"/>
      <c r="AL188" s="553"/>
      <c r="AM188" s="540"/>
      <c r="AN188" s="547"/>
      <c r="AO188" s="539"/>
      <c r="AP188" s="539"/>
      <c r="AQ188" s="539"/>
    </row>
    <row r="189" spans="1:43" ht="11.25" customHeight="1" x14ac:dyDescent="0.25">
      <c r="A189" s="539"/>
      <c r="B189" s="538"/>
      <c r="C189" s="540"/>
      <c r="D189" s="547"/>
      <c r="E189" s="539"/>
      <c r="F189" s="1208"/>
      <c r="G189" s="1208"/>
      <c r="H189" s="1208"/>
      <c r="I189" s="1208"/>
      <c r="J189" s="1208"/>
      <c r="K189" s="1208"/>
      <c r="L189" s="1208"/>
      <c r="M189" s="1208"/>
      <c r="N189" s="1208"/>
      <c r="O189" s="1208"/>
      <c r="P189" s="1208"/>
      <c r="Q189" s="1208"/>
      <c r="R189" s="1208"/>
      <c r="S189" s="1208"/>
      <c r="T189" s="1208"/>
      <c r="U189" s="540"/>
      <c r="V189" s="547"/>
      <c r="W189" s="539"/>
      <c r="X189" s="548"/>
      <c r="Y189" s="548"/>
      <c r="Z189" s="548"/>
      <c r="AA189" s="549"/>
      <c r="AB189" s="550"/>
      <c r="AC189" s="551"/>
      <c r="AD189" s="552"/>
      <c r="AE189" s="539"/>
      <c r="AF189" s="539"/>
      <c r="AG189" s="551"/>
      <c r="AH189" s="539"/>
      <c r="AI189" s="539"/>
      <c r="AJ189" s="539"/>
      <c r="AK189" s="551"/>
      <c r="AL189" s="553"/>
      <c r="AM189" s="540"/>
      <c r="AN189" s="547"/>
      <c r="AO189" s="539"/>
      <c r="AP189" s="539"/>
      <c r="AQ189" s="539"/>
    </row>
    <row r="190" spans="1:43" ht="6" customHeight="1" x14ac:dyDescent="0.25">
      <c r="A190" s="539"/>
      <c r="B190" s="538"/>
      <c r="C190" s="540"/>
      <c r="D190" s="554"/>
      <c r="E190" s="555"/>
      <c r="F190" s="555"/>
      <c r="G190" s="555"/>
      <c r="H190" s="555"/>
      <c r="I190" s="555"/>
      <c r="J190" s="555"/>
      <c r="K190" s="555"/>
      <c r="L190" s="555"/>
      <c r="M190" s="555"/>
      <c r="N190" s="555"/>
      <c r="O190" s="555"/>
      <c r="P190" s="555"/>
      <c r="Q190" s="555"/>
      <c r="R190" s="555"/>
      <c r="S190" s="555"/>
      <c r="T190" s="555"/>
      <c r="U190" s="556"/>
      <c r="V190" s="554"/>
      <c r="W190" s="555"/>
      <c r="X190" s="555"/>
      <c r="Y190" s="555"/>
      <c r="Z190" s="555"/>
      <c r="AA190" s="557"/>
      <c r="AB190" s="555"/>
      <c r="AC190" s="558"/>
      <c r="AD190" s="557"/>
      <c r="AE190" s="555"/>
      <c r="AF190" s="555"/>
      <c r="AG190" s="558"/>
      <c r="AH190" s="555"/>
      <c r="AI190" s="555"/>
      <c r="AJ190" s="555"/>
      <c r="AK190" s="558"/>
      <c r="AL190" s="559"/>
      <c r="AM190" s="556"/>
      <c r="AN190" s="547"/>
      <c r="AO190" s="539"/>
      <c r="AP190" s="539"/>
      <c r="AQ190" s="539"/>
    </row>
    <row r="191" spans="1:43" ht="6" customHeight="1" x14ac:dyDescent="0.25">
      <c r="A191" s="539"/>
      <c r="B191" s="538"/>
      <c r="C191" s="202"/>
      <c r="D191" s="109"/>
      <c r="E191" s="542"/>
      <c r="F191" s="542"/>
      <c r="G191" s="542"/>
      <c r="H191" s="542"/>
      <c r="I191" s="542"/>
      <c r="J191" s="542"/>
      <c r="K191" s="542"/>
      <c r="L191" s="542"/>
      <c r="M191" s="542"/>
      <c r="N191" s="542"/>
      <c r="O191" s="542"/>
      <c r="P191" s="542"/>
      <c r="Q191" s="542"/>
      <c r="R191" s="542"/>
      <c r="S191" s="542"/>
      <c r="T191" s="542"/>
      <c r="U191" s="542"/>
      <c r="V191" s="542"/>
      <c r="W191" s="542"/>
      <c r="X191" s="542"/>
      <c r="Y191" s="542"/>
      <c r="Z191" s="542"/>
      <c r="AA191" s="544"/>
      <c r="AB191" s="542"/>
      <c r="AC191" s="545"/>
      <c r="AD191" s="544"/>
      <c r="AE191" s="542"/>
      <c r="AF191" s="542"/>
      <c r="AG191" s="545"/>
      <c r="AH191" s="542"/>
      <c r="AI191" s="542"/>
      <c r="AJ191" s="542"/>
      <c r="AK191" s="545"/>
      <c r="AL191" s="546"/>
      <c r="AM191" s="202"/>
      <c r="AN191" s="109"/>
      <c r="AO191" s="539"/>
      <c r="AP191" s="539"/>
      <c r="AQ191" s="539"/>
    </row>
    <row r="192" spans="1:43" s="278" customFormat="1" ht="11.25" customHeight="1" x14ac:dyDescent="0.25">
      <c r="A192" s="381"/>
      <c r="B192" s="206"/>
      <c r="C192" s="202"/>
      <c r="D192" s="109"/>
      <c r="E192" s="407" t="s">
        <v>565</v>
      </c>
      <c r="F192" s="1146" t="str">
        <f ca="1">VLOOKUP(CONCATENATE($B$92&amp;INDIRECT(ADDRESS(ROW(),COLUMN()-1))),INDIRECT("translations[[Question Num]:["&amp; Language_Selected &amp;"]]"),MATCH(Language_Selected,Language_Options,0)+1,FALSE)</f>
        <v>Nuts, seeds, or [INSERT COMMONLY CONSUMED NUTS OR SEEDS]?</v>
      </c>
      <c r="G192" s="1146"/>
      <c r="H192" s="1146"/>
      <c r="I192" s="1146"/>
      <c r="J192" s="1146"/>
      <c r="K192" s="1146"/>
      <c r="L192" s="1146"/>
      <c r="M192" s="1146"/>
      <c r="N192" s="1146"/>
      <c r="O192" s="1146"/>
      <c r="P192" s="1146"/>
      <c r="Q192" s="1146"/>
      <c r="R192" s="1146"/>
      <c r="S192" s="1146"/>
      <c r="T192" s="1146"/>
      <c r="U192" s="202"/>
      <c r="V192" s="109"/>
      <c r="W192" s="407" t="s">
        <v>565</v>
      </c>
      <c r="X192" s="112" t="s">
        <v>9</v>
      </c>
      <c r="Y192" s="112"/>
      <c r="Z192" s="112"/>
      <c r="AA192" s="209"/>
      <c r="AB192" s="210"/>
      <c r="AC192" s="121" t="s">
        <v>53</v>
      </c>
      <c r="AD192" s="189"/>
      <c r="AE192" s="407"/>
      <c r="AF192" s="407"/>
      <c r="AG192" s="121" t="s">
        <v>55</v>
      </c>
      <c r="AH192" s="407"/>
      <c r="AI192" s="407"/>
      <c r="AJ192" s="407"/>
      <c r="AK192" s="121" t="s">
        <v>103</v>
      </c>
      <c r="AL192" s="203"/>
      <c r="AM192" s="202"/>
      <c r="AN192" s="109"/>
      <c r="AO192" s="381"/>
      <c r="AP192" s="407"/>
      <c r="AQ192" s="407"/>
    </row>
    <row r="193" spans="1:43" s="278" customFormat="1" ht="11.25" customHeight="1" x14ac:dyDescent="0.25">
      <c r="A193" s="381"/>
      <c r="B193" s="206"/>
      <c r="C193" s="202"/>
      <c r="D193" s="109"/>
      <c r="E193" s="407"/>
      <c r="F193" s="1146"/>
      <c r="G193" s="1146"/>
      <c r="H193" s="1146"/>
      <c r="I193" s="1146"/>
      <c r="J193" s="1146"/>
      <c r="K193" s="1146"/>
      <c r="L193" s="1146"/>
      <c r="M193" s="1146"/>
      <c r="N193" s="1146"/>
      <c r="O193" s="1146"/>
      <c r="P193" s="1146"/>
      <c r="Q193" s="1146"/>
      <c r="R193" s="1146"/>
      <c r="S193" s="1146"/>
      <c r="T193" s="1146"/>
      <c r="U193" s="202"/>
      <c r="V193" s="109"/>
      <c r="W193" s="407"/>
      <c r="X193" s="112"/>
      <c r="Y193" s="112"/>
      <c r="Z193" s="112"/>
      <c r="AA193" s="209"/>
      <c r="AB193" s="210"/>
      <c r="AC193" s="121"/>
      <c r="AD193" s="189"/>
      <c r="AE193" s="407"/>
      <c r="AF193" s="407"/>
      <c r="AG193" s="121"/>
      <c r="AH193" s="407"/>
      <c r="AI193" s="407"/>
      <c r="AJ193" s="407"/>
      <c r="AK193" s="121"/>
      <c r="AL193" s="203"/>
      <c r="AM193" s="202"/>
      <c r="AN193" s="109"/>
      <c r="AO193" s="381"/>
      <c r="AP193" s="407"/>
      <c r="AQ193" s="407"/>
    </row>
    <row r="194" spans="1:43" s="351" customFormat="1" ht="6" customHeight="1" x14ac:dyDescent="0.25">
      <c r="A194" s="539"/>
      <c r="B194" s="538"/>
      <c r="C194" s="540"/>
      <c r="D194" s="554"/>
      <c r="E194" s="555"/>
      <c r="F194" s="555"/>
      <c r="G194" s="555"/>
      <c r="H194" s="555"/>
      <c r="I194" s="555"/>
      <c r="J194" s="555"/>
      <c r="K194" s="555"/>
      <c r="L194" s="555"/>
      <c r="M194" s="555"/>
      <c r="N194" s="555"/>
      <c r="O194" s="555"/>
      <c r="P194" s="555"/>
      <c r="Q194" s="555"/>
      <c r="R194" s="555"/>
      <c r="S194" s="555"/>
      <c r="T194" s="555"/>
      <c r="U194" s="556"/>
      <c r="V194" s="554"/>
      <c r="W194" s="555"/>
      <c r="X194" s="555"/>
      <c r="Y194" s="555"/>
      <c r="Z194" s="555"/>
      <c r="AA194" s="557"/>
      <c r="AB194" s="560"/>
      <c r="AC194" s="561"/>
      <c r="AD194" s="557"/>
      <c r="AE194" s="555"/>
      <c r="AF194" s="555"/>
      <c r="AG194" s="561"/>
      <c r="AH194" s="555"/>
      <c r="AI194" s="555"/>
      <c r="AJ194" s="555"/>
      <c r="AK194" s="561"/>
      <c r="AL194" s="559"/>
      <c r="AM194" s="556"/>
      <c r="AN194" s="547"/>
      <c r="AO194" s="539"/>
      <c r="AP194" s="539"/>
      <c r="AQ194" s="539"/>
    </row>
    <row r="195" spans="1:43" s="278" customFormat="1" ht="6" customHeight="1" x14ac:dyDescent="0.25">
      <c r="A195" s="381"/>
      <c r="B195" s="206"/>
      <c r="C195" s="202"/>
      <c r="D195" s="217"/>
      <c r="E195" s="218"/>
      <c r="F195" s="218"/>
      <c r="G195" s="218"/>
      <c r="H195" s="218"/>
      <c r="I195" s="218"/>
      <c r="J195" s="218"/>
      <c r="K195" s="218"/>
      <c r="L195" s="218"/>
      <c r="M195" s="218"/>
      <c r="N195" s="218"/>
      <c r="O195" s="218"/>
      <c r="P195" s="218"/>
      <c r="Q195" s="218"/>
      <c r="R195" s="218"/>
      <c r="S195" s="218"/>
      <c r="T195" s="218"/>
      <c r="U195" s="219"/>
      <c r="V195" s="217"/>
      <c r="W195" s="218"/>
      <c r="X195" s="218"/>
      <c r="Y195" s="218"/>
      <c r="Z195" s="218"/>
      <c r="AA195" s="220"/>
      <c r="AB195" s="218"/>
      <c r="AC195" s="221"/>
      <c r="AD195" s="220"/>
      <c r="AE195" s="218"/>
      <c r="AF195" s="218"/>
      <c r="AG195" s="221"/>
      <c r="AH195" s="218"/>
      <c r="AI195" s="218"/>
      <c r="AJ195" s="218"/>
      <c r="AK195" s="221"/>
      <c r="AL195" s="222"/>
      <c r="AM195" s="219"/>
      <c r="AN195" s="109"/>
      <c r="AO195" s="381"/>
      <c r="AP195" s="407"/>
      <c r="AQ195" s="407"/>
    </row>
    <row r="196" spans="1:43" s="278" customFormat="1" ht="11.25" customHeight="1" x14ac:dyDescent="0.25">
      <c r="A196" s="381"/>
      <c r="B196" s="206"/>
      <c r="C196" s="202"/>
      <c r="D196" s="109"/>
      <c r="E196" s="407" t="s">
        <v>566</v>
      </c>
      <c r="F196" s="1146" t="str">
        <f ca="1">VLOOKUP(CONCATENATE($B$92&amp;INDIRECT(ADDRESS(ROW(),COLUMN()-1))),INDIRECT("translations[[Question Num]:["&amp; Language_Selected &amp;"]]"),MATCH(Language_Selected,Language_Options,0)+1,FALSE)</f>
        <v>Hard or soft cheese such as [INSERT COMMONLY CONSUMED TYPES OF CHEESES]?</v>
      </c>
      <c r="G196" s="1146"/>
      <c r="H196" s="1146"/>
      <c r="I196" s="1146"/>
      <c r="J196" s="1146"/>
      <c r="K196" s="1146"/>
      <c r="L196" s="1146"/>
      <c r="M196" s="1146"/>
      <c r="N196" s="1146"/>
      <c r="O196" s="1146"/>
      <c r="P196" s="1146"/>
      <c r="Q196" s="1146"/>
      <c r="R196" s="1146"/>
      <c r="S196" s="1146"/>
      <c r="T196" s="1146"/>
      <c r="U196" s="202"/>
      <c r="V196" s="109"/>
      <c r="W196" s="407" t="s">
        <v>566</v>
      </c>
      <c r="X196" s="112" t="s">
        <v>9</v>
      </c>
      <c r="Y196" s="112"/>
      <c r="Z196" s="112"/>
      <c r="AA196" s="209"/>
      <c r="AB196" s="210"/>
      <c r="AC196" s="121" t="s">
        <v>53</v>
      </c>
      <c r="AD196" s="189"/>
      <c r="AE196" s="407"/>
      <c r="AF196" s="407"/>
      <c r="AG196" s="121" t="s">
        <v>55</v>
      </c>
      <c r="AH196" s="407"/>
      <c r="AI196" s="407"/>
      <c r="AJ196" s="407"/>
      <c r="AK196" s="121" t="s">
        <v>103</v>
      </c>
      <c r="AL196" s="203"/>
      <c r="AM196" s="202"/>
      <c r="AN196" s="109"/>
      <c r="AO196" s="381"/>
      <c r="AP196" s="407"/>
      <c r="AQ196" s="407"/>
    </row>
    <row r="197" spans="1:43" s="278" customFormat="1" ht="11.25" customHeight="1" x14ac:dyDescent="0.25">
      <c r="A197" s="381"/>
      <c r="B197" s="206"/>
      <c r="C197" s="202"/>
      <c r="D197" s="109"/>
      <c r="E197" s="407"/>
      <c r="F197" s="1146"/>
      <c r="G197" s="1146"/>
      <c r="H197" s="1146"/>
      <c r="I197" s="1146"/>
      <c r="J197" s="1146"/>
      <c r="K197" s="1146"/>
      <c r="L197" s="1146"/>
      <c r="M197" s="1146"/>
      <c r="N197" s="1146"/>
      <c r="O197" s="1146"/>
      <c r="P197" s="1146"/>
      <c r="Q197" s="1146"/>
      <c r="R197" s="1146"/>
      <c r="S197" s="1146"/>
      <c r="T197" s="1146"/>
      <c r="U197" s="202"/>
      <c r="V197" s="109"/>
      <c r="W197" s="407"/>
      <c r="X197" s="112"/>
      <c r="Y197" s="112"/>
      <c r="Z197" s="112"/>
      <c r="AA197" s="209"/>
      <c r="AB197" s="210"/>
      <c r="AC197" s="121"/>
      <c r="AD197" s="189"/>
      <c r="AE197" s="407"/>
      <c r="AF197" s="407"/>
      <c r="AG197" s="121"/>
      <c r="AH197" s="407"/>
      <c r="AI197" s="407"/>
      <c r="AJ197" s="407"/>
      <c r="AK197" s="121"/>
      <c r="AL197" s="203"/>
      <c r="AM197" s="202"/>
      <c r="AN197" s="109"/>
      <c r="AO197" s="381"/>
      <c r="AP197" s="407"/>
      <c r="AQ197" s="407"/>
    </row>
    <row r="198" spans="1:43" s="351" customFormat="1" ht="6" customHeight="1" x14ac:dyDescent="0.25">
      <c r="A198" s="539"/>
      <c r="B198" s="538"/>
      <c r="C198" s="540"/>
      <c r="D198" s="554"/>
      <c r="E198" s="555"/>
      <c r="F198" s="555"/>
      <c r="G198" s="555"/>
      <c r="H198" s="555"/>
      <c r="I198" s="555"/>
      <c r="J198" s="555"/>
      <c r="K198" s="555"/>
      <c r="L198" s="555"/>
      <c r="M198" s="555"/>
      <c r="N198" s="555"/>
      <c r="O198" s="555"/>
      <c r="P198" s="555"/>
      <c r="Q198" s="555"/>
      <c r="R198" s="555"/>
      <c r="S198" s="555"/>
      <c r="T198" s="555"/>
      <c r="U198" s="556"/>
      <c r="V198" s="554"/>
      <c r="W198" s="555"/>
      <c r="X198" s="555"/>
      <c r="Y198" s="555"/>
      <c r="Z198" s="555"/>
      <c r="AA198" s="557"/>
      <c r="AB198" s="560"/>
      <c r="AC198" s="561"/>
      <c r="AD198" s="557"/>
      <c r="AE198" s="555"/>
      <c r="AF198" s="555"/>
      <c r="AG198" s="561"/>
      <c r="AH198" s="555"/>
      <c r="AI198" s="555"/>
      <c r="AJ198" s="555"/>
      <c r="AK198" s="561"/>
      <c r="AL198" s="559"/>
      <c r="AM198" s="556"/>
      <c r="AN198" s="547"/>
      <c r="AO198" s="539"/>
      <c r="AP198" s="539"/>
      <c r="AQ198" s="539"/>
    </row>
    <row r="199" spans="1:43" s="351" customFormat="1" ht="6" customHeight="1" x14ac:dyDescent="0.25">
      <c r="A199" s="539"/>
      <c r="B199" s="538"/>
      <c r="C199" s="540"/>
      <c r="D199" s="541"/>
      <c r="E199" s="542"/>
      <c r="F199" s="542"/>
      <c r="G199" s="542"/>
      <c r="H199" s="542"/>
      <c r="I199" s="542"/>
      <c r="J199" s="542"/>
      <c r="K199" s="542"/>
      <c r="L199" s="542"/>
      <c r="M199" s="542"/>
      <c r="N199" s="542"/>
      <c r="O199" s="542"/>
      <c r="P199" s="542"/>
      <c r="Q199" s="542"/>
      <c r="R199" s="542"/>
      <c r="S199" s="542"/>
      <c r="T199" s="542"/>
      <c r="U199" s="543"/>
      <c r="V199" s="541"/>
      <c r="W199" s="542"/>
      <c r="X199" s="542"/>
      <c r="Y199" s="542"/>
      <c r="Z199" s="542"/>
      <c r="AA199" s="544"/>
      <c r="AB199" s="562"/>
      <c r="AC199" s="563"/>
      <c r="AD199" s="544"/>
      <c r="AE199" s="542"/>
      <c r="AF199" s="542"/>
      <c r="AG199" s="563"/>
      <c r="AH199" s="542"/>
      <c r="AI199" s="542"/>
      <c r="AJ199" s="542"/>
      <c r="AK199" s="563"/>
      <c r="AL199" s="546"/>
      <c r="AM199" s="543"/>
      <c r="AN199" s="547"/>
      <c r="AO199" s="539"/>
      <c r="AP199" s="539"/>
      <c r="AQ199" s="539"/>
    </row>
    <row r="200" spans="1:43" s="351" customFormat="1" ht="11.25" customHeight="1" x14ac:dyDescent="0.25">
      <c r="A200" s="381"/>
      <c r="B200" s="410" t="s">
        <v>466</v>
      </c>
      <c r="C200" s="202"/>
      <c r="D200" s="109"/>
      <c r="E200" s="407" t="s">
        <v>567</v>
      </c>
      <c r="F200" s="1208" t="str">
        <f ca="1">VLOOKUP(CONCATENATE($B$92&amp;INDIRECT(ADDRESS(ROW(),COLUMN()-1))),INDIRECT("translations[[Question Num]:["&amp; Language_Selected &amp;"]]"),MATCH(Language_Selected,Language_Options,0)+1,FALSE)</f>
        <v>Any insects [INSERT OTHER COMMONLY CONSUMED SMALL PROTEIN FOODS SUCH AS INSECT LARVAE (GRUBS, CATERPILLARS), INSECT EGGS, LAND AND SEA SNAILS, FISH ROE, OR SPIDERS]?</v>
      </c>
      <c r="G200" s="1208"/>
      <c r="H200" s="1208"/>
      <c r="I200" s="1208"/>
      <c r="J200" s="1208"/>
      <c r="K200" s="1208"/>
      <c r="L200" s="1208"/>
      <c r="M200" s="1208"/>
      <c r="N200" s="1208"/>
      <c r="O200" s="1208"/>
      <c r="P200" s="1208"/>
      <c r="Q200" s="1208"/>
      <c r="R200" s="1208"/>
      <c r="S200" s="1208"/>
      <c r="T200" s="1208"/>
      <c r="U200" s="202"/>
      <c r="V200" s="109"/>
      <c r="W200" s="407" t="s">
        <v>567</v>
      </c>
      <c r="X200" s="112" t="s">
        <v>9</v>
      </c>
      <c r="Y200" s="112"/>
      <c r="Z200" s="112"/>
      <c r="AA200" s="209"/>
      <c r="AB200" s="210"/>
      <c r="AC200" s="121" t="s">
        <v>53</v>
      </c>
      <c r="AD200" s="189"/>
      <c r="AE200" s="407"/>
      <c r="AF200" s="407"/>
      <c r="AG200" s="121" t="s">
        <v>55</v>
      </c>
      <c r="AH200" s="407"/>
      <c r="AI200" s="407"/>
      <c r="AJ200" s="407"/>
      <c r="AK200" s="121" t="s">
        <v>103</v>
      </c>
      <c r="AL200" s="203"/>
      <c r="AM200" s="202"/>
      <c r="AN200" s="109"/>
      <c r="AO200" s="381"/>
      <c r="AP200" s="407"/>
      <c r="AQ200" s="407"/>
    </row>
    <row r="201" spans="1:43" s="351" customFormat="1" ht="11.25" customHeight="1" x14ac:dyDescent="0.25">
      <c r="A201" s="381"/>
      <c r="B201" s="206"/>
      <c r="C201" s="202"/>
      <c r="D201" s="109"/>
      <c r="E201" s="407"/>
      <c r="F201" s="1208"/>
      <c r="G201" s="1208"/>
      <c r="H201" s="1208"/>
      <c r="I201" s="1208"/>
      <c r="J201" s="1208"/>
      <c r="K201" s="1208"/>
      <c r="L201" s="1208"/>
      <c r="M201" s="1208"/>
      <c r="N201" s="1208"/>
      <c r="O201" s="1208"/>
      <c r="P201" s="1208"/>
      <c r="Q201" s="1208"/>
      <c r="R201" s="1208"/>
      <c r="S201" s="1208"/>
      <c r="T201" s="1208"/>
      <c r="U201" s="202"/>
      <c r="V201" s="109"/>
      <c r="W201" s="407"/>
      <c r="X201" s="112"/>
      <c r="Y201" s="112"/>
      <c r="Z201" s="112"/>
      <c r="AA201" s="209"/>
      <c r="AB201" s="210"/>
      <c r="AC201" s="121"/>
      <c r="AD201" s="189"/>
      <c r="AE201" s="407"/>
      <c r="AF201" s="407"/>
      <c r="AG201" s="121"/>
      <c r="AH201" s="407"/>
      <c r="AI201" s="407"/>
      <c r="AJ201" s="407"/>
      <c r="AK201" s="121"/>
      <c r="AL201" s="203"/>
      <c r="AM201" s="202"/>
      <c r="AN201" s="109"/>
      <c r="AO201" s="381"/>
      <c r="AP201" s="407"/>
      <c r="AQ201" s="407"/>
    </row>
    <row r="202" spans="1:43" s="351" customFormat="1" ht="11.25" customHeight="1" x14ac:dyDescent="0.25">
      <c r="A202" s="381"/>
      <c r="B202" s="206"/>
      <c r="C202" s="202"/>
      <c r="D202" s="109"/>
      <c r="E202" s="407"/>
      <c r="F202" s="1208"/>
      <c r="G202" s="1208"/>
      <c r="H202" s="1208"/>
      <c r="I202" s="1208"/>
      <c r="J202" s="1208"/>
      <c r="K202" s="1208"/>
      <c r="L202" s="1208"/>
      <c r="M202" s="1208"/>
      <c r="N202" s="1208"/>
      <c r="O202" s="1208"/>
      <c r="P202" s="1208"/>
      <c r="Q202" s="1208"/>
      <c r="R202" s="1208"/>
      <c r="S202" s="1208"/>
      <c r="T202" s="1208"/>
      <c r="U202" s="202"/>
      <c r="V202" s="109"/>
      <c r="W202" s="407"/>
      <c r="X202" s="112"/>
      <c r="Y202" s="112"/>
      <c r="Z202" s="112"/>
      <c r="AA202" s="209"/>
      <c r="AB202" s="210"/>
      <c r="AC202" s="121"/>
      <c r="AD202" s="189"/>
      <c r="AE202" s="407"/>
      <c r="AF202" s="407"/>
      <c r="AG202" s="121"/>
      <c r="AH202" s="407"/>
      <c r="AI202" s="407"/>
      <c r="AJ202" s="407"/>
      <c r="AK202" s="121"/>
      <c r="AL202" s="203"/>
      <c r="AM202" s="202"/>
      <c r="AN202" s="109"/>
      <c r="AO202" s="381"/>
      <c r="AP202" s="407"/>
      <c r="AQ202" s="407"/>
    </row>
    <row r="203" spans="1:43" s="351" customFormat="1" ht="11.25" customHeight="1" x14ac:dyDescent="0.25">
      <c r="A203" s="381"/>
      <c r="B203" s="206"/>
      <c r="C203" s="202"/>
      <c r="D203" s="109"/>
      <c r="E203" s="407"/>
      <c r="F203" s="1208"/>
      <c r="G203" s="1208"/>
      <c r="H203" s="1208"/>
      <c r="I203" s="1208"/>
      <c r="J203" s="1208"/>
      <c r="K203" s="1208"/>
      <c r="L203" s="1208"/>
      <c r="M203" s="1208"/>
      <c r="N203" s="1208"/>
      <c r="O203" s="1208"/>
      <c r="P203" s="1208"/>
      <c r="Q203" s="1208"/>
      <c r="R203" s="1208"/>
      <c r="S203" s="1208"/>
      <c r="T203" s="1208"/>
      <c r="U203" s="202"/>
      <c r="V203" s="109"/>
      <c r="W203" s="407"/>
      <c r="X203" s="112"/>
      <c r="Y203" s="112"/>
      <c r="Z203" s="112"/>
      <c r="AA203" s="209"/>
      <c r="AB203" s="210"/>
      <c r="AC203" s="121"/>
      <c r="AD203" s="189"/>
      <c r="AE203" s="407"/>
      <c r="AF203" s="407"/>
      <c r="AG203" s="121"/>
      <c r="AH203" s="407"/>
      <c r="AI203" s="407"/>
      <c r="AJ203" s="407"/>
      <c r="AK203" s="121"/>
      <c r="AL203" s="203"/>
      <c r="AM203" s="202"/>
      <c r="AN203" s="109"/>
      <c r="AO203" s="381"/>
      <c r="AP203" s="407"/>
      <c r="AQ203" s="407"/>
    </row>
    <row r="204" spans="1:43" s="351" customFormat="1" ht="11.25" customHeight="1" x14ac:dyDescent="0.25">
      <c r="A204" s="381"/>
      <c r="B204" s="206"/>
      <c r="C204" s="202"/>
      <c r="D204" s="109"/>
      <c r="E204" s="407"/>
      <c r="F204" s="1208"/>
      <c r="G204" s="1208"/>
      <c r="H204" s="1208"/>
      <c r="I204" s="1208"/>
      <c r="J204" s="1208"/>
      <c r="K204" s="1208"/>
      <c r="L204" s="1208"/>
      <c r="M204" s="1208"/>
      <c r="N204" s="1208"/>
      <c r="O204" s="1208"/>
      <c r="P204" s="1208"/>
      <c r="Q204" s="1208"/>
      <c r="R204" s="1208"/>
      <c r="S204" s="1208"/>
      <c r="T204" s="1208"/>
      <c r="U204" s="202"/>
      <c r="V204" s="109"/>
      <c r="W204" s="407"/>
      <c r="X204" s="112"/>
      <c r="Y204" s="112"/>
      <c r="Z204" s="112"/>
      <c r="AA204" s="209"/>
      <c r="AB204" s="210"/>
      <c r="AC204" s="121"/>
      <c r="AD204" s="189"/>
      <c r="AE204" s="407"/>
      <c r="AF204" s="407"/>
      <c r="AG204" s="121"/>
      <c r="AH204" s="407"/>
      <c r="AI204" s="407"/>
      <c r="AJ204" s="407"/>
      <c r="AK204" s="121"/>
      <c r="AL204" s="203"/>
      <c r="AM204" s="202"/>
      <c r="AN204" s="109"/>
      <c r="AO204" s="381"/>
      <c r="AP204" s="407"/>
      <c r="AQ204" s="407"/>
    </row>
    <row r="205" spans="1:43" s="351" customFormat="1" ht="6" customHeight="1" x14ac:dyDescent="0.25">
      <c r="A205" s="539"/>
      <c r="B205" s="538"/>
      <c r="C205" s="540"/>
      <c r="D205" s="554"/>
      <c r="E205" s="555"/>
      <c r="F205" s="555"/>
      <c r="G205" s="555"/>
      <c r="H205" s="555"/>
      <c r="I205" s="555"/>
      <c r="J205" s="555"/>
      <c r="K205" s="555"/>
      <c r="L205" s="555"/>
      <c r="M205" s="555"/>
      <c r="N205" s="555"/>
      <c r="O205" s="555"/>
      <c r="P205" s="555"/>
      <c r="Q205" s="555"/>
      <c r="R205" s="555"/>
      <c r="S205" s="555"/>
      <c r="T205" s="555"/>
      <c r="U205" s="556"/>
      <c r="V205" s="554"/>
      <c r="W205" s="555"/>
      <c r="X205" s="555"/>
      <c r="Y205" s="555"/>
      <c r="Z205" s="555"/>
      <c r="AA205" s="557"/>
      <c r="AB205" s="560"/>
      <c r="AC205" s="561"/>
      <c r="AD205" s="557"/>
      <c r="AE205" s="555"/>
      <c r="AF205" s="555"/>
      <c r="AG205" s="561"/>
      <c r="AH205" s="555"/>
      <c r="AI205" s="555"/>
      <c r="AJ205" s="555"/>
      <c r="AK205" s="561"/>
      <c r="AL205" s="559"/>
      <c r="AM205" s="556"/>
      <c r="AN205" s="547"/>
      <c r="AO205" s="539"/>
      <c r="AP205" s="539"/>
      <c r="AQ205" s="539"/>
    </row>
    <row r="206" spans="1:43" s="351" customFormat="1" ht="6" customHeight="1" x14ac:dyDescent="0.25">
      <c r="A206" s="539"/>
      <c r="B206" s="538"/>
      <c r="C206" s="540"/>
      <c r="D206" s="541"/>
      <c r="E206" s="542"/>
      <c r="F206" s="542"/>
      <c r="G206" s="542"/>
      <c r="H206" s="542"/>
      <c r="I206" s="542"/>
      <c r="J206" s="542"/>
      <c r="K206" s="542"/>
      <c r="L206" s="542"/>
      <c r="M206" s="542"/>
      <c r="N206" s="542"/>
      <c r="O206" s="542"/>
      <c r="P206" s="542"/>
      <c r="Q206" s="542"/>
      <c r="R206" s="542"/>
      <c r="S206" s="542"/>
      <c r="T206" s="542"/>
      <c r="U206" s="543"/>
      <c r="V206" s="541"/>
      <c r="W206" s="542"/>
      <c r="X206" s="542"/>
      <c r="Y206" s="542"/>
      <c r="Z206" s="542"/>
      <c r="AA206" s="544"/>
      <c r="AB206" s="562"/>
      <c r="AC206" s="563"/>
      <c r="AD206" s="544"/>
      <c r="AE206" s="542"/>
      <c r="AF206" s="542"/>
      <c r="AG206" s="563"/>
      <c r="AH206" s="542"/>
      <c r="AI206" s="542"/>
      <c r="AJ206" s="542"/>
      <c r="AK206" s="563"/>
      <c r="AL206" s="546"/>
      <c r="AM206" s="543"/>
      <c r="AN206" s="547"/>
      <c r="AO206" s="539"/>
      <c r="AP206" s="539"/>
      <c r="AQ206" s="539"/>
    </row>
    <row r="207" spans="1:43" s="351" customFormat="1" ht="11.25" customHeight="1" x14ac:dyDescent="0.25">
      <c r="A207" s="381"/>
      <c r="B207" s="206"/>
      <c r="C207" s="202"/>
      <c r="D207" s="109"/>
      <c r="E207" s="407" t="s">
        <v>568</v>
      </c>
      <c r="F207" s="1208" t="str">
        <f ca="1">VLOOKUP(CONCATENATE($B$92&amp;INDIRECT(ADDRESS(ROW(),COLUMN()-1))),INDIRECT("translations[[Question Num]:["&amp; Language_Selected &amp;"]]"),MATCH(Language_Selected,Language_Options,0)+1,FALSE)</f>
        <v>[Chocolates, candies, pastries, cakes, biscuits, or frozen treats like ice cream and popsicles]?</v>
      </c>
      <c r="G207" s="1208"/>
      <c r="H207" s="1208"/>
      <c r="I207" s="1208"/>
      <c r="J207" s="1208"/>
      <c r="K207" s="1208"/>
      <c r="L207" s="1208"/>
      <c r="M207" s="1208"/>
      <c r="N207" s="1208"/>
      <c r="O207" s="1208"/>
      <c r="P207" s="1208"/>
      <c r="Q207" s="1208"/>
      <c r="R207" s="1208"/>
      <c r="S207" s="1208"/>
      <c r="T207" s="1208"/>
      <c r="U207" s="202"/>
      <c r="V207" s="109"/>
      <c r="W207" s="407" t="s">
        <v>568</v>
      </c>
      <c r="X207" s="112" t="s">
        <v>9</v>
      </c>
      <c r="Y207" s="112"/>
      <c r="Z207" s="112"/>
      <c r="AA207" s="209"/>
      <c r="AB207" s="210"/>
      <c r="AC207" s="121" t="s">
        <v>53</v>
      </c>
      <c r="AD207" s="189"/>
      <c r="AE207" s="407"/>
      <c r="AF207" s="407"/>
      <c r="AG207" s="121" t="s">
        <v>55</v>
      </c>
      <c r="AH207" s="407"/>
      <c r="AI207" s="407"/>
      <c r="AJ207" s="407"/>
      <c r="AK207" s="121" t="s">
        <v>103</v>
      </c>
      <c r="AL207" s="203"/>
      <c r="AM207" s="202"/>
      <c r="AN207" s="109"/>
      <c r="AO207" s="381"/>
      <c r="AP207" s="407"/>
      <c r="AQ207" s="407"/>
    </row>
    <row r="208" spans="1:43" s="351" customFormat="1" ht="11.25" customHeight="1" x14ac:dyDescent="0.25">
      <c r="A208" s="381"/>
      <c r="B208" s="206"/>
      <c r="C208" s="202"/>
      <c r="D208" s="109"/>
      <c r="E208" s="407"/>
      <c r="F208" s="1208"/>
      <c r="G208" s="1208"/>
      <c r="H208" s="1208"/>
      <c r="I208" s="1208"/>
      <c r="J208" s="1208"/>
      <c r="K208" s="1208"/>
      <c r="L208" s="1208"/>
      <c r="M208" s="1208"/>
      <c r="N208" s="1208"/>
      <c r="O208" s="1208"/>
      <c r="P208" s="1208"/>
      <c r="Q208" s="1208"/>
      <c r="R208" s="1208"/>
      <c r="S208" s="1208"/>
      <c r="T208" s="1208"/>
      <c r="U208" s="202"/>
      <c r="V208" s="109"/>
      <c r="W208" s="407"/>
      <c r="X208" s="112"/>
      <c r="Y208" s="112"/>
      <c r="Z208" s="112"/>
      <c r="AA208" s="209"/>
      <c r="AB208" s="210"/>
      <c r="AC208" s="121"/>
      <c r="AD208" s="189"/>
      <c r="AE208" s="407"/>
      <c r="AF208" s="407"/>
      <c r="AG208" s="121"/>
      <c r="AH208" s="407"/>
      <c r="AI208" s="407"/>
      <c r="AJ208" s="407"/>
      <c r="AK208" s="121"/>
      <c r="AL208" s="203"/>
      <c r="AM208" s="202"/>
      <c r="AN208" s="109"/>
      <c r="AO208" s="381"/>
      <c r="AP208" s="407"/>
      <c r="AQ208" s="407"/>
    </row>
    <row r="209" spans="1:43" s="351" customFormat="1" ht="11.25" customHeight="1" x14ac:dyDescent="0.25">
      <c r="A209" s="381"/>
      <c r="B209" s="206"/>
      <c r="C209" s="202"/>
      <c r="D209" s="109"/>
      <c r="E209" s="407"/>
      <c r="F209" s="1208"/>
      <c r="G209" s="1208"/>
      <c r="H209" s="1208"/>
      <c r="I209" s="1208"/>
      <c r="J209" s="1208"/>
      <c r="K209" s="1208"/>
      <c r="L209" s="1208"/>
      <c r="M209" s="1208"/>
      <c r="N209" s="1208"/>
      <c r="O209" s="1208"/>
      <c r="P209" s="1208"/>
      <c r="Q209" s="1208"/>
      <c r="R209" s="1208"/>
      <c r="S209" s="1208"/>
      <c r="T209" s="1208"/>
      <c r="U209" s="202"/>
      <c r="V209" s="109"/>
      <c r="W209" s="407"/>
      <c r="X209" s="112"/>
      <c r="Y209" s="112"/>
      <c r="Z209" s="112"/>
      <c r="AA209" s="209"/>
      <c r="AB209" s="210"/>
      <c r="AC209" s="121"/>
      <c r="AD209" s="189"/>
      <c r="AE209" s="407"/>
      <c r="AF209" s="407"/>
      <c r="AG209" s="121"/>
      <c r="AH209" s="407"/>
      <c r="AI209" s="407"/>
      <c r="AJ209" s="407"/>
      <c r="AK209" s="121"/>
      <c r="AL209" s="203"/>
      <c r="AM209" s="202"/>
      <c r="AN209" s="109"/>
      <c r="AO209" s="381"/>
      <c r="AP209" s="407"/>
      <c r="AQ209" s="407"/>
    </row>
    <row r="210" spans="1:43" s="351" customFormat="1" ht="6" customHeight="1" x14ac:dyDescent="0.25">
      <c r="A210" s="539"/>
      <c r="B210" s="538"/>
      <c r="C210" s="540"/>
      <c r="D210" s="554"/>
      <c r="E210" s="555"/>
      <c r="F210" s="555"/>
      <c r="G210" s="555"/>
      <c r="H210" s="555"/>
      <c r="I210" s="555"/>
      <c r="J210" s="555"/>
      <c r="K210" s="555"/>
      <c r="L210" s="555"/>
      <c r="M210" s="555"/>
      <c r="N210" s="555"/>
      <c r="O210" s="555"/>
      <c r="P210" s="555"/>
      <c r="Q210" s="555"/>
      <c r="R210" s="555"/>
      <c r="S210" s="555"/>
      <c r="T210" s="555"/>
      <c r="U210" s="556"/>
      <c r="V210" s="554"/>
      <c r="W210" s="555"/>
      <c r="X210" s="555"/>
      <c r="Y210" s="555"/>
      <c r="Z210" s="555"/>
      <c r="AA210" s="557"/>
      <c r="AB210" s="560"/>
      <c r="AC210" s="561"/>
      <c r="AD210" s="557"/>
      <c r="AE210" s="555"/>
      <c r="AF210" s="555"/>
      <c r="AG210" s="561"/>
      <c r="AH210" s="555"/>
      <c r="AI210" s="555"/>
      <c r="AJ210" s="555"/>
      <c r="AK210" s="561"/>
      <c r="AL210" s="559"/>
      <c r="AM210" s="556"/>
      <c r="AN210" s="547"/>
      <c r="AO210" s="539"/>
      <c r="AP210" s="539"/>
      <c r="AQ210" s="539"/>
    </row>
    <row r="211" spans="1:43" s="351" customFormat="1" ht="6" customHeight="1" x14ac:dyDescent="0.25">
      <c r="A211" s="539"/>
      <c r="B211" s="538"/>
      <c r="C211" s="540"/>
      <c r="D211" s="541"/>
      <c r="E211" s="542"/>
      <c r="F211" s="542"/>
      <c r="G211" s="542"/>
      <c r="H211" s="542"/>
      <c r="I211" s="542"/>
      <c r="J211" s="542"/>
      <c r="K211" s="542"/>
      <c r="L211" s="542"/>
      <c r="M211" s="542"/>
      <c r="N211" s="542"/>
      <c r="O211" s="542"/>
      <c r="P211" s="542"/>
      <c r="Q211" s="542"/>
      <c r="R211" s="542"/>
      <c r="S211" s="542"/>
      <c r="T211" s="542"/>
      <c r="U211" s="543"/>
      <c r="V211" s="541"/>
      <c r="W211" s="542"/>
      <c r="X211" s="542"/>
      <c r="Y211" s="542"/>
      <c r="Z211" s="542"/>
      <c r="AA211" s="544"/>
      <c r="AB211" s="562"/>
      <c r="AC211" s="563"/>
      <c r="AD211" s="544"/>
      <c r="AE211" s="542"/>
      <c r="AF211" s="542"/>
      <c r="AG211" s="563"/>
      <c r="AH211" s="542"/>
      <c r="AI211" s="542"/>
      <c r="AJ211" s="542"/>
      <c r="AK211" s="563"/>
      <c r="AL211" s="546"/>
      <c r="AM211" s="543"/>
      <c r="AN211" s="547"/>
      <c r="AO211" s="539"/>
      <c r="AP211" s="539"/>
      <c r="AQ211" s="539"/>
    </row>
    <row r="212" spans="1:43" s="351" customFormat="1" ht="11.25" customHeight="1" x14ac:dyDescent="0.25">
      <c r="A212" s="381"/>
      <c r="B212" s="155" t="s">
        <v>2186</v>
      </c>
      <c r="C212" s="202"/>
      <c r="D212" s="109"/>
      <c r="E212" s="407" t="s">
        <v>1416</v>
      </c>
      <c r="F212" s="1208" t="str">
        <f ca="1">VLOOKUP(CONCATENATE($B$92&amp;INDIRECT(ADDRESS(ROW(),COLUMN()-1))),INDIRECT("translations[[Question Num]:["&amp; Language_Selected &amp;"]]"),MATCH(Language_Selected,Language_Options,0)+1,FALSE)</f>
        <v>[INSERT OTHER COMMONLY CONSUMED 'SENTINEL' SWEET FOODS]?</v>
      </c>
      <c r="G212" s="1208"/>
      <c r="H212" s="1208"/>
      <c r="I212" s="1208"/>
      <c r="J212" s="1208"/>
      <c r="K212" s="1208"/>
      <c r="L212" s="1208"/>
      <c r="M212" s="1208"/>
      <c r="N212" s="1208"/>
      <c r="O212" s="1208"/>
      <c r="P212" s="1208"/>
      <c r="Q212" s="1208"/>
      <c r="R212" s="1208"/>
      <c r="S212" s="1208"/>
      <c r="T212" s="1208"/>
      <c r="U212" s="202"/>
      <c r="V212" s="109"/>
      <c r="W212" s="407" t="s">
        <v>1416</v>
      </c>
      <c r="X212" s="112" t="s">
        <v>9</v>
      </c>
      <c r="Y212" s="112"/>
      <c r="Z212" s="112"/>
      <c r="AA212" s="209"/>
      <c r="AB212" s="210"/>
      <c r="AC212" s="121" t="s">
        <v>53</v>
      </c>
      <c r="AD212" s="189"/>
      <c r="AE212" s="407"/>
      <c r="AF212" s="407"/>
      <c r="AG212" s="121" t="s">
        <v>55</v>
      </c>
      <c r="AH212" s="407"/>
      <c r="AI212" s="407"/>
      <c r="AJ212" s="407"/>
      <c r="AK212" s="121" t="s">
        <v>103</v>
      </c>
      <c r="AL212" s="203"/>
      <c r="AM212" s="202"/>
      <c r="AN212" s="109"/>
      <c r="AO212" s="381"/>
      <c r="AP212" s="407"/>
      <c r="AQ212" s="407"/>
    </row>
    <row r="213" spans="1:43" s="351" customFormat="1" ht="11.25" customHeight="1" x14ac:dyDescent="0.25">
      <c r="A213" s="381"/>
      <c r="B213" s="206"/>
      <c r="C213" s="202"/>
      <c r="D213" s="109"/>
      <c r="E213" s="407"/>
      <c r="F213" s="1208"/>
      <c r="G213" s="1208"/>
      <c r="H213" s="1208"/>
      <c r="I213" s="1208"/>
      <c r="J213" s="1208"/>
      <c r="K213" s="1208"/>
      <c r="L213" s="1208"/>
      <c r="M213" s="1208"/>
      <c r="N213" s="1208"/>
      <c r="O213" s="1208"/>
      <c r="P213" s="1208"/>
      <c r="Q213" s="1208"/>
      <c r="R213" s="1208"/>
      <c r="S213" s="1208"/>
      <c r="T213" s="1208"/>
      <c r="U213" s="202"/>
      <c r="V213" s="109"/>
      <c r="W213" s="407"/>
      <c r="X213" s="112"/>
      <c r="Y213" s="112"/>
      <c r="Z213" s="112"/>
      <c r="AA213" s="209"/>
      <c r="AB213" s="210"/>
      <c r="AC213" s="121"/>
      <c r="AD213" s="189"/>
      <c r="AE213" s="407"/>
      <c r="AF213" s="407"/>
      <c r="AG213" s="121"/>
      <c r="AH213" s="407"/>
      <c r="AI213" s="407"/>
      <c r="AJ213" s="407"/>
      <c r="AK213" s="121"/>
      <c r="AL213" s="203"/>
      <c r="AM213" s="202"/>
      <c r="AN213" s="109"/>
      <c r="AO213" s="381"/>
      <c r="AP213" s="407"/>
      <c r="AQ213" s="407"/>
    </row>
    <row r="214" spans="1:43" s="351" customFormat="1" ht="11.25" customHeight="1" x14ac:dyDescent="0.25">
      <c r="A214" s="381"/>
      <c r="B214" s="206"/>
      <c r="C214" s="202"/>
      <c r="D214" s="109"/>
      <c r="E214" s="407"/>
      <c r="F214" s="1208"/>
      <c r="G214" s="1208"/>
      <c r="H214" s="1208"/>
      <c r="I214" s="1208"/>
      <c r="J214" s="1208"/>
      <c r="K214" s="1208"/>
      <c r="L214" s="1208"/>
      <c r="M214" s="1208"/>
      <c r="N214" s="1208"/>
      <c r="O214" s="1208"/>
      <c r="P214" s="1208"/>
      <c r="Q214" s="1208"/>
      <c r="R214" s="1208"/>
      <c r="S214" s="1208"/>
      <c r="T214" s="1208"/>
      <c r="U214" s="202"/>
      <c r="V214" s="109"/>
      <c r="W214" s="407"/>
      <c r="X214" s="112"/>
      <c r="Y214" s="112"/>
      <c r="Z214" s="112"/>
      <c r="AA214" s="209"/>
      <c r="AB214" s="210"/>
      <c r="AC214" s="121"/>
      <c r="AD214" s="189"/>
      <c r="AE214" s="407"/>
      <c r="AF214" s="407"/>
      <c r="AG214" s="121"/>
      <c r="AH214" s="407"/>
      <c r="AI214" s="407"/>
      <c r="AJ214" s="407"/>
      <c r="AK214" s="121"/>
      <c r="AL214" s="203"/>
      <c r="AM214" s="202"/>
      <c r="AN214" s="109"/>
      <c r="AO214" s="381"/>
      <c r="AP214" s="407"/>
      <c r="AQ214" s="407"/>
    </row>
    <row r="215" spans="1:43" ht="6" customHeight="1" x14ac:dyDescent="0.25">
      <c r="A215" s="619"/>
      <c r="B215" s="731"/>
      <c r="C215" s="540"/>
      <c r="D215" s="554"/>
      <c r="E215" s="555"/>
      <c r="F215" s="555"/>
      <c r="G215" s="555"/>
      <c r="H215" s="555"/>
      <c r="I215" s="555"/>
      <c r="J215" s="555"/>
      <c r="K215" s="555"/>
      <c r="L215" s="555"/>
      <c r="M215" s="555"/>
      <c r="N215" s="555"/>
      <c r="O215" s="555"/>
      <c r="P215" s="555"/>
      <c r="Q215" s="555"/>
      <c r="R215" s="555"/>
      <c r="S215" s="555"/>
      <c r="T215" s="555"/>
      <c r="U215" s="556"/>
      <c r="V215" s="554"/>
      <c r="W215" s="555"/>
      <c r="X215" s="555"/>
      <c r="Y215" s="555"/>
      <c r="Z215" s="555"/>
      <c r="AA215" s="557"/>
      <c r="AB215" s="555"/>
      <c r="AC215" s="558"/>
      <c r="AD215" s="557"/>
      <c r="AE215" s="555"/>
      <c r="AF215" s="555"/>
      <c r="AG215" s="558"/>
      <c r="AH215" s="555"/>
      <c r="AI215" s="555"/>
      <c r="AJ215" s="555"/>
      <c r="AK215" s="558"/>
      <c r="AL215" s="559"/>
      <c r="AM215" s="556"/>
      <c r="AN215" s="547"/>
      <c r="AO215" s="619"/>
      <c r="AP215" s="619"/>
      <c r="AQ215" s="619"/>
    </row>
    <row r="216" spans="1:43" ht="6" customHeight="1" x14ac:dyDescent="0.25">
      <c r="A216" s="619"/>
      <c r="B216" s="731"/>
      <c r="C216" s="619"/>
      <c r="D216" s="542"/>
      <c r="E216" s="542"/>
      <c r="F216" s="542"/>
      <c r="G216" s="542"/>
      <c r="H216" s="542"/>
      <c r="I216" s="542"/>
      <c r="J216" s="542"/>
      <c r="K216" s="542"/>
      <c r="L216" s="542"/>
      <c r="M216" s="542"/>
      <c r="N216" s="542"/>
      <c r="O216" s="542"/>
      <c r="P216" s="542"/>
      <c r="Q216" s="542"/>
      <c r="R216" s="542"/>
      <c r="S216" s="542"/>
      <c r="T216" s="542"/>
      <c r="U216" s="542"/>
      <c r="V216" s="542"/>
      <c r="W216" s="542"/>
      <c r="X216" s="542"/>
      <c r="Y216" s="542"/>
      <c r="Z216" s="542"/>
      <c r="AA216" s="544"/>
      <c r="AB216" s="542"/>
      <c r="AC216" s="545"/>
      <c r="AD216" s="544"/>
      <c r="AE216" s="542"/>
      <c r="AF216" s="542"/>
      <c r="AG216" s="545"/>
      <c r="AH216" s="542"/>
      <c r="AI216" s="542"/>
      <c r="AJ216" s="542"/>
      <c r="AK216" s="545"/>
      <c r="AL216" s="546"/>
      <c r="AM216" s="542"/>
      <c r="AN216" s="619"/>
      <c r="AO216" s="619"/>
      <c r="AP216" s="619"/>
      <c r="AQ216" s="619"/>
    </row>
    <row r="217" spans="1:43" ht="6" customHeight="1" x14ac:dyDescent="0.25">
      <c r="A217" s="619"/>
      <c r="B217" s="731"/>
      <c r="C217" s="540"/>
      <c r="D217" s="547"/>
      <c r="E217" s="619"/>
      <c r="F217" s="619"/>
      <c r="G217" s="619"/>
      <c r="H217" s="619"/>
      <c r="I217" s="619"/>
      <c r="J217" s="619"/>
      <c r="K217" s="619"/>
      <c r="L217" s="619"/>
      <c r="M217" s="619"/>
      <c r="N217" s="619"/>
      <c r="O217" s="619"/>
      <c r="P217" s="619"/>
      <c r="Q217" s="619"/>
      <c r="R217" s="619"/>
      <c r="S217" s="619"/>
      <c r="T217" s="619"/>
      <c r="U217" s="540"/>
      <c r="V217" s="547"/>
      <c r="W217" s="619"/>
      <c r="X217" s="619"/>
      <c r="Y217" s="619"/>
      <c r="Z217" s="619"/>
      <c r="AA217" s="730"/>
      <c r="AB217" s="619"/>
      <c r="AC217" s="731"/>
      <c r="AD217" s="730"/>
      <c r="AE217" s="619"/>
      <c r="AF217" s="619"/>
      <c r="AG217" s="731"/>
      <c r="AH217" s="619"/>
      <c r="AI217" s="619"/>
      <c r="AJ217" s="619"/>
      <c r="AK217" s="731"/>
      <c r="AL217" s="732"/>
      <c r="AM217" s="540"/>
      <c r="AN217" s="547"/>
      <c r="AO217" s="619"/>
      <c r="AP217" s="619"/>
      <c r="AQ217" s="619"/>
    </row>
    <row r="218" spans="1:43" x14ac:dyDescent="0.25">
      <c r="A218" s="539"/>
      <c r="B218" s="538"/>
      <c r="C218" s="540"/>
      <c r="D218" s="547"/>
      <c r="E218" s="619"/>
      <c r="F218" s="619"/>
      <c r="G218" s="619"/>
      <c r="H218" s="619"/>
      <c r="I218" s="619"/>
      <c r="J218" s="619"/>
      <c r="K218" s="619"/>
      <c r="L218" s="619"/>
      <c r="M218" s="619"/>
      <c r="N218" s="619"/>
      <c r="O218" s="619"/>
      <c r="P218" s="619"/>
      <c r="Q218" s="619"/>
      <c r="R218" s="619"/>
      <c r="S218" s="619"/>
      <c r="T218" s="619"/>
      <c r="U218" s="540"/>
      <c r="V218" s="547"/>
      <c r="W218" s="619"/>
      <c r="X218" s="619"/>
      <c r="Y218" s="619"/>
      <c r="Z218" s="619"/>
      <c r="AA218" s="730"/>
      <c r="AB218" s="1036"/>
      <c r="AC218" s="731" t="s">
        <v>52</v>
      </c>
      <c r="AD218" s="619"/>
      <c r="AE218" s="407"/>
      <c r="AF218" s="407"/>
      <c r="AG218" s="731" t="s">
        <v>54</v>
      </c>
      <c r="AH218" s="407"/>
      <c r="AI218" s="407"/>
      <c r="AJ218" s="407"/>
      <c r="AK218" s="731" t="s">
        <v>346</v>
      </c>
      <c r="AL218" s="732"/>
      <c r="AM218" s="540"/>
      <c r="AN218" s="547"/>
      <c r="AO218" s="539"/>
      <c r="AP218" s="539"/>
      <c r="AQ218" s="539"/>
    </row>
    <row r="219" spans="1:43" ht="6" customHeight="1" x14ac:dyDescent="0.25">
      <c r="A219" s="539"/>
      <c r="B219" s="538"/>
      <c r="C219" s="540"/>
      <c r="D219" s="547"/>
      <c r="E219" s="619"/>
      <c r="F219" s="619"/>
      <c r="G219" s="619"/>
      <c r="H219" s="619"/>
      <c r="I219" s="619"/>
      <c r="J219" s="619"/>
      <c r="K219" s="619"/>
      <c r="L219" s="619"/>
      <c r="M219" s="619"/>
      <c r="N219" s="619"/>
      <c r="O219" s="619"/>
      <c r="P219" s="619"/>
      <c r="Q219" s="619"/>
      <c r="R219" s="619"/>
      <c r="S219" s="619"/>
      <c r="T219" s="619"/>
      <c r="U219" s="540"/>
      <c r="V219" s="547"/>
      <c r="W219" s="619"/>
      <c r="X219" s="619"/>
      <c r="Y219" s="619"/>
      <c r="Z219" s="619"/>
      <c r="AA219" s="730"/>
      <c r="AB219" s="619"/>
      <c r="AC219" s="731"/>
      <c r="AD219" s="730"/>
      <c r="AE219" s="619"/>
      <c r="AF219" s="619"/>
      <c r="AG219" s="731"/>
      <c r="AH219" s="619"/>
      <c r="AI219" s="619"/>
      <c r="AJ219" s="619"/>
      <c r="AK219" s="731"/>
      <c r="AL219" s="732"/>
      <c r="AM219" s="540"/>
      <c r="AN219" s="547"/>
      <c r="AO219" s="539"/>
      <c r="AP219" s="539"/>
      <c r="AQ219" s="539"/>
    </row>
    <row r="220" spans="1:43" ht="11.25" customHeight="1" x14ac:dyDescent="0.25">
      <c r="A220" s="539"/>
      <c r="B220" s="410" t="s">
        <v>466</v>
      </c>
      <c r="C220" s="540"/>
      <c r="D220" s="547"/>
      <c r="E220" s="539" t="s">
        <v>1417</v>
      </c>
      <c r="F220" s="1148" t="str">
        <f ca="1">VLOOKUP(CONCATENATE($B$92&amp;INDIRECT(ADDRESS(ROW(),COLUMN()-1))),INDIRECT("translations[[Question Num]:["&amp; Language_Selected &amp;"]]"),MATCH(Language_Selected,Language_Options,0)+1,FALSE)</f>
        <v xml:space="preserve">Chips, crisps, puffs, French fries, fried dough, instant noodles, or [INSERT OTHER COMMONLY CONSUMED 'SENTINEL' FRIED AND SALTY FOODS]? </v>
      </c>
      <c r="G220" s="1148"/>
      <c r="H220" s="1148"/>
      <c r="I220" s="1148"/>
      <c r="J220" s="1148"/>
      <c r="K220" s="1148"/>
      <c r="L220" s="1148"/>
      <c r="M220" s="1148"/>
      <c r="N220" s="1148"/>
      <c r="O220" s="1148"/>
      <c r="P220" s="1148"/>
      <c r="Q220" s="1148"/>
      <c r="R220" s="1148"/>
      <c r="S220" s="1148"/>
      <c r="T220" s="1148"/>
      <c r="U220" s="540"/>
      <c r="V220" s="547"/>
      <c r="W220" s="539" t="s">
        <v>1417</v>
      </c>
      <c r="X220" s="548" t="s">
        <v>9</v>
      </c>
      <c r="Y220" s="548"/>
      <c r="Z220" s="548"/>
      <c r="AA220" s="549"/>
      <c r="AB220" s="550"/>
      <c r="AC220" s="551" t="s">
        <v>53</v>
      </c>
      <c r="AD220" s="552"/>
      <c r="AE220" s="539"/>
      <c r="AF220" s="539"/>
      <c r="AG220" s="551" t="s">
        <v>55</v>
      </c>
      <c r="AH220" s="539"/>
      <c r="AI220" s="539"/>
      <c r="AJ220" s="539"/>
      <c r="AK220" s="551" t="s">
        <v>103</v>
      </c>
      <c r="AL220" s="553"/>
      <c r="AM220" s="540"/>
      <c r="AN220" s="547"/>
      <c r="AO220" s="539"/>
      <c r="AP220" s="539"/>
      <c r="AQ220" s="539"/>
    </row>
    <row r="221" spans="1:43" ht="11.25" customHeight="1" x14ac:dyDescent="0.25">
      <c r="A221" s="539"/>
      <c r="B221" s="410"/>
      <c r="C221" s="540"/>
      <c r="D221" s="547"/>
      <c r="E221" s="539"/>
      <c r="F221" s="1148"/>
      <c r="G221" s="1148"/>
      <c r="H221" s="1148"/>
      <c r="I221" s="1148"/>
      <c r="J221" s="1148"/>
      <c r="K221" s="1148"/>
      <c r="L221" s="1148"/>
      <c r="M221" s="1148"/>
      <c r="N221" s="1148"/>
      <c r="O221" s="1148"/>
      <c r="P221" s="1148"/>
      <c r="Q221" s="1148"/>
      <c r="R221" s="1148"/>
      <c r="S221" s="1148"/>
      <c r="T221" s="1148"/>
      <c r="U221" s="540"/>
      <c r="V221" s="547"/>
      <c r="W221" s="539"/>
      <c r="X221" s="548"/>
      <c r="Y221" s="548"/>
      <c r="Z221" s="548"/>
      <c r="AA221" s="549"/>
      <c r="AB221" s="550"/>
      <c r="AC221" s="551"/>
      <c r="AD221" s="552"/>
      <c r="AE221" s="539"/>
      <c r="AF221" s="539"/>
      <c r="AG221" s="551"/>
      <c r="AH221" s="539"/>
      <c r="AI221" s="539"/>
      <c r="AJ221" s="539"/>
      <c r="AK221" s="551"/>
      <c r="AL221" s="553"/>
      <c r="AM221" s="540"/>
      <c r="AN221" s="547"/>
      <c r="AO221" s="539"/>
      <c r="AP221" s="539"/>
      <c r="AQ221" s="539"/>
    </row>
    <row r="222" spans="1:43" ht="11.25" customHeight="1" x14ac:dyDescent="0.25">
      <c r="A222" s="539"/>
      <c r="B222" s="410"/>
      <c r="C222" s="540"/>
      <c r="D222" s="547"/>
      <c r="E222" s="539"/>
      <c r="F222" s="1148"/>
      <c r="G222" s="1148"/>
      <c r="H222" s="1148"/>
      <c r="I222" s="1148"/>
      <c r="J222" s="1148"/>
      <c r="K222" s="1148"/>
      <c r="L222" s="1148"/>
      <c r="M222" s="1148"/>
      <c r="N222" s="1148"/>
      <c r="O222" s="1148"/>
      <c r="P222" s="1148"/>
      <c r="Q222" s="1148"/>
      <c r="R222" s="1148"/>
      <c r="S222" s="1148"/>
      <c r="T222" s="1148"/>
      <c r="U222" s="540"/>
      <c r="V222" s="547"/>
      <c r="W222" s="539"/>
      <c r="X222" s="548"/>
      <c r="Y222" s="548"/>
      <c r="Z222" s="548"/>
      <c r="AA222" s="549"/>
      <c r="AB222" s="550"/>
      <c r="AC222" s="551"/>
      <c r="AD222" s="552"/>
      <c r="AE222" s="539"/>
      <c r="AF222" s="539"/>
      <c r="AG222" s="551"/>
      <c r="AH222" s="539"/>
      <c r="AI222" s="539"/>
      <c r="AJ222" s="539"/>
      <c r="AK222" s="551"/>
      <c r="AL222" s="553"/>
      <c r="AM222" s="540"/>
      <c r="AN222" s="547"/>
      <c r="AO222" s="539"/>
      <c r="AP222" s="539"/>
      <c r="AQ222" s="539"/>
    </row>
    <row r="223" spans="1:43" ht="11.25" customHeight="1" x14ac:dyDescent="0.25">
      <c r="A223" s="539"/>
      <c r="B223" s="410"/>
      <c r="C223" s="540"/>
      <c r="D223" s="547"/>
      <c r="E223" s="539"/>
      <c r="F223" s="1148"/>
      <c r="G223" s="1148"/>
      <c r="H223" s="1148"/>
      <c r="I223" s="1148"/>
      <c r="J223" s="1148"/>
      <c r="K223" s="1148"/>
      <c r="L223" s="1148"/>
      <c r="M223" s="1148"/>
      <c r="N223" s="1148"/>
      <c r="O223" s="1148"/>
      <c r="P223" s="1148"/>
      <c r="Q223" s="1148"/>
      <c r="R223" s="1148"/>
      <c r="S223" s="1148"/>
      <c r="T223" s="1148"/>
      <c r="U223" s="540"/>
      <c r="V223" s="547"/>
      <c r="W223" s="539"/>
      <c r="X223" s="548"/>
      <c r="Y223" s="548"/>
      <c r="Z223" s="548"/>
      <c r="AA223" s="549"/>
      <c r="AB223" s="550"/>
      <c r="AC223" s="551"/>
      <c r="AD223" s="552"/>
      <c r="AE223" s="539"/>
      <c r="AF223" s="539"/>
      <c r="AG223" s="551"/>
      <c r="AH223" s="539"/>
      <c r="AI223" s="539"/>
      <c r="AJ223" s="539"/>
      <c r="AK223" s="551"/>
      <c r="AL223" s="553"/>
      <c r="AM223" s="540"/>
      <c r="AN223" s="547"/>
      <c r="AO223" s="539"/>
      <c r="AP223" s="539"/>
      <c r="AQ223" s="539"/>
    </row>
    <row r="224" spans="1:43" ht="6" customHeight="1" x14ac:dyDescent="0.25">
      <c r="A224" s="539"/>
      <c r="B224" s="538"/>
      <c r="C224" s="540"/>
      <c r="D224" s="554"/>
      <c r="E224" s="555"/>
      <c r="F224" s="555"/>
      <c r="G224" s="555"/>
      <c r="H224" s="555"/>
      <c r="I224" s="555"/>
      <c r="J224" s="555"/>
      <c r="K224" s="555"/>
      <c r="L224" s="555"/>
      <c r="M224" s="555"/>
      <c r="N224" s="555"/>
      <c r="O224" s="555"/>
      <c r="P224" s="555"/>
      <c r="Q224" s="555"/>
      <c r="R224" s="555"/>
      <c r="S224" s="555"/>
      <c r="T224" s="555"/>
      <c r="U224" s="556"/>
      <c r="V224" s="554"/>
      <c r="W224" s="555"/>
      <c r="X224" s="555"/>
      <c r="Y224" s="555"/>
      <c r="Z224" s="555"/>
      <c r="AA224" s="557"/>
      <c r="AB224" s="555"/>
      <c r="AC224" s="558"/>
      <c r="AD224" s="557"/>
      <c r="AE224" s="555"/>
      <c r="AF224" s="555"/>
      <c r="AG224" s="558"/>
      <c r="AH224" s="555"/>
      <c r="AI224" s="555"/>
      <c r="AJ224" s="555"/>
      <c r="AK224" s="558"/>
      <c r="AL224" s="559"/>
      <c r="AM224" s="556"/>
      <c r="AN224" s="547"/>
      <c r="AO224" s="539"/>
      <c r="AP224" s="539"/>
      <c r="AQ224" s="539"/>
    </row>
    <row r="225" spans="1:46" s="278" customFormat="1" ht="6" customHeight="1" x14ac:dyDescent="0.25">
      <c r="A225" s="539"/>
      <c r="B225" s="538"/>
      <c r="C225" s="540"/>
      <c r="D225" s="541"/>
      <c r="E225" s="542"/>
      <c r="F225" s="542"/>
      <c r="G225" s="542"/>
      <c r="H225" s="542"/>
      <c r="I225" s="542"/>
      <c r="J225" s="542"/>
      <c r="K225" s="542"/>
      <c r="L225" s="542"/>
      <c r="M225" s="542"/>
      <c r="N225" s="542"/>
      <c r="O225" s="542"/>
      <c r="P225" s="542"/>
      <c r="Q225" s="542"/>
      <c r="R225" s="542"/>
      <c r="S225" s="542"/>
      <c r="T225" s="542"/>
      <c r="U225" s="543"/>
      <c r="V225" s="541"/>
      <c r="W225" s="542"/>
      <c r="X225" s="542"/>
      <c r="Y225" s="542"/>
      <c r="Z225" s="542"/>
      <c r="AA225" s="544"/>
      <c r="AB225" s="562"/>
      <c r="AC225" s="563"/>
      <c r="AD225" s="544"/>
      <c r="AE225" s="542"/>
      <c r="AF225" s="542"/>
      <c r="AG225" s="563"/>
      <c r="AH225" s="542"/>
      <c r="AI225" s="542"/>
      <c r="AJ225" s="542"/>
      <c r="AK225" s="563"/>
      <c r="AL225" s="546"/>
      <c r="AM225" s="543"/>
      <c r="AN225" s="547"/>
      <c r="AO225" s="539"/>
      <c r="AP225" s="539"/>
      <c r="AQ225" s="539"/>
      <c r="AR225" s="564"/>
      <c r="AS225" s="564"/>
      <c r="AT225" s="564"/>
    </row>
    <row r="226" spans="1:46" s="278" customFormat="1" ht="11.25" customHeight="1" x14ac:dyDescent="0.25">
      <c r="A226" s="381"/>
      <c r="B226" s="206"/>
      <c r="C226" s="202"/>
      <c r="D226" s="109"/>
      <c r="E226" s="407" t="s">
        <v>1415</v>
      </c>
      <c r="F226" s="1148" t="str">
        <f ca="1">VLOOKUP(CONCATENATE($B$92&amp;INDIRECT(ADDRESS(ROW(),COLUMN()-1))),INDIRECT("translations[[Question Num]:["&amp; Language_Selected &amp;"]]"),MATCH(Language_Selected,Language_Options,0)+1,FALSE)</f>
        <v>Red palm oil?</v>
      </c>
      <c r="G226" s="1148"/>
      <c r="H226" s="1148"/>
      <c r="I226" s="1148"/>
      <c r="J226" s="1148"/>
      <c r="K226" s="1148"/>
      <c r="L226" s="1148"/>
      <c r="M226" s="1148"/>
      <c r="N226" s="1148"/>
      <c r="O226" s="1148"/>
      <c r="P226" s="1148"/>
      <c r="Q226" s="1148"/>
      <c r="R226" s="1148"/>
      <c r="S226" s="1148"/>
      <c r="T226" s="1148"/>
      <c r="U226" s="202"/>
      <c r="V226" s="109"/>
      <c r="W226" s="407" t="s">
        <v>1415</v>
      </c>
      <c r="X226" s="112" t="s">
        <v>9</v>
      </c>
      <c r="Y226" s="112"/>
      <c r="Z226" s="112"/>
      <c r="AA226" s="209"/>
      <c r="AB226" s="210"/>
      <c r="AC226" s="121" t="s">
        <v>53</v>
      </c>
      <c r="AD226" s="189"/>
      <c r="AE226" s="407"/>
      <c r="AF226" s="407"/>
      <c r="AG226" s="121" t="s">
        <v>55</v>
      </c>
      <c r="AH226" s="407"/>
      <c r="AI226" s="407"/>
      <c r="AJ226" s="407"/>
      <c r="AK226" s="121" t="s">
        <v>103</v>
      </c>
      <c r="AL226" s="203"/>
      <c r="AM226" s="202"/>
      <c r="AN226" s="109"/>
      <c r="AO226" s="381"/>
      <c r="AP226" s="407"/>
      <c r="AQ226" s="407"/>
    </row>
    <row r="227" spans="1:46" ht="6" customHeight="1" x14ac:dyDescent="0.25">
      <c r="A227" s="539"/>
      <c r="B227" s="538"/>
      <c r="C227" s="540"/>
      <c r="D227" s="554"/>
      <c r="E227" s="555"/>
      <c r="F227" s="555"/>
      <c r="G227" s="555"/>
      <c r="H227" s="555"/>
      <c r="I227" s="555"/>
      <c r="J227" s="555"/>
      <c r="K227" s="555"/>
      <c r="L227" s="555"/>
      <c r="M227" s="555"/>
      <c r="N227" s="555"/>
      <c r="O227" s="555"/>
      <c r="P227" s="555"/>
      <c r="Q227" s="555"/>
      <c r="R227" s="555"/>
      <c r="S227" s="555"/>
      <c r="T227" s="555"/>
      <c r="U227" s="556"/>
      <c r="V227" s="554"/>
      <c r="W227" s="555"/>
      <c r="X227" s="555"/>
      <c r="Y227" s="555"/>
      <c r="Z227" s="555"/>
      <c r="AA227" s="557"/>
      <c r="AB227" s="555"/>
      <c r="AC227" s="558"/>
      <c r="AD227" s="557"/>
      <c r="AE227" s="555"/>
      <c r="AF227" s="555"/>
      <c r="AG227" s="558"/>
      <c r="AH227" s="555"/>
      <c r="AI227" s="555"/>
      <c r="AJ227" s="555"/>
      <c r="AK227" s="558"/>
      <c r="AL227" s="559"/>
      <c r="AM227" s="556"/>
      <c r="AN227" s="547"/>
      <c r="AO227" s="539"/>
      <c r="AP227" s="539"/>
      <c r="AQ227" s="539"/>
    </row>
    <row r="228" spans="1:46" s="278" customFormat="1" ht="6" customHeight="1" x14ac:dyDescent="0.25">
      <c r="A228" s="539"/>
      <c r="B228" s="538"/>
      <c r="C228" s="540"/>
      <c r="D228" s="541"/>
      <c r="E228" s="542"/>
      <c r="F228" s="542"/>
      <c r="G228" s="542"/>
      <c r="H228" s="542"/>
      <c r="I228" s="542"/>
      <c r="J228" s="542"/>
      <c r="K228" s="542"/>
      <c r="L228" s="542"/>
      <c r="M228" s="542"/>
      <c r="N228" s="542"/>
      <c r="O228" s="542"/>
      <c r="P228" s="542"/>
      <c r="Q228" s="542"/>
      <c r="R228" s="542"/>
      <c r="S228" s="542"/>
      <c r="T228" s="542"/>
      <c r="U228" s="543"/>
      <c r="V228" s="541"/>
      <c r="W228" s="542"/>
      <c r="X228" s="542"/>
      <c r="Y228" s="542"/>
      <c r="Z228" s="542"/>
      <c r="AA228" s="544"/>
      <c r="AB228" s="562"/>
      <c r="AC228" s="563"/>
      <c r="AD228" s="544"/>
      <c r="AE228" s="542"/>
      <c r="AF228" s="542"/>
      <c r="AG228" s="563"/>
      <c r="AH228" s="542"/>
      <c r="AI228" s="542"/>
      <c r="AJ228" s="542"/>
      <c r="AK228" s="563"/>
      <c r="AL228" s="546"/>
      <c r="AM228" s="543"/>
      <c r="AN228" s="547"/>
      <c r="AO228" s="539"/>
      <c r="AP228" s="539"/>
      <c r="AQ228" s="539"/>
      <c r="AR228" s="564"/>
      <c r="AS228" s="564"/>
      <c r="AT228" s="564"/>
    </row>
    <row r="229" spans="1:46" s="278" customFormat="1" ht="11.25" customHeight="1" x14ac:dyDescent="0.25">
      <c r="A229" s="381"/>
      <c r="B229" s="206"/>
      <c r="C229" s="202"/>
      <c r="D229" s="109"/>
      <c r="E229" s="407" t="s">
        <v>1414</v>
      </c>
      <c r="F229" s="1148" t="str">
        <f ca="1">VLOOKUP(CONCATENATE($B$92&amp;INDIRECT(ADDRESS(ROW(),COLUMN()-1))),INDIRECT("translations[[Question Num]:["&amp; Language_Selected &amp;"]]"),MATCH(Language_Selected,Language_Options,0)+1,FALSE)</f>
        <v>Any other solid, semi-solid, or soft food?</v>
      </c>
      <c r="G229" s="1148"/>
      <c r="H229" s="1148"/>
      <c r="I229" s="1148"/>
      <c r="J229" s="1148"/>
      <c r="K229" s="1148"/>
      <c r="L229" s="1148"/>
      <c r="M229" s="1148"/>
      <c r="N229" s="1148"/>
      <c r="O229" s="1148"/>
      <c r="P229" s="1148"/>
      <c r="Q229" s="1148"/>
      <c r="R229" s="1148"/>
      <c r="S229" s="1148"/>
      <c r="T229" s="1148"/>
      <c r="U229" s="202"/>
      <c r="V229" s="109"/>
      <c r="W229" s="407" t="s">
        <v>1414</v>
      </c>
      <c r="X229" s="112" t="s">
        <v>9</v>
      </c>
      <c r="Y229" s="112"/>
      <c r="Z229" s="112"/>
      <c r="AA229" s="209"/>
      <c r="AB229" s="210"/>
      <c r="AC229" s="121" t="s">
        <v>53</v>
      </c>
      <c r="AD229" s="189"/>
      <c r="AE229" s="407"/>
      <c r="AF229" s="407"/>
      <c r="AG229" s="121" t="s">
        <v>55</v>
      </c>
      <c r="AH229" s="407"/>
      <c r="AI229" s="407"/>
      <c r="AJ229" s="407"/>
      <c r="AK229" s="121" t="s">
        <v>103</v>
      </c>
      <c r="AL229" s="203"/>
      <c r="AM229" s="202"/>
      <c r="AN229" s="109"/>
      <c r="AO229" s="381"/>
      <c r="AP229" s="407"/>
      <c r="AQ229" s="407"/>
    </row>
    <row r="230" spans="1:46" s="278" customFormat="1" ht="11.25" customHeight="1" x14ac:dyDescent="0.25">
      <c r="A230" s="381"/>
      <c r="B230" s="206"/>
      <c r="C230" s="202"/>
      <c r="D230" s="109"/>
      <c r="E230" s="407"/>
      <c r="F230" s="278" t="s">
        <v>1523</v>
      </c>
      <c r="G230" s="763"/>
      <c r="H230" s="763"/>
      <c r="I230" s="763"/>
      <c r="J230" s="763"/>
      <c r="K230" s="763"/>
      <c r="L230" s="763"/>
      <c r="M230" s="763"/>
      <c r="N230" s="763"/>
      <c r="O230" s="763"/>
      <c r="P230" s="763"/>
      <c r="Q230" s="763"/>
      <c r="R230" s="763"/>
      <c r="S230" s="763"/>
      <c r="T230" s="763"/>
      <c r="U230" s="202"/>
      <c r="V230" s="109"/>
      <c r="W230" s="407"/>
      <c r="X230" s="112"/>
      <c r="Y230" s="112"/>
      <c r="Z230" s="112"/>
      <c r="AA230" s="209"/>
      <c r="AB230" s="210"/>
      <c r="AC230" s="121"/>
      <c r="AD230" s="189"/>
      <c r="AE230" s="407"/>
      <c r="AF230" s="407"/>
      <c r="AG230" s="121"/>
      <c r="AH230" s="407"/>
      <c r="AI230" s="407"/>
      <c r="AJ230" s="407"/>
      <c r="AK230" s="121"/>
      <c r="AL230" s="203"/>
      <c r="AM230" s="202"/>
      <c r="AN230" s="109"/>
      <c r="AO230" s="381"/>
      <c r="AP230" s="407"/>
      <c r="AQ230" s="407"/>
    </row>
    <row r="231" spans="1:46" s="278" customFormat="1" ht="11.25" customHeight="1" x14ac:dyDescent="0.25">
      <c r="A231" s="381"/>
      <c r="B231" s="206"/>
      <c r="C231" s="202"/>
      <c r="D231" s="109"/>
      <c r="E231" s="407" t="s">
        <v>2187</v>
      </c>
      <c r="F231" s="1148" t="str">
        <f ca="1">VLOOKUP(CONCATENATE($B$92&amp;INDIRECT(ADDRESS(ROW(),COLUMN()-1))),INDIRECT("translations[[Question Num]:["&amp; Language_Selected &amp;"]]"),MATCH(Language_Selected,Language_Options,0)+1,FALSE)</f>
        <v>What was the food?
MARK THE APPROPRIATE FOOD GROUP FOR EACH ADDITIONAL FOOD, IF THE GROUP IS NOT YET CODED 'YES'.
IF UNABLE TO DETERMINE WHICH GROUP THE ADDITIONAL FOOD BELONGS TO, SELECT OPTION "Z" AND A SCREEN WILL BE DISPLAYED TO REGISTER THE NAME OF THE FOOD.</v>
      </c>
      <c r="G231" s="1148"/>
      <c r="H231" s="1148"/>
      <c r="I231" s="1148"/>
      <c r="J231" s="1148"/>
      <c r="K231" s="1148"/>
      <c r="L231" s="1148"/>
      <c r="M231" s="1148"/>
      <c r="N231" s="1148"/>
      <c r="O231" s="1148"/>
      <c r="P231" s="1148"/>
      <c r="Q231" s="1148"/>
      <c r="R231" s="1148"/>
      <c r="S231" s="1148"/>
      <c r="T231" s="1148"/>
      <c r="U231" s="202"/>
      <c r="V231" s="109"/>
      <c r="W231" s="407"/>
      <c r="X231" s="407" t="s">
        <v>1379</v>
      </c>
      <c r="Y231" s="112"/>
      <c r="Z231" s="112"/>
      <c r="AA231" s="209"/>
      <c r="AB231" s="210"/>
      <c r="AC231" s="121"/>
      <c r="AD231" s="726"/>
      <c r="AE231" s="119"/>
      <c r="AF231" s="119"/>
      <c r="AG231" s="725"/>
      <c r="AH231" s="119"/>
      <c r="AI231" s="119"/>
      <c r="AJ231" s="119"/>
      <c r="AK231" s="725"/>
      <c r="AL231" s="120"/>
      <c r="AM231" s="202"/>
      <c r="AN231" s="109"/>
      <c r="AO231" s="381"/>
      <c r="AP231" s="407"/>
      <c r="AQ231" s="407"/>
    </row>
    <row r="232" spans="1:46" s="278" customFormat="1" ht="11.25" customHeight="1" x14ac:dyDescent="0.25">
      <c r="A232" s="381"/>
      <c r="B232" s="206"/>
      <c r="C232" s="202"/>
      <c r="D232" s="109"/>
      <c r="E232" s="407"/>
      <c r="F232" s="1148"/>
      <c r="G232" s="1148"/>
      <c r="H232" s="1148"/>
      <c r="I232" s="1148"/>
      <c r="J232" s="1148"/>
      <c r="K232" s="1148"/>
      <c r="L232" s="1148"/>
      <c r="M232" s="1148"/>
      <c r="N232" s="1148"/>
      <c r="O232" s="1148"/>
      <c r="P232" s="1148"/>
      <c r="Q232" s="1148"/>
      <c r="R232" s="1148"/>
      <c r="S232" s="1148"/>
      <c r="T232" s="1148"/>
      <c r="U232" s="202"/>
      <c r="V232" s="109"/>
      <c r="W232" s="407"/>
      <c r="X232" s="407"/>
      <c r="Y232" s="112"/>
      <c r="Z232" s="112"/>
      <c r="AA232" s="209"/>
      <c r="AC232" s="727" t="s">
        <v>146</v>
      </c>
      <c r="AD232" s="728"/>
      <c r="AE232" s="371"/>
      <c r="AF232" s="371"/>
      <c r="AG232" s="727"/>
      <c r="AH232" s="371"/>
      <c r="AI232" s="371"/>
      <c r="AJ232" s="371"/>
      <c r="AK232" s="727"/>
      <c r="AL232" s="371"/>
      <c r="AM232" s="202"/>
      <c r="AN232" s="109"/>
      <c r="AO232" s="381"/>
      <c r="AP232" s="407"/>
      <c r="AQ232" s="407"/>
    </row>
    <row r="233" spans="1:46" s="278" customFormat="1" ht="11.25" customHeight="1" x14ac:dyDescent="0.25">
      <c r="A233" s="381"/>
      <c r="B233" s="206"/>
      <c r="C233" s="202"/>
      <c r="D233" s="109"/>
      <c r="E233" s="407"/>
      <c r="F233" s="1148"/>
      <c r="G233" s="1148"/>
      <c r="H233" s="1148"/>
      <c r="I233" s="1148"/>
      <c r="J233" s="1148"/>
      <c r="K233" s="1148"/>
      <c r="L233" s="1148"/>
      <c r="M233" s="1148"/>
      <c r="N233" s="1148"/>
      <c r="O233" s="1148"/>
      <c r="P233" s="1148"/>
      <c r="Q233" s="1148"/>
      <c r="R233" s="1148"/>
      <c r="S233" s="1148"/>
      <c r="T233" s="1148"/>
      <c r="U233" s="202"/>
      <c r="V233" s="109"/>
      <c r="AM233" s="202"/>
      <c r="AN233" s="109"/>
      <c r="AO233" s="381"/>
      <c r="AP233" s="407"/>
      <c r="AQ233" s="407"/>
    </row>
    <row r="234" spans="1:46" s="278" customFormat="1" ht="11.25" customHeight="1" x14ac:dyDescent="0.25">
      <c r="A234" s="381"/>
      <c r="B234" s="206"/>
      <c r="C234" s="202"/>
      <c r="D234" s="109"/>
      <c r="E234" s="407"/>
      <c r="F234" s="1148"/>
      <c r="G234" s="1148"/>
      <c r="H234" s="1148"/>
      <c r="I234" s="1148"/>
      <c r="J234" s="1148"/>
      <c r="K234" s="1148"/>
      <c r="L234" s="1148"/>
      <c r="M234" s="1148"/>
      <c r="N234" s="1148"/>
      <c r="O234" s="1148"/>
      <c r="P234" s="1148"/>
      <c r="Q234" s="1148"/>
      <c r="R234" s="1148"/>
      <c r="S234" s="1148"/>
      <c r="T234" s="1148"/>
      <c r="U234" s="202"/>
      <c r="V234" s="109"/>
      <c r="AM234" s="202"/>
      <c r="AN234" s="109"/>
      <c r="AO234" s="381"/>
      <c r="AP234" s="407"/>
      <c r="AQ234" s="407"/>
    </row>
    <row r="235" spans="1:46" s="278" customFormat="1" ht="11.25" customHeight="1" x14ac:dyDescent="0.25">
      <c r="A235" s="381"/>
      <c r="B235" s="206"/>
      <c r="C235" s="202"/>
      <c r="D235" s="109"/>
      <c r="E235" s="407"/>
      <c r="F235" s="1148"/>
      <c r="G235" s="1148"/>
      <c r="H235" s="1148"/>
      <c r="I235" s="1148"/>
      <c r="J235" s="1148"/>
      <c r="K235" s="1148"/>
      <c r="L235" s="1148"/>
      <c r="M235" s="1148"/>
      <c r="N235" s="1148"/>
      <c r="O235" s="1148"/>
      <c r="P235" s="1148"/>
      <c r="Q235" s="1148"/>
      <c r="R235" s="1148"/>
      <c r="S235" s="1148"/>
      <c r="T235" s="1148"/>
      <c r="U235" s="202"/>
      <c r="V235" s="109"/>
      <c r="AM235" s="202"/>
      <c r="AN235" s="109"/>
      <c r="AO235" s="381"/>
      <c r="AP235" s="407"/>
      <c r="AQ235" s="407"/>
    </row>
    <row r="236" spans="1:46" s="278" customFormat="1" ht="11.25" customHeight="1" x14ac:dyDescent="0.25">
      <c r="A236" s="381"/>
      <c r="B236" s="206"/>
      <c r="C236" s="202"/>
      <c r="D236" s="109"/>
      <c r="E236" s="407"/>
      <c r="F236" s="1148"/>
      <c r="G236" s="1148"/>
      <c r="H236" s="1148"/>
      <c r="I236" s="1148"/>
      <c r="J236" s="1148"/>
      <c r="K236" s="1148"/>
      <c r="L236" s="1148"/>
      <c r="M236" s="1148"/>
      <c r="N236" s="1148"/>
      <c r="O236" s="1148"/>
      <c r="P236" s="1148"/>
      <c r="Q236" s="1148"/>
      <c r="R236" s="1148"/>
      <c r="S236" s="1148"/>
      <c r="T236" s="1148"/>
      <c r="U236" s="202"/>
      <c r="V236" s="109"/>
      <c r="W236" s="407"/>
      <c r="X236" s="112"/>
      <c r="Y236" s="112"/>
      <c r="Z236" s="112"/>
      <c r="AA236" s="209"/>
      <c r="AB236" s="210"/>
      <c r="AC236" s="121"/>
      <c r="AD236" s="189"/>
      <c r="AE236" s="407"/>
      <c r="AF236" s="407"/>
      <c r="AG236" s="121"/>
      <c r="AH236" s="407"/>
      <c r="AI236" s="407"/>
      <c r="AJ236" s="407"/>
      <c r="AK236" s="121"/>
      <c r="AL236" s="203"/>
      <c r="AM236" s="202"/>
      <c r="AN236" s="109"/>
      <c r="AO236" s="381"/>
      <c r="AP236" s="407"/>
      <c r="AQ236" s="407"/>
    </row>
    <row r="237" spans="1:46" s="278" customFormat="1" ht="11.25" customHeight="1" x14ac:dyDescent="0.25">
      <c r="A237" s="381"/>
      <c r="B237" s="206"/>
      <c r="C237" s="202"/>
      <c r="D237" s="109"/>
      <c r="E237" s="407"/>
      <c r="F237" s="1148"/>
      <c r="G237" s="1148"/>
      <c r="H237" s="1148"/>
      <c r="I237" s="1148"/>
      <c r="J237" s="1148"/>
      <c r="K237" s="1148"/>
      <c r="L237" s="1148"/>
      <c r="M237" s="1148"/>
      <c r="N237" s="1148"/>
      <c r="O237" s="1148"/>
      <c r="P237" s="1148"/>
      <c r="Q237" s="1148"/>
      <c r="R237" s="1148"/>
      <c r="S237" s="1148"/>
      <c r="T237" s="1148"/>
      <c r="U237" s="202"/>
      <c r="V237" s="109"/>
      <c r="W237" s="407"/>
      <c r="X237" s="112"/>
      <c r="Y237" s="112"/>
      <c r="Z237" s="112"/>
      <c r="AA237" s="209"/>
      <c r="AB237" s="210"/>
      <c r="AC237" s="121"/>
      <c r="AD237" s="189"/>
      <c r="AE237" s="407"/>
      <c r="AF237" s="407"/>
      <c r="AG237" s="121"/>
      <c r="AH237" s="407"/>
      <c r="AI237" s="407"/>
      <c r="AJ237" s="407"/>
      <c r="AK237" s="121"/>
      <c r="AL237" s="203"/>
      <c r="AM237" s="202"/>
      <c r="AN237" s="109"/>
      <c r="AO237" s="381"/>
      <c r="AP237" s="407"/>
      <c r="AQ237" s="407"/>
    </row>
    <row r="238" spans="1:46" s="278" customFormat="1" ht="11.25" customHeight="1" x14ac:dyDescent="0.25">
      <c r="A238" s="381"/>
      <c r="B238" s="206"/>
      <c r="C238" s="202"/>
      <c r="D238" s="109"/>
      <c r="E238" s="407"/>
      <c r="F238" s="1148"/>
      <c r="G238" s="1148"/>
      <c r="H238" s="1148"/>
      <c r="I238" s="1148"/>
      <c r="J238" s="1148"/>
      <c r="K238" s="1148"/>
      <c r="L238" s="1148"/>
      <c r="M238" s="1148"/>
      <c r="N238" s="1148"/>
      <c r="O238" s="1148"/>
      <c r="P238" s="1148"/>
      <c r="Q238" s="1148"/>
      <c r="R238" s="1148"/>
      <c r="S238" s="1148"/>
      <c r="T238" s="1148"/>
      <c r="U238" s="202"/>
      <c r="V238" s="109"/>
      <c r="W238" s="407"/>
      <c r="X238" s="112"/>
      <c r="Y238" s="112"/>
      <c r="Z238" s="112"/>
      <c r="AA238" s="209"/>
      <c r="AB238" s="210"/>
      <c r="AC238" s="121"/>
      <c r="AD238" s="189"/>
      <c r="AE238" s="407"/>
      <c r="AF238" s="407"/>
      <c r="AG238" s="121"/>
      <c r="AH238" s="407"/>
      <c r="AI238" s="407"/>
      <c r="AJ238" s="407"/>
      <c r="AK238" s="121"/>
      <c r="AL238" s="203"/>
      <c r="AM238" s="202"/>
      <c r="AN238" s="109"/>
      <c r="AO238" s="381"/>
      <c r="AP238" s="407"/>
      <c r="AQ238" s="407"/>
    </row>
    <row r="239" spans="1:46" s="278" customFormat="1" ht="11.25" customHeight="1" x14ac:dyDescent="0.25">
      <c r="A239" s="381"/>
      <c r="B239" s="206"/>
      <c r="C239" s="202"/>
      <c r="D239" s="109"/>
      <c r="E239" s="407"/>
      <c r="F239" s="1148"/>
      <c r="G239" s="1148"/>
      <c r="H239" s="1148"/>
      <c r="I239" s="1148"/>
      <c r="J239" s="1148"/>
      <c r="K239" s="1148"/>
      <c r="L239" s="1148"/>
      <c r="M239" s="1148"/>
      <c r="N239" s="1148"/>
      <c r="O239" s="1148"/>
      <c r="P239" s="1148"/>
      <c r="Q239" s="1148"/>
      <c r="R239" s="1148"/>
      <c r="S239" s="1148"/>
      <c r="T239" s="1148"/>
      <c r="U239" s="202"/>
      <c r="V239" s="109"/>
      <c r="W239" s="407"/>
      <c r="X239" s="112"/>
      <c r="Y239" s="112"/>
      <c r="Z239" s="112"/>
      <c r="AA239" s="209"/>
      <c r="AB239" s="210"/>
      <c r="AC239" s="121"/>
      <c r="AD239" s="189"/>
      <c r="AE239" s="407"/>
      <c r="AF239" s="407"/>
      <c r="AG239" s="121"/>
      <c r="AH239" s="407"/>
      <c r="AI239" s="407"/>
      <c r="AJ239" s="407"/>
      <c r="AK239" s="121"/>
      <c r="AL239" s="203"/>
      <c r="AM239" s="202"/>
      <c r="AN239" s="109"/>
      <c r="AO239" s="381"/>
      <c r="AP239" s="407"/>
      <c r="AQ239" s="407"/>
    </row>
    <row r="240" spans="1:46" s="278" customFormat="1" ht="11.25" customHeight="1" x14ac:dyDescent="0.25">
      <c r="A240" s="381"/>
      <c r="B240" s="206"/>
      <c r="C240" s="202"/>
      <c r="D240" s="109"/>
      <c r="E240" s="407"/>
      <c r="F240" s="1148"/>
      <c r="G240" s="1148"/>
      <c r="H240" s="1148"/>
      <c r="I240" s="1148"/>
      <c r="J240" s="1148"/>
      <c r="K240" s="1148"/>
      <c r="L240" s="1148"/>
      <c r="M240" s="1148"/>
      <c r="N240" s="1148"/>
      <c r="O240" s="1148"/>
      <c r="P240" s="1148"/>
      <c r="Q240" s="1148"/>
      <c r="R240" s="1148"/>
      <c r="S240" s="1148"/>
      <c r="T240" s="1148"/>
      <c r="U240" s="202"/>
      <c r="V240" s="109"/>
      <c r="W240" s="407"/>
      <c r="X240" s="112"/>
      <c r="Y240" s="112"/>
      <c r="Z240" s="112"/>
      <c r="AA240" s="209"/>
      <c r="AB240" s="210"/>
      <c r="AC240" s="121"/>
      <c r="AD240" s="189"/>
      <c r="AE240" s="407"/>
      <c r="AF240" s="407"/>
      <c r="AG240" s="121"/>
      <c r="AH240" s="407"/>
      <c r="AI240" s="407"/>
      <c r="AJ240" s="407"/>
      <c r="AK240" s="121"/>
      <c r="AL240" s="203"/>
      <c r="AM240" s="202"/>
      <c r="AN240" s="109"/>
      <c r="AO240" s="381"/>
      <c r="AP240" s="407"/>
      <c r="AQ240" s="407"/>
    </row>
    <row r="241" spans="1:46" s="278" customFormat="1" ht="6" customHeight="1" thickBot="1" x14ac:dyDescent="0.3">
      <c r="A241" s="141"/>
      <c r="B241" s="432"/>
      <c r="C241" s="139"/>
      <c r="D241" s="140"/>
      <c r="E241" s="141"/>
      <c r="F241" s="141"/>
      <c r="G241" s="141"/>
      <c r="H241" s="141"/>
      <c r="I241" s="141"/>
      <c r="J241" s="141"/>
      <c r="K241" s="141"/>
      <c r="L241" s="141"/>
      <c r="M241" s="141"/>
      <c r="N241" s="141"/>
      <c r="O241" s="141"/>
      <c r="P241" s="141"/>
      <c r="Q241" s="141"/>
      <c r="R241" s="141"/>
      <c r="S241" s="141"/>
      <c r="T241" s="141"/>
      <c r="U241" s="139"/>
      <c r="V241" s="140"/>
      <c r="W241" s="357"/>
      <c r="X241" s="141"/>
      <c r="Y241" s="141"/>
      <c r="Z241" s="141"/>
      <c r="AA241" s="141"/>
      <c r="AB241" s="432"/>
      <c r="AC241" s="141"/>
      <c r="AD241" s="141"/>
      <c r="AE241" s="141"/>
      <c r="AF241" s="141"/>
      <c r="AG241" s="432"/>
      <c r="AH241" s="141"/>
      <c r="AI241" s="141"/>
      <c r="AJ241" s="141"/>
      <c r="AK241" s="432"/>
      <c r="AL241" s="142"/>
      <c r="AM241" s="139"/>
      <c r="AN241" s="140"/>
      <c r="AO241" s="141"/>
      <c r="AP241" s="141"/>
      <c r="AQ241" s="141"/>
    </row>
    <row r="242" spans="1:46" ht="6" customHeight="1" x14ac:dyDescent="0.25">
      <c r="A242" s="129"/>
      <c r="B242" s="130"/>
      <c r="C242" s="131"/>
      <c r="D242" s="132"/>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3"/>
      <c r="AL242" s="134"/>
      <c r="AM242" s="131"/>
      <c r="AN242" s="132"/>
      <c r="AO242" s="133"/>
      <c r="AP242" s="133"/>
      <c r="AQ242" s="135"/>
    </row>
    <row r="243" spans="1:46" ht="10.3" customHeight="1" x14ac:dyDescent="0.25">
      <c r="A243" s="136"/>
      <c r="B243" s="460">
        <v>638</v>
      </c>
      <c r="C243" s="202"/>
      <c r="D243" s="109"/>
      <c r="E243" s="1129" t="s">
        <v>2182</v>
      </c>
      <c r="F243" s="1129"/>
      <c r="G243" s="1129"/>
      <c r="H243" s="1129"/>
      <c r="I243" s="1129"/>
      <c r="J243" s="1129"/>
      <c r="K243" s="1129"/>
      <c r="L243" s="1129"/>
      <c r="M243" s="1129"/>
      <c r="N243" s="1129"/>
      <c r="O243" s="1129"/>
      <c r="P243" s="1129"/>
      <c r="Q243" s="1129"/>
      <c r="R243" s="1129"/>
      <c r="S243" s="1129"/>
      <c r="T243" s="1129"/>
      <c r="U243" s="1129"/>
      <c r="V243" s="1129"/>
      <c r="W243" s="1129"/>
      <c r="X243" s="1129"/>
      <c r="Y243" s="1129"/>
      <c r="Z243" s="1129"/>
      <c r="AA243" s="1129"/>
      <c r="AB243" s="1129"/>
      <c r="AC243" s="1129"/>
      <c r="AD243" s="1129"/>
      <c r="AE243" s="1129"/>
      <c r="AF243" s="1129"/>
      <c r="AG243" s="1129"/>
      <c r="AH243" s="1129"/>
      <c r="AI243" s="1129"/>
      <c r="AJ243" s="1129"/>
      <c r="AK243" s="1129"/>
      <c r="AL243" s="1129"/>
      <c r="AM243" s="202"/>
      <c r="AN243" s="109"/>
      <c r="AO243" s="407"/>
      <c r="AP243" s="407"/>
      <c r="AQ243" s="137"/>
    </row>
    <row r="244" spans="1:46" ht="6" customHeight="1" x14ac:dyDescent="0.25">
      <c r="A244" s="136"/>
      <c r="B244" s="410"/>
      <c r="C244" s="202"/>
      <c r="D244" s="109"/>
      <c r="E244" s="407"/>
      <c r="F244" s="407"/>
      <c r="G244" s="407"/>
      <c r="H244" s="407"/>
      <c r="I244" s="407"/>
      <c r="J244" s="407"/>
      <c r="K244" s="407"/>
      <c r="L244" s="407"/>
      <c r="M244" s="407"/>
      <c r="N244" s="407"/>
      <c r="O244" s="407"/>
      <c r="P244" s="407"/>
      <c r="Q244" s="407"/>
      <c r="R244" s="407"/>
      <c r="S244" s="407"/>
      <c r="T244" s="407"/>
      <c r="U244" s="407"/>
      <c r="V244" s="407"/>
      <c r="W244" s="407"/>
      <c r="X244" s="407"/>
      <c r="Y244" s="407"/>
      <c r="Z244" s="407"/>
      <c r="AA244" s="407"/>
      <c r="AB244" s="407"/>
      <c r="AC244" s="407"/>
      <c r="AD244" s="407"/>
      <c r="AE244" s="407"/>
      <c r="AF244" s="407"/>
      <c r="AG244" s="407"/>
      <c r="AH244" s="407"/>
      <c r="AI244" s="407"/>
      <c r="AJ244" s="407"/>
      <c r="AK244" s="407"/>
      <c r="AL244" s="203"/>
      <c r="AM244" s="202"/>
      <c r="AN244" s="109"/>
      <c r="AO244" s="407"/>
      <c r="AP244" s="407"/>
      <c r="AQ244" s="137"/>
    </row>
    <row r="245" spans="1:46" x14ac:dyDescent="0.25">
      <c r="A245" s="136"/>
      <c r="B245" s="410"/>
      <c r="C245" s="202"/>
      <c r="D245" s="109"/>
      <c r="E245" s="407"/>
      <c r="F245" s="407"/>
      <c r="G245" s="407"/>
      <c r="H245" s="407"/>
      <c r="I245" s="407"/>
      <c r="J245" s="407"/>
      <c r="K245" s="407"/>
      <c r="M245" s="407"/>
      <c r="N245" s="407"/>
      <c r="O245" s="407"/>
      <c r="P245" s="203" t="s">
        <v>569</v>
      </c>
      <c r="Q245" s="407"/>
      <c r="R245" s="407"/>
      <c r="S245" s="407"/>
      <c r="T245" s="407"/>
      <c r="U245" s="407"/>
      <c r="V245" s="407"/>
      <c r="W245" s="407"/>
      <c r="Y245" s="407"/>
      <c r="Z245" s="203" t="s">
        <v>570</v>
      </c>
      <c r="AA245" s="407"/>
      <c r="AB245" s="407"/>
      <c r="AC245" s="407"/>
      <c r="AD245" s="407"/>
      <c r="AE245" s="407"/>
      <c r="AF245" s="407"/>
      <c r="AG245" s="407"/>
      <c r="AH245" s="407"/>
      <c r="AI245" s="407"/>
      <c r="AJ245" s="407"/>
      <c r="AK245" s="407"/>
      <c r="AL245" s="203"/>
      <c r="AM245" s="202"/>
      <c r="AN245" s="109"/>
      <c r="AO245" s="407"/>
      <c r="AP245" s="462">
        <v>640</v>
      </c>
      <c r="AQ245" s="137"/>
    </row>
    <row r="246" spans="1:46" ht="6" customHeight="1" thickBot="1" x14ac:dyDescent="0.3">
      <c r="A246" s="138"/>
      <c r="B246" s="432"/>
      <c r="C246" s="139"/>
      <c r="D246" s="140"/>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c r="AA246" s="141"/>
      <c r="AB246" s="141"/>
      <c r="AC246" s="141"/>
      <c r="AD246" s="141"/>
      <c r="AE246" s="141"/>
      <c r="AF246" s="141"/>
      <c r="AG246" s="141"/>
      <c r="AH246" s="141"/>
      <c r="AI246" s="141"/>
      <c r="AJ246" s="141"/>
      <c r="AK246" s="141"/>
      <c r="AL246" s="142"/>
      <c r="AM246" s="139"/>
      <c r="AN246" s="140"/>
      <c r="AO246" s="141"/>
      <c r="AP246" s="141"/>
      <c r="AQ246" s="143"/>
    </row>
    <row r="247" spans="1:46" ht="6" customHeight="1" x14ac:dyDescent="0.25">
      <c r="A247" s="133"/>
      <c r="B247" s="130"/>
      <c r="C247" s="131"/>
      <c r="D247" s="132"/>
      <c r="E247" s="133"/>
      <c r="F247" s="133"/>
      <c r="G247" s="133"/>
      <c r="H247" s="133"/>
      <c r="I247" s="133"/>
      <c r="J247" s="133"/>
      <c r="K247" s="133"/>
      <c r="L247" s="133"/>
      <c r="M247" s="133"/>
      <c r="N247" s="133"/>
      <c r="O247" s="133"/>
      <c r="P247" s="133"/>
      <c r="Q247" s="133"/>
      <c r="R247" s="133"/>
      <c r="S247" s="133"/>
      <c r="T247" s="133"/>
      <c r="U247" s="131"/>
      <c r="V247" s="132"/>
      <c r="W247" s="133"/>
      <c r="X247" s="133"/>
      <c r="Y247" s="133"/>
      <c r="Z247" s="133"/>
      <c r="AA247" s="133"/>
      <c r="AB247" s="133"/>
      <c r="AC247" s="133"/>
      <c r="AD247" s="133"/>
      <c r="AE247" s="133"/>
      <c r="AF247" s="133"/>
      <c r="AG247" s="133"/>
      <c r="AH247" s="133"/>
      <c r="AI247" s="133"/>
      <c r="AJ247" s="133"/>
      <c r="AK247" s="133"/>
      <c r="AL247" s="134"/>
      <c r="AM247" s="131"/>
      <c r="AN247" s="132"/>
      <c r="AO247" s="133"/>
      <c r="AP247" s="133"/>
      <c r="AQ247" s="133"/>
    </row>
    <row r="248" spans="1:46" ht="11.25" customHeight="1" x14ac:dyDescent="0.25">
      <c r="A248" s="407"/>
      <c r="B248" s="460">
        <v>639</v>
      </c>
      <c r="C248" s="202"/>
      <c r="D248" s="109"/>
      <c r="E248" s="1148" t="str">
        <f ca="1">VLOOKUP(INDIRECT(ADDRESS(ROW(),COLUMN()-3)),INDIRECT("translations[[Question Num]:["&amp; Language_Selected &amp;"]]"),MATCH(Language_Selected,Language_Options,0)+1,FALSE)</f>
        <v>Did (NAME IN 635) eat any solid, semi-solid, or soft foods yesterday during the day or at night?
IF ‘YES’ PROBE: What kind of solid, semi-solid or soft foods did (NAME IN 635) eat?</v>
      </c>
      <c r="F248" s="1148"/>
      <c r="G248" s="1148"/>
      <c r="H248" s="1148"/>
      <c r="I248" s="1148"/>
      <c r="J248" s="1148"/>
      <c r="K248" s="1148"/>
      <c r="L248" s="1148"/>
      <c r="M248" s="1148"/>
      <c r="N248" s="1148"/>
      <c r="O248" s="1148"/>
      <c r="P248" s="1148"/>
      <c r="Q248" s="1148"/>
      <c r="R248" s="1148"/>
      <c r="S248" s="1148"/>
      <c r="T248" s="1148"/>
      <c r="U248" s="202"/>
      <c r="V248" s="109"/>
      <c r="W248" s="407" t="s">
        <v>52</v>
      </c>
      <c r="X248" s="407"/>
      <c r="Y248" s="112" t="s">
        <v>9</v>
      </c>
      <c r="Z248" s="112"/>
      <c r="AA248" s="112"/>
      <c r="AB248" s="112"/>
      <c r="AC248" s="112"/>
      <c r="AD248" s="112"/>
      <c r="AE248" s="112"/>
      <c r="AF248" s="112"/>
      <c r="AG248" s="112"/>
      <c r="AH248" s="112"/>
      <c r="AI248" s="112"/>
      <c r="AJ248" s="112"/>
      <c r="AK248" s="112"/>
      <c r="AL248" s="223" t="s">
        <v>53</v>
      </c>
      <c r="AM248" s="202"/>
      <c r="AN248" s="109"/>
      <c r="AP248" s="359"/>
      <c r="AQ248" s="407"/>
    </row>
    <row r="249" spans="1:46" ht="11.25" customHeight="1" x14ac:dyDescent="0.25">
      <c r="A249" s="407"/>
      <c r="B249" s="410"/>
      <c r="C249" s="202"/>
      <c r="D249" s="109"/>
      <c r="E249" s="1148"/>
      <c r="F249" s="1148"/>
      <c r="G249" s="1148"/>
      <c r="H249" s="1148"/>
      <c r="I249" s="1148"/>
      <c r="J249" s="1148"/>
      <c r="K249" s="1148"/>
      <c r="L249" s="1148"/>
      <c r="M249" s="1148"/>
      <c r="N249" s="1148"/>
      <c r="O249" s="1148"/>
      <c r="P249" s="1148"/>
      <c r="Q249" s="1148"/>
      <c r="R249" s="1148"/>
      <c r="S249" s="1148"/>
      <c r="T249" s="1148"/>
      <c r="U249" s="202"/>
      <c r="V249" s="109"/>
      <c r="W249" s="407"/>
      <c r="Z249" s="1219" t="s">
        <v>571</v>
      </c>
      <c r="AA249" s="1219"/>
      <c r="AB249" s="1219"/>
      <c r="AC249" s="1219"/>
      <c r="AD249" s="1219"/>
      <c r="AE249" s="1219"/>
      <c r="AF249" s="1219"/>
      <c r="AG249" s="1219"/>
      <c r="AH249" s="1219"/>
      <c r="AI249" s="1219"/>
      <c r="AJ249" s="1219"/>
      <c r="AK249" s="407"/>
      <c r="AL249" s="203"/>
      <c r="AM249" s="202"/>
      <c r="AN249" s="109"/>
      <c r="AO249" s="407"/>
      <c r="AP249" s="407"/>
      <c r="AQ249" s="407"/>
    </row>
    <row r="250" spans="1:46" x14ac:dyDescent="0.25">
      <c r="A250" s="407"/>
      <c r="B250" s="410"/>
      <c r="C250" s="202"/>
      <c r="D250" s="109"/>
      <c r="E250" s="1148"/>
      <c r="F250" s="1148"/>
      <c r="G250" s="1148"/>
      <c r="H250" s="1148"/>
      <c r="I250" s="1148"/>
      <c r="J250" s="1148"/>
      <c r="K250" s="1148"/>
      <c r="L250" s="1148"/>
      <c r="M250" s="1148"/>
      <c r="N250" s="1148"/>
      <c r="O250" s="1148"/>
      <c r="P250" s="1148"/>
      <c r="Q250" s="1148"/>
      <c r="R250" s="1148"/>
      <c r="S250" s="1148"/>
      <c r="T250" s="1148"/>
      <c r="U250" s="202"/>
      <c r="V250" s="109"/>
      <c r="W250" s="407"/>
      <c r="Y250" s="412"/>
      <c r="Z250" s="1219"/>
      <c r="AA250" s="1219"/>
      <c r="AB250" s="1219"/>
      <c r="AC250" s="1219"/>
      <c r="AD250" s="1219"/>
      <c r="AE250" s="1219"/>
      <c r="AF250" s="1219"/>
      <c r="AG250" s="1219"/>
      <c r="AH250" s="1219"/>
      <c r="AI250" s="1219"/>
      <c r="AJ250" s="1219"/>
      <c r="AK250" s="407"/>
      <c r="AL250" s="203"/>
      <c r="AM250" s="202"/>
      <c r="AN250" s="109"/>
      <c r="AO250" s="407"/>
      <c r="AP250" s="407"/>
      <c r="AQ250" s="407"/>
    </row>
    <row r="251" spans="1:46" x14ac:dyDescent="0.25">
      <c r="A251" s="407"/>
      <c r="B251" s="410"/>
      <c r="C251" s="202"/>
      <c r="D251" s="109"/>
      <c r="E251" s="1148"/>
      <c r="F251" s="1148"/>
      <c r="G251" s="1148"/>
      <c r="H251" s="1148"/>
      <c r="I251" s="1148"/>
      <c r="J251" s="1148"/>
      <c r="K251" s="1148"/>
      <c r="L251" s="1148"/>
      <c r="M251" s="1148"/>
      <c r="N251" s="1148"/>
      <c r="O251" s="1148"/>
      <c r="P251" s="1148"/>
      <c r="Q251" s="1148"/>
      <c r="R251" s="1148"/>
      <c r="S251" s="1148"/>
      <c r="T251" s="1148"/>
      <c r="U251" s="202"/>
      <c r="V251" s="109"/>
      <c r="W251" s="407"/>
      <c r="Y251" s="412"/>
      <c r="Z251" s="435"/>
      <c r="AA251" s="435"/>
      <c r="AB251" s="435"/>
      <c r="AC251" s="435"/>
      <c r="AD251" s="435"/>
      <c r="AE251" s="435"/>
      <c r="AF251" s="435"/>
      <c r="AG251" s="435"/>
      <c r="AH251" s="435"/>
      <c r="AI251" s="435"/>
      <c r="AJ251" s="435"/>
      <c r="AK251" s="407"/>
      <c r="AL251" s="203"/>
      <c r="AM251" s="202"/>
      <c r="AN251" s="109"/>
      <c r="AO251" s="407"/>
      <c r="AP251" s="407"/>
      <c r="AQ251" s="407"/>
    </row>
    <row r="252" spans="1:46" x14ac:dyDescent="0.25">
      <c r="A252" s="407"/>
      <c r="B252" s="410"/>
      <c r="C252" s="202"/>
      <c r="D252" s="109"/>
      <c r="E252" s="1148"/>
      <c r="F252" s="1148"/>
      <c r="G252" s="1148"/>
      <c r="H252" s="1148"/>
      <c r="I252" s="1148"/>
      <c r="J252" s="1148"/>
      <c r="K252" s="1148"/>
      <c r="L252" s="1148"/>
      <c r="M252" s="1148"/>
      <c r="N252" s="1148"/>
      <c r="O252" s="1148"/>
      <c r="P252" s="1148"/>
      <c r="Q252" s="1148"/>
      <c r="R252" s="1148"/>
      <c r="S252" s="1148"/>
      <c r="T252" s="1148"/>
      <c r="U252" s="202"/>
      <c r="V252" s="109"/>
      <c r="W252" s="407"/>
      <c r="Y252" s="412"/>
      <c r="Z252" s="435"/>
      <c r="AA252" s="435"/>
      <c r="AB252" s="435"/>
      <c r="AC252" s="435"/>
      <c r="AD252" s="435"/>
      <c r="AE252" s="435"/>
      <c r="AF252" s="435"/>
      <c r="AH252" s="40" t="s">
        <v>572</v>
      </c>
      <c r="AI252" s="435"/>
      <c r="AJ252" s="435"/>
      <c r="AK252" s="407"/>
      <c r="AL252" s="203"/>
      <c r="AM252" s="202"/>
      <c r="AN252" s="109"/>
      <c r="AO252" s="407"/>
      <c r="AP252" s="407"/>
      <c r="AQ252" s="407"/>
    </row>
    <row r="253" spans="1:46" x14ac:dyDescent="0.25">
      <c r="A253" s="407"/>
      <c r="B253" s="410"/>
      <c r="C253" s="202"/>
      <c r="D253" s="109"/>
      <c r="E253" s="1148"/>
      <c r="F253" s="1148"/>
      <c r="G253" s="1148"/>
      <c r="H253" s="1148"/>
      <c r="I253" s="1148"/>
      <c r="J253" s="1148"/>
      <c r="K253" s="1148"/>
      <c r="L253" s="1148"/>
      <c r="M253" s="1148"/>
      <c r="N253" s="1148"/>
      <c r="O253" s="1148"/>
      <c r="P253" s="1148"/>
      <c r="Q253" s="1148"/>
      <c r="R253" s="1148"/>
      <c r="S253" s="1148"/>
      <c r="T253" s="1148"/>
      <c r="U253" s="202"/>
      <c r="V253" s="109"/>
      <c r="W253" s="407"/>
      <c r="Y253" s="412"/>
      <c r="Z253" s="435"/>
      <c r="AA253" s="435"/>
      <c r="AB253" s="435"/>
      <c r="AC253" s="435"/>
      <c r="AD253" s="435"/>
      <c r="AE253" s="435"/>
      <c r="AF253" s="435"/>
      <c r="AH253" s="40"/>
      <c r="AI253" s="435"/>
      <c r="AJ253" s="435"/>
      <c r="AK253" s="407"/>
      <c r="AL253" s="203"/>
      <c r="AM253" s="202"/>
      <c r="AN253" s="109"/>
      <c r="AO253" s="407"/>
      <c r="AP253" s="407"/>
      <c r="AQ253" s="407"/>
    </row>
    <row r="254" spans="1:46" ht="11.25" customHeight="1" x14ac:dyDescent="0.25">
      <c r="A254" s="407"/>
      <c r="B254" s="410"/>
      <c r="C254" s="202"/>
      <c r="D254" s="109"/>
      <c r="E254" s="1148"/>
      <c r="F254" s="1148"/>
      <c r="G254" s="1148"/>
      <c r="H254" s="1148"/>
      <c r="I254" s="1148"/>
      <c r="J254" s="1148"/>
      <c r="K254" s="1148"/>
      <c r="L254" s="1148"/>
      <c r="M254" s="1148"/>
      <c r="N254" s="1148"/>
      <c r="O254" s="1148"/>
      <c r="P254" s="1148"/>
      <c r="Q254" s="1148"/>
      <c r="R254" s="1148"/>
      <c r="S254" s="1148"/>
      <c r="T254" s="1148"/>
      <c r="U254" s="202"/>
      <c r="V254" s="109"/>
      <c r="W254" s="407" t="s">
        <v>54</v>
      </c>
      <c r="X254" s="407"/>
      <c r="Y254" s="112" t="s">
        <v>9</v>
      </c>
      <c r="Z254" s="112"/>
      <c r="AA254" s="112"/>
      <c r="AB254" s="112"/>
      <c r="AC254" s="112"/>
      <c r="AD254" s="112"/>
      <c r="AE254" s="112"/>
      <c r="AF254" s="112"/>
      <c r="AG254" s="112"/>
      <c r="AH254" s="112"/>
      <c r="AI254" s="112"/>
      <c r="AJ254" s="112"/>
      <c r="AK254" s="112"/>
      <c r="AL254" s="223" t="s">
        <v>55</v>
      </c>
      <c r="AM254" s="202"/>
      <c r="AN254" s="109"/>
      <c r="AP254" s="462">
        <v>641</v>
      </c>
      <c r="AQ254" s="407"/>
      <c r="AT254" s="127"/>
    </row>
    <row r="255" spans="1:46" ht="6" customHeight="1" x14ac:dyDescent="0.25">
      <c r="A255" s="119"/>
      <c r="B255" s="118"/>
      <c r="C255" s="114"/>
      <c r="D255" s="113"/>
      <c r="E255" s="119"/>
      <c r="F255" s="119"/>
      <c r="G255" s="119"/>
      <c r="H255" s="119"/>
      <c r="I255" s="119"/>
      <c r="J255" s="119"/>
      <c r="K255" s="119"/>
      <c r="L255" s="119"/>
      <c r="M255" s="119"/>
      <c r="N255" s="119"/>
      <c r="O255" s="119"/>
      <c r="P255" s="119"/>
      <c r="Q255" s="119"/>
      <c r="R255" s="119"/>
      <c r="S255" s="119"/>
      <c r="T255" s="119"/>
      <c r="U255" s="114"/>
      <c r="V255" s="113"/>
      <c r="W255" s="119"/>
      <c r="X255" s="119"/>
      <c r="Y255" s="119"/>
      <c r="Z255" s="119"/>
      <c r="AA255" s="119"/>
      <c r="AB255" s="119"/>
      <c r="AC255" s="119"/>
      <c r="AD255" s="119"/>
      <c r="AE255" s="119"/>
      <c r="AF255" s="119"/>
      <c r="AG255" s="119"/>
      <c r="AH255" s="119"/>
      <c r="AI255" s="119"/>
      <c r="AJ255" s="119"/>
      <c r="AK255" s="119"/>
      <c r="AL255" s="120"/>
      <c r="AM255" s="114"/>
      <c r="AN255" s="113"/>
      <c r="AO255" s="119"/>
      <c r="AP255" s="119"/>
      <c r="AQ255" s="119"/>
    </row>
    <row r="256" spans="1:46" ht="6" customHeight="1" x14ac:dyDescent="0.25">
      <c r="A256" s="29"/>
      <c r="B256" s="433"/>
      <c r="C256" s="107"/>
      <c r="D256" s="108"/>
      <c r="E256" s="29"/>
      <c r="F256" s="29"/>
      <c r="G256" s="29"/>
      <c r="H256" s="29"/>
      <c r="I256" s="29"/>
      <c r="J256" s="29"/>
      <c r="K256" s="29"/>
      <c r="L256" s="29"/>
      <c r="M256" s="29"/>
      <c r="N256" s="29"/>
      <c r="O256" s="29"/>
      <c r="P256" s="29"/>
      <c r="Q256" s="29"/>
      <c r="R256" s="29"/>
      <c r="S256" s="29"/>
      <c r="T256" s="29"/>
      <c r="U256" s="107"/>
      <c r="V256" s="108"/>
      <c r="W256" s="29"/>
      <c r="X256" s="29"/>
      <c r="Y256" s="29"/>
      <c r="Z256" s="29"/>
      <c r="AA256" s="29"/>
      <c r="AB256" s="29"/>
      <c r="AC256" s="29"/>
      <c r="AD256" s="29"/>
      <c r="AE256" s="29"/>
      <c r="AF256" s="29"/>
      <c r="AG256" s="29"/>
      <c r="AH256" s="29"/>
      <c r="AI256" s="29"/>
      <c r="AJ256" s="29"/>
      <c r="AK256" s="29"/>
      <c r="AL256" s="33"/>
      <c r="AM256" s="107"/>
      <c r="AN256" s="108"/>
      <c r="AO256" s="29"/>
      <c r="AP256" s="29"/>
      <c r="AQ256" s="29"/>
    </row>
    <row r="257" spans="1:43" ht="11.25" customHeight="1" x14ac:dyDescent="0.25">
      <c r="A257" s="381"/>
      <c r="B257" s="460">
        <v>640</v>
      </c>
      <c r="C257" s="202"/>
      <c r="D257" s="109"/>
      <c r="E257" s="1128" t="str">
        <f ca="1">VLOOKUP(INDIRECT(ADDRESS(ROW(),COLUMN()-3)),INDIRECT("translations[[Question Num]:["&amp; Language_Selected &amp;"]]"),MATCH(Language_Selected,Language_Options,0)+1,FALSE)</f>
        <v>How many times did (NAME IN 635) eat solid, semi-solid, or soft foods yesterday during the day or at night?
IF 7 OR MORE TIMES, RECORD ‘7'.</v>
      </c>
      <c r="F257" s="1128"/>
      <c r="G257" s="1128"/>
      <c r="H257" s="1128"/>
      <c r="I257" s="1128"/>
      <c r="J257" s="1128"/>
      <c r="K257" s="1128"/>
      <c r="L257" s="1128"/>
      <c r="M257" s="1128"/>
      <c r="N257" s="1128"/>
      <c r="O257" s="1128"/>
      <c r="P257" s="1128"/>
      <c r="Q257" s="1128"/>
      <c r="R257" s="1128"/>
      <c r="S257" s="1128"/>
      <c r="T257" s="1128"/>
      <c r="U257" s="202"/>
      <c r="V257" s="109"/>
      <c r="X257" s="381"/>
      <c r="Y257" s="407"/>
      <c r="Z257" s="407"/>
      <c r="AA257" s="407"/>
      <c r="AB257" s="407"/>
      <c r="AC257" s="407"/>
      <c r="AD257" s="407"/>
      <c r="AE257" s="407"/>
      <c r="AF257" s="381"/>
      <c r="AG257" s="381"/>
      <c r="AH257" s="381"/>
      <c r="AI257" s="381"/>
      <c r="AJ257" s="381"/>
      <c r="AK257" s="108"/>
      <c r="AL257" s="110"/>
      <c r="AM257" s="224"/>
      <c r="AN257" s="109"/>
      <c r="AO257" s="381"/>
      <c r="AP257" s="407"/>
      <c r="AQ257" s="407"/>
    </row>
    <row r="258" spans="1:43" x14ac:dyDescent="0.25">
      <c r="A258" s="381"/>
      <c r="B258" s="206"/>
      <c r="C258" s="202"/>
      <c r="D258" s="109"/>
      <c r="E258" s="1128"/>
      <c r="F258" s="1128"/>
      <c r="G258" s="1128"/>
      <c r="H258" s="1128"/>
      <c r="I258" s="1128"/>
      <c r="J258" s="1128"/>
      <c r="K258" s="1128"/>
      <c r="L258" s="1128"/>
      <c r="M258" s="1128"/>
      <c r="N258" s="1128"/>
      <c r="O258" s="1128"/>
      <c r="P258" s="1128"/>
      <c r="Q258" s="1128"/>
      <c r="R258" s="1128"/>
      <c r="S258" s="1128"/>
      <c r="T258" s="1128"/>
      <c r="U258" s="202"/>
      <c r="V258" s="109"/>
      <c r="W258" s="381" t="s">
        <v>345</v>
      </c>
      <c r="X258" s="381"/>
      <c r="Y258" s="381"/>
      <c r="Z258" s="407"/>
      <c r="AA258" s="407"/>
      <c r="AB258" s="407"/>
      <c r="AD258" s="112" t="s">
        <v>9</v>
      </c>
      <c r="AE258" s="112"/>
      <c r="AF258" s="111"/>
      <c r="AG258" s="111"/>
      <c r="AH258" s="111"/>
      <c r="AI258" s="111"/>
      <c r="AJ258" s="111"/>
      <c r="AK258" s="113"/>
      <c r="AL258" s="115"/>
      <c r="AM258" s="224"/>
      <c r="AN258" s="109"/>
      <c r="AO258" s="381"/>
      <c r="AP258" s="407"/>
      <c r="AQ258" s="407"/>
    </row>
    <row r="259" spans="1:43" x14ac:dyDescent="0.25">
      <c r="A259" s="381"/>
      <c r="B259" s="206"/>
      <c r="C259" s="202"/>
      <c r="D259" s="109"/>
      <c r="E259" s="1128"/>
      <c r="F259" s="1128"/>
      <c r="G259" s="1128"/>
      <c r="H259" s="1128"/>
      <c r="I259" s="1128"/>
      <c r="J259" s="1128"/>
      <c r="K259" s="1128"/>
      <c r="L259" s="1128"/>
      <c r="M259" s="1128"/>
      <c r="N259" s="1128"/>
      <c r="O259" s="1128"/>
      <c r="P259" s="1128"/>
      <c r="Q259" s="1128"/>
      <c r="R259" s="1128"/>
      <c r="S259" s="1128"/>
      <c r="T259" s="1128"/>
      <c r="U259" s="202"/>
      <c r="V259" s="109"/>
      <c r="W259" s="381"/>
      <c r="X259" s="381"/>
      <c r="Y259" s="381"/>
      <c r="Z259" s="407"/>
      <c r="AA259" s="407"/>
      <c r="AB259" s="407"/>
      <c r="AC259" s="407"/>
      <c r="AD259" s="407"/>
      <c r="AE259" s="407"/>
      <c r="AF259" s="381"/>
      <c r="AG259" s="381"/>
      <c r="AH259" s="381"/>
      <c r="AI259" s="381"/>
      <c r="AJ259" s="381"/>
      <c r="AK259" s="381"/>
      <c r="AL259" s="116"/>
      <c r="AM259" s="202"/>
      <c r="AN259" s="109"/>
      <c r="AO259" s="381"/>
      <c r="AP259" s="407"/>
      <c r="AQ259" s="407"/>
    </row>
    <row r="260" spans="1:43" ht="10.3" customHeight="1" x14ac:dyDescent="0.25">
      <c r="A260" s="407"/>
      <c r="B260" s="410"/>
      <c r="C260" s="202"/>
      <c r="D260" s="109"/>
      <c r="E260" s="1128"/>
      <c r="F260" s="1128"/>
      <c r="G260" s="1128"/>
      <c r="H260" s="1128"/>
      <c r="I260" s="1128"/>
      <c r="J260" s="1128"/>
      <c r="K260" s="1128"/>
      <c r="L260" s="1128"/>
      <c r="M260" s="1128"/>
      <c r="N260" s="1128"/>
      <c r="O260" s="1128"/>
      <c r="P260" s="1128"/>
      <c r="Q260" s="1128"/>
      <c r="R260" s="1128"/>
      <c r="S260" s="1128"/>
      <c r="T260" s="1128"/>
      <c r="U260" s="202"/>
      <c r="V260" s="109"/>
      <c r="W260" s="407" t="s">
        <v>150</v>
      </c>
      <c r="X260" s="407"/>
      <c r="Y260" s="407"/>
      <c r="Z260" s="407"/>
      <c r="AA260" s="407"/>
      <c r="AB260" s="112" t="s">
        <v>9</v>
      </c>
      <c r="AC260" s="112"/>
      <c r="AD260" s="112"/>
      <c r="AE260" s="112"/>
      <c r="AF260" s="112"/>
      <c r="AG260" s="112"/>
      <c r="AH260" s="112"/>
      <c r="AI260" s="112"/>
      <c r="AJ260" s="112"/>
      <c r="AK260" s="112"/>
      <c r="AL260" s="223" t="s">
        <v>103</v>
      </c>
      <c r="AM260" s="202"/>
      <c r="AN260" s="109"/>
      <c r="AO260" s="381"/>
      <c r="AP260" s="407"/>
      <c r="AQ260" s="407"/>
    </row>
    <row r="261" spans="1:43" ht="6" customHeight="1" x14ac:dyDescent="0.25">
      <c r="A261" s="119"/>
      <c r="B261" s="118"/>
      <c r="C261" s="114"/>
      <c r="D261" s="113"/>
      <c r="E261" s="119"/>
      <c r="F261" s="119"/>
      <c r="G261" s="119"/>
      <c r="H261" s="119"/>
      <c r="I261" s="119"/>
      <c r="J261" s="119"/>
      <c r="K261" s="119"/>
      <c r="L261" s="119"/>
      <c r="M261" s="119"/>
      <c r="N261" s="119"/>
      <c r="O261" s="119"/>
      <c r="P261" s="119"/>
      <c r="Q261" s="119"/>
      <c r="R261" s="119"/>
      <c r="S261" s="119"/>
      <c r="T261" s="119"/>
      <c r="U261" s="114"/>
      <c r="V261" s="113"/>
      <c r="W261" s="119"/>
      <c r="X261" s="119"/>
      <c r="Y261" s="119"/>
      <c r="Z261" s="119"/>
      <c r="AA261" s="119"/>
      <c r="AB261" s="119"/>
      <c r="AC261" s="119"/>
      <c r="AD261" s="119"/>
      <c r="AE261" s="119"/>
      <c r="AF261" s="119"/>
      <c r="AG261" s="119"/>
      <c r="AH261" s="119"/>
      <c r="AI261" s="119"/>
      <c r="AJ261" s="119"/>
      <c r="AK261" s="119"/>
      <c r="AL261" s="120"/>
      <c r="AM261" s="114"/>
      <c r="AN261" s="113"/>
      <c r="AO261" s="119"/>
      <c r="AP261" s="119"/>
      <c r="AQ261" s="119"/>
    </row>
    <row r="262" spans="1:43" ht="6" customHeight="1" x14ac:dyDescent="0.25">
      <c r="A262" s="29"/>
      <c r="B262" s="433"/>
      <c r="C262" s="107"/>
      <c r="D262" s="108"/>
      <c r="E262" s="29"/>
      <c r="F262" s="29"/>
      <c r="G262" s="29"/>
      <c r="H262" s="29"/>
      <c r="I262" s="29"/>
      <c r="J262" s="29"/>
      <c r="K262" s="29"/>
      <c r="L262" s="29"/>
      <c r="M262" s="29"/>
      <c r="N262" s="29"/>
      <c r="O262" s="29"/>
      <c r="P262" s="29"/>
      <c r="Q262" s="29"/>
      <c r="R262" s="29"/>
      <c r="S262" s="29"/>
      <c r="T262" s="29"/>
      <c r="U262" s="107"/>
      <c r="V262" s="108"/>
      <c r="W262" s="29"/>
      <c r="X262" s="29"/>
      <c r="Y262" s="29"/>
      <c r="Z262" s="29"/>
      <c r="AA262" s="29"/>
      <c r="AB262" s="29"/>
      <c r="AC262" s="29"/>
      <c r="AD262" s="29"/>
      <c r="AE262" s="29"/>
      <c r="AF262" s="29"/>
      <c r="AG262" s="29"/>
      <c r="AH262" s="29"/>
      <c r="AI262" s="29"/>
      <c r="AJ262" s="29"/>
      <c r="AK262" s="29"/>
      <c r="AL262" s="33"/>
      <c r="AM262" s="107"/>
      <c r="AN262" s="108"/>
      <c r="AO262" s="29"/>
      <c r="AP262" s="29"/>
      <c r="AQ262" s="29"/>
    </row>
    <row r="263" spans="1:43" ht="11.25" customHeight="1" x14ac:dyDescent="0.25">
      <c r="A263" s="407"/>
      <c r="B263" s="460">
        <v>641</v>
      </c>
      <c r="C263" s="202"/>
      <c r="D263" s="109"/>
      <c r="E263" s="1148" t="str">
        <f ca="1">VLOOKUP(INDIRECT(ADDRESS(ROW(),COLUMN()-3)),INDIRECT("translations[[Question Num]:["&amp; Language_Selected &amp;"]]"),MATCH(Language_Selected,Language_Options,0)+1,FALSE)</f>
        <v>In the last 6 months, did any healthcare provider or community health worker talk with you about how or what to feed (NAME IN 635)?</v>
      </c>
      <c r="F263" s="1148"/>
      <c r="G263" s="1148"/>
      <c r="H263" s="1148"/>
      <c r="I263" s="1148"/>
      <c r="J263" s="1148"/>
      <c r="K263" s="1148"/>
      <c r="L263" s="1148"/>
      <c r="M263" s="1148"/>
      <c r="N263" s="1148"/>
      <c r="O263" s="1148"/>
      <c r="P263" s="1148"/>
      <c r="Q263" s="1148"/>
      <c r="R263" s="1148"/>
      <c r="S263" s="1148"/>
      <c r="T263" s="1148"/>
      <c r="U263" s="202"/>
      <c r="V263" s="109"/>
      <c r="W263" s="407" t="s">
        <v>52</v>
      </c>
      <c r="X263" s="407"/>
      <c r="Y263" s="112" t="s">
        <v>9</v>
      </c>
      <c r="Z263" s="112"/>
      <c r="AA263" s="112"/>
      <c r="AB263" s="112"/>
      <c r="AC263" s="112"/>
      <c r="AD263" s="112"/>
      <c r="AE263" s="112"/>
      <c r="AF263" s="112"/>
      <c r="AG263" s="112"/>
      <c r="AH263" s="112"/>
      <c r="AI263" s="112"/>
      <c r="AJ263" s="112"/>
      <c r="AK263" s="112"/>
      <c r="AL263" s="223" t="s">
        <v>53</v>
      </c>
      <c r="AM263" s="202"/>
      <c r="AN263" s="109"/>
      <c r="AO263" s="381"/>
      <c r="AP263" s="381"/>
      <c r="AQ263" s="407"/>
    </row>
    <row r="264" spans="1:43" x14ac:dyDescent="0.25">
      <c r="A264" s="407"/>
      <c r="B264" s="410"/>
      <c r="C264" s="202"/>
      <c r="D264" s="109"/>
      <c r="E264" s="1148"/>
      <c r="F264" s="1148"/>
      <c r="G264" s="1148"/>
      <c r="H264" s="1148"/>
      <c r="I264" s="1148"/>
      <c r="J264" s="1148"/>
      <c r="K264" s="1148"/>
      <c r="L264" s="1148"/>
      <c r="M264" s="1148"/>
      <c r="N264" s="1148"/>
      <c r="O264" s="1148"/>
      <c r="P264" s="1148"/>
      <c r="Q264" s="1148"/>
      <c r="R264" s="1148"/>
      <c r="S264" s="1148"/>
      <c r="T264" s="1148"/>
      <c r="U264" s="202"/>
      <c r="V264" s="109"/>
      <c r="W264" s="407" t="s">
        <v>54</v>
      </c>
      <c r="X264" s="407"/>
      <c r="Y264" s="112" t="s">
        <v>9</v>
      </c>
      <c r="Z264" s="112"/>
      <c r="AA264" s="112"/>
      <c r="AB264" s="112"/>
      <c r="AC264" s="112"/>
      <c r="AD264" s="112"/>
      <c r="AE264" s="112"/>
      <c r="AF264" s="112"/>
      <c r="AG264" s="112"/>
      <c r="AH264" s="112"/>
      <c r="AI264" s="112"/>
      <c r="AJ264" s="112"/>
      <c r="AK264" s="112"/>
      <c r="AL264" s="223" t="s">
        <v>55</v>
      </c>
      <c r="AM264" s="202"/>
      <c r="AN264" s="109"/>
      <c r="AO264" s="381"/>
      <c r="AP264" s="381"/>
      <c r="AQ264" s="407"/>
    </row>
    <row r="265" spans="1:43" ht="11.25" customHeight="1" x14ac:dyDescent="0.25">
      <c r="A265" s="407"/>
      <c r="B265" s="410"/>
      <c r="C265" s="202"/>
      <c r="D265" s="109"/>
      <c r="E265" s="1148"/>
      <c r="F265" s="1148"/>
      <c r="G265" s="1148"/>
      <c r="H265" s="1148"/>
      <c r="I265" s="1148"/>
      <c r="J265" s="1148"/>
      <c r="K265" s="1148"/>
      <c r="L265" s="1148"/>
      <c r="M265" s="1148"/>
      <c r="N265" s="1148"/>
      <c r="O265" s="1148"/>
      <c r="P265" s="1148"/>
      <c r="Q265" s="1148"/>
      <c r="R265" s="1148"/>
      <c r="S265" s="1148"/>
      <c r="T265" s="1148"/>
      <c r="U265" s="242"/>
      <c r="V265" s="109"/>
      <c r="W265" s="407" t="s">
        <v>150</v>
      </c>
      <c r="X265" s="407"/>
      <c r="Y265" s="381"/>
      <c r="Z265" s="381"/>
      <c r="AA265" s="381"/>
      <c r="AB265" s="111" t="s">
        <v>9</v>
      </c>
      <c r="AC265" s="225"/>
      <c r="AD265" s="111"/>
      <c r="AE265" s="111"/>
      <c r="AF265" s="111"/>
      <c r="AG265" s="111"/>
      <c r="AH265" s="111"/>
      <c r="AI265" s="111"/>
      <c r="AJ265" s="111"/>
      <c r="AK265" s="111"/>
      <c r="AL265" s="223" t="s">
        <v>103</v>
      </c>
      <c r="AM265" s="202"/>
      <c r="AN265" s="109"/>
      <c r="AO265" s="381"/>
      <c r="AP265" s="381"/>
      <c r="AQ265" s="407"/>
    </row>
    <row r="266" spans="1:43" ht="6" customHeight="1" x14ac:dyDescent="0.25">
      <c r="A266" s="119"/>
      <c r="B266" s="118"/>
      <c r="C266" s="114"/>
      <c r="D266" s="113"/>
      <c r="E266" s="119"/>
      <c r="F266" s="119"/>
      <c r="G266" s="119"/>
      <c r="H266" s="119"/>
      <c r="I266" s="119"/>
      <c r="J266" s="119"/>
      <c r="K266" s="119"/>
      <c r="L266" s="119"/>
      <c r="M266" s="119"/>
      <c r="N266" s="119"/>
      <c r="O266" s="119"/>
      <c r="P266" s="119"/>
      <c r="Q266" s="119"/>
      <c r="R266" s="119"/>
      <c r="S266" s="119"/>
      <c r="T266" s="119"/>
      <c r="U266" s="114"/>
      <c r="V266" s="113"/>
      <c r="W266" s="119"/>
      <c r="X266" s="119"/>
      <c r="Y266" s="119"/>
      <c r="Z266" s="119"/>
      <c r="AA266" s="119"/>
      <c r="AB266" s="119"/>
      <c r="AC266" s="119"/>
      <c r="AD266" s="119"/>
      <c r="AE266" s="119"/>
      <c r="AF266" s="119"/>
      <c r="AG266" s="119"/>
      <c r="AH266" s="119"/>
      <c r="AI266" s="119"/>
      <c r="AJ266" s="119"/>
      <c r="AK266" s="119"/>
      <c r="AL266" s="120"/>
      <c r="AM266" s="114"/>
      <c r="AN266" s="113"/>
      <c r="AO266" s="119"/>
      <c r="AP266" s="119"/>
      <c r="AQ266" s="119"/>
    </row>
    <row r="267" spans="1:43" ht="6" customHeight="1" x14ac:dyDescent="0.25">
      <c r="A267" s="29"/>
      <c r="B267" s="433"/>
      <c r="C267" s="107"/>
      <c r="D267" s="108"/>
      <c r="E267" s="29"/>
      <c r="F267" s="29"/>
      <c r="G267" s="29"/>
      <c r="H267" s="29"/>
      <c r="I267" s="29"/>
      <c r="J267" s="29"/>
      <c r="K267" s="29"/>
      <c r="L267" s="29"/>
      <c r="M267" s="29"/>
      <c r="N267" s="29"/>
      <c r="O267" s="29"/>
      <c r="P267" s="29"/>
      <c r="Q267" s="29"/>
      <c r="R267" s="29"/>
      <c r="S267" s="29"/>
      <c r="T267" s="29"/>
      <c r="U267" s="107"/>
      <c r="V267" s="108"/>
      <c r="W267" s="29"/>
      <c r="X267" s="29"/>
      <c r="Y267" s="29"/>
      <c r="Z267" s="29"/>
      <c r="AA267" s="29"/>
      <c r="AB267" s="29"/>
      <c r="AC267" s="29"/>
      <c r="AD267" s="29"/>
      <c r="AE267" s="29"/>
      <c r="AF267" s="29"/>
      <c r="AG267" s="29"/>
      <c r="AH267" s="29"/>
      <c r="AI267" s="29"/>
      <c r="AJ267" s="29"/>
      <c r="AK267" s="29"/>
      <c r="AL267" s="33"/>
      <c r="AM267" s="107"/>
      <c r="AN267" s="108"/>
      <c r="AO267" s="29"/>
      <c r="AP267" s="29"/>
      <c r="AQ267" s="29"/>
    </row>
    <row r="268" spans="1:43" ht="11.25" customHeight="1" x14ac:dyDescent="0.25">
      <c r="A268" s="381"/>
      <c r="B268" s="460">
        <v>642</v>
      </c>
      <c r="C268" s="202"/>
      <c r="D268" s="109"/>
      <c r="E268" s="1128" t="str">
        <f ca="1">VLOOKUP(INDIRECT(ADDRESS(ROW(),COLUMN()-3)),INDIRECT("translations[[Question Num]:["&amp; Language_Selected &amp;"]]"),MATCH(Language_Selected,Language_Options,0)+1,FALSE)</f>
        <v>The last time (NAME IN 635) passed stools, what was done to dispose of the stools?</v>
      </c>
      <c r="F268" s="1128"/>
      <c r="G268" s="1128"/>
      <c r="H268" s="1128"/>
      <c r="I268" s="1128"/>
      <c r="J268" s="1128"/>
      <c r="K268" s="1128"/>
      <c r="L268" s="1128"/>
      <c r="M268" s="1128"/>
      <c r="N268" s="1128"/>
      <c r="O268" s="1128"/>
      <c r="P268" s="1128"/>
      <c r="Q268" s="1128"/>
      <c r="R268" s="1128"/>
      <c r="S268" s="1128"/>
      <c r="T268" s="1128"/>
      <c r="U268" s="202"/>
      <c r="V268" s="109"/>
      <c r="W268" s="381" t="s">
        <v>573</v>
      </c>
      <c r="X268" s="381"/>
      <c r="Y268" s="381"/>
      <c r="Z268" s="381"/>
      <c r="AA268" s="381"/>
      <c r="AB268" s="381"/>
      <c r="AC268" s="381"/>
      <c r="AD268" s="381"/>
      <c r="AE268" s="381"/>
      <c r="AF268" s="381"/>
      <c r="AH268" s="111" t="s">
        <v>9</v>
      </c>
      <c r="AI268" s="111"/>
      <c r="AJ268" s="225"/>
      <c r="AK268" s="111"/>
      <c r="AL268" s="117" t="s">
        <v>75</v>
      </c>
      <c r="AM268" s="202"/>
      <c r="AN268" s="109"/>
      <c r="AO268" s="407"/>
      <c r="AP268" s="407"/>
      <c r="AQ268" s="407"/>
    </row>
    <row r="269" spans="1:43" x14ac:dyDescent="0.25">
      <c r="A269" s="381"/>
      <c r="B269" s="206"/>
      <c r="C269" s="202"/>
      <c r="D269" s="109"/>
      <c r="E269" s="1128"/>
      <c r="F269" s="1128"/>
      <c r="G269" s="1128"/>
      <c r="H269" s="1128"/>
      <c r="I269" s="1128"/>
      <c r="J269" s="1128"/>
      <c r="K269" s="1128"/>
      <c r="L269" s="1128"/>
      <c r="M269" s="1128"/>
      <c r="N269" s="1128"/>
      <c r="O269" s="1128"/>
      <c r="P269" s="1128"/>
      <c r="Q269" s="1128"/>
      <c r="R269" s="1128"/>
      <c r="S269" s="1128"/>
      <c r="T269" s="1128"/>
      <c r="U269" s="202"/>
      <c r="V269" s="109"/>
      <c r="W269" s="381" t="s">
        <v>1597</v>
      </c>
      <c r="X269" s="381"/>
      <c r="Y269" s="381"/>
      <c r="Z269" s="381"/>
      <c r="AA269" s="381"/>
      <c r="AB269" s="381"/>
      <c r="AC269" s="381"/>
      <c r="AD269" s="381"/>
      <c r="AE269" s="381"/>
      <c r="AF269" s="381"/>
      <c r="AG269" s="381"/>
      <c r="AH269" s="381"/>
      <c r="AI269" s="381"/>
      <c r="AJ269" s="150" t="s">
        <v>9</v>
      </c>
      <c r="AK269" s="111"/>
      <c r="AL269" s="117" t="s">
        <v>95</v>
      </c>
      <c r="AM269" s="202"/>
      <c r="AN269" s="109"/>
      <c r="AO269" s="407"/>
      <c r="AP269" s="407"/>
      <c r="AQ269" s="407"/>
    </row>
    <row r="270" spans="1:43" x14ac:dyDescent="0.25">
      <c r="A270" s="381"/>
      <c r="B270" s="206"/>
      <c r="C270" s="202"/>
      <c r="D270" s="109"/>
      <c r="E270" s="1128"/>
      <c r="F270" s="1128"/>
      <c r="G270" s="1128"/>
      <c r="H270" s="1128"/>
      <c r="I270" s="1128"/>
      <c r="J270" s="1128"/>
      <c r="K270" s="1128"/>
      <c r="L270" s="1128"/>
      <c r="M270" s="1128"/>
      <c r="N270" s="1128"/>
      <c r="O270" s="1128"/>
      <c r="P270" s="1128"/>
      <c r="Q270" s="1128"/>
      <c r="R270" s="1128"/>
      <c r="S270" s="1128"/>
      <c r="T270" s="1128"/>
      <c r="U270" s="202"/>
      <c r="V270" s="109"/>
      <c r="W270" s="381" t="s">
        <v>1598</v>
      </c>
      <c r="X270" s="381"/>
      <c r="Y270" s="381"/>
      <c r="Z270" s="381"/>
      <c r="AA270" s="381"/>
      <c r="AB270" s="381"/>
      <c r="AC270" s="381"/>
      <c r="AD270" s="381"/>
      <c r="AE270" s="381"/>
      <c r="AF270" s="381"/>
      <c r="AG270" s="381"/>
      <c r="AH270" s="111" t="s">
        <v>9</v>
      </c>
      <c r="AI270" s="111"/>
      <c r="AJ270" s="225"/>
      <c r="AK270" s="111"/>
      <c r="AL270" s="117" t="s">
        <v>96</v>
      </c>
      <c r="AM270" s="202"/>
      <c r="AN270" s="109"/>
      <c r="AO270" s="407"/>
      <c r="AP270" s="407"/>
      <c r="AQ270" s="407"/>
    </row>
    <row r="271" spans="1:43" x14ac:dyDescent="0.25">
      <c r="A271" s="381"/>
      <c r="B271" s="206"/>
      <c r="C271" s="202"/>
      <c r="D271" s="109"/>
      <c r="E271" s="1128"/>
      <c r="F271" s="1128"/>
      <c r="G271" s="1128"/>
      <c r="H271" s="1128"/>
      <c r="I271" s="1128"/>
      <c r="J271" s="1128"/>
      <c r="K271" s="1128"/>
      <c r="L271" s="1128"/>
      <c r="M271" s="1128"/>
      <c r="N271" s="1128"/>
      <c r="O271" s="1128"/>
      <c r="P271" s="1128"/>
      <c r="Q271" s="1128"/>
      <c r="R271" s="1128"/>
      <c r="S271" s="1128"/>
      <c r="T271" s="1128"/>
      <c r="U271" s="202"/>
      <c r="V271" s="109"/>
      <c r="W271" s="381" t="s">
        <v>574</v>
      </c>
      <c r="X271" s="381"/>
      <c r="Y271" s="381"/>
      <c r="Z271" s="381"/>
      <c r="AA271" s="381"/>
      <c r="AB271" s="381"/>
      <c r="AC271" s="381"/>
      <c r="AD271" s="381"/>
      <c r="AE271" s="111" t="s">
        <v>9</v>
      </c>
      <c r="AF271" s="111"/>
      <c r="AG271" s="225"/>
      <c r="AH271" s="111"/>
      <c r="AI271" s="111"/>
      <c r="AJ271" s="111"/>
      <c r="AK271" s="111"/>
      <c r="AL271" s="117" t="s">
        <v>97</v>
      </c>
      <c r="AM271" s="202"/>
      <c r="AN271" s="109"/>
      <c r="AO271" s="381"/>
      <c r="AP271" s="381"/>
      <c r="AQ271" s="381"/>
    </row>
    <row r="272" spans="1:43" x14ac:dyDescent="0.25">
      <c r="A272" s="381"/>
      <c r="B272" s="206"/>
      <c r="C272" s="202"/>
      <c r="D272" s="109"/>
      <c r="E272" s="1128"/>
      <c r="F272" s="1128"/>
      <c r="G272" s="1128"/>
      <c r="H272" s="1128"/>
      <c r="I272" s="1128"/>
      <c r="J272" s="1128"/>
      <c r="K272" s="1128"/>
      <c r="L272" s="1128"/>
      <c r="M272" s="1128"/>
      <c r="N272" s="1128"/>
      <c r="O272" s="1128"/>
      <c r="P272" s="1128"/>
      <c r="Q272" s="1128"/>
      <c r="R272" s="1128"/>
      <c r="S272" s="1128"/>
      <c r="T272" s="1128"/>
      <c r="U272" s="202"/>
      <c r="V272" s="109"/>
      <c r="W272" s="381" t="s">
        <v>575</v>
      </c>
      <c r="X272" s="381"/>
      <c r="Y272" s="381"/>
      <c r="Z272" s="111" t="s">
        <v>9</v>
      </c>
      <c r="AA272" s="111"/>
      <c r="AB272" s="111"/>
      <c r="AC272" s="111"/>
      <c r="AD272" s="111"/>
      <c r="AE272" s="111"/>
      <c r="AF272" s="111"/>
      <c r="AG272" s="111"/>
      <c r="AH272" s="111"/>
      <c r="AI272" s="111"/>
      <c r="AJ272" s="111"/>
      <c r="AK272" s="111"/>
      <c r="AL272" s="117" t="s">
        <v>158</v>
      </c>
      <c r="AM272" s="202"/>
      <c r="AN272" s="109"/>
      <c r="AO272" s="381"/>
      <c r="AP272" s="381"/>
      <c r="AQ272" s="381"/>
    </row>
    <row r="273" spans="1:62" x14ac:dyDescent="0.25">
      <c r="A273" s="381"/>
      <c r="B273" s="206"/>
      <c r="C273" s="202"/>
      <c r="D273" s="109"/>
      <c r="E273" s="1128"/>
      <c r="F273" s="1128"/>
      <c r="G273" s="1128"/>
      <c r="H273" s="1128"/>
      <c r="I273" s="1128"/>
      <c r="J273" s="1128"/>
      <c r="K273" s="1128"/>
      <c r="L273" s="1128"/>
      <c r="M273" s="1128"/>
      <c r="N273" s="1128"/>
      <c r="O273" s="1128"/>
      <c r="P273" s="1128"/>
      <c r="Q273" s="1128"/>
      <c r="R273" s="1128"/>
      <c r="S273" s="1128"/>
      <c r="T273" s="1128"/>
      <c r="U273" s="202"/>
      <c r="V273" s="109"/>
      <c r="W273" s="381" t="s">
        <v>576</v>
      </c>
      <c r="X273" s="381"/>
      <c r="Y273" s="381"/>
      <c r="AA273" s="381"/>
      <c r="AC273" s="111" t="s">
        <v>9</v>
      </c>
      <c r="AD273" s="225"/>
      <c r="AE273" s="111"/>
      <c r="AF273" s="111"/>
      <c r="AG273" s="111"/>
      <c r="AH273" s="111"/>
      <c r="AI273" s="111"/>
      <c r="AJ273" s="111"/>
      <c r="AK273" s="111"/>
      <c r="AL273" s="117" t="s">
        <v>159</v>
      </c>
      <c r="AM273" s="202"/>
      <c r="AN273" s="109"/>
      <c r="AO273" s="381"/>
      <c r="AP273" s="381"/>
      <c r="AQ273" s="381"/>
    </row>
    <row r="274" spans="1:62" x14ac:dyDescent="0.25">
      <c r="A274" s="381"/>
      <c r="B274" s="206"/>
      <c r="C274" s="202"/>
      <c r="D274" s="109"/>
      <c r="E274" s="1128"/>
      <c r="F274" s="1128"/>
      <c r="G274" s="1128"/>
      <c r="H274" s="1128"/>
      <c r="I274" s="1128"/>
      <c r="J274" s="1128"/>
      <c r="K274" s="1128"/>
      <c r="L274" s="1128"/>
      <c r="M274" s="1128"/>
      <c r="N274" s="1128"/>
      <c r="O274" s="1128"/>
      <c r="P274" s="1128"/>
      <c r="Q274" s="1128"/>
      <c r="R274" s="1128"/>
      <c r="S274" s="1128"/>
      <c r="T274" s="1128"/>
      <c r="U274" s="202"/>
      <c r="V274" s="109"/>
      <c r="W274" s="381"/>
      <c r="X274" s="381"/>
      <c r="Y274" s="381"/>
      <c r="AA274" s="381"/>
      <c r="AC274" s="111"/>
      <c r="AD274" s="225"/>
      <c r="AE274" s="111"/>
      <c r="AF274" s="111"/>
      <c r="AG274" s="111"/>
      <c r="AH274" s="111"/>
      <c r="AI274" s="111"/>
      <c r="AJ274" s="111"/>
      <c r="AK274" s="111"/>
      <c r="AL274" s="117"/>
      <c r="AM274" s="202"/>
      <c r="AN274" s="109"/>
      <c r="AO274" s="381"/>
      <c r="AP274" s="381"/>
      <c r="AQ274" s="381"/>
    </row>
    <row r="275" spans="1:62" x14ac:dyDescent="0.25">
      <c r="A275" s="381"/>
      <c r="B275" s="206"/>
      <c r="C275" s="202"/>
      <c r="D275" s="109"/>
      <c r="E275" s="1128"/>
      <c r="F275" s="1128"/>
      <c r="G275" s="1128"/>
      <c r="H275" s="1128"/>
      <c r="I275" s="1128"/>
      <c r="J275" s="1128"/>
      <c r="K275" s="1128"/>
      <c r="L275" s="1128"/>
      <c r="M275" s="1128"/>
      <c r="N275" s="1128"/>
      <c r="O275" s="1128"/>
      <c r="P275" s="1128"/>
      <c r="Q275" s="1128"/>
      <c r="R275" s="1128"/>
      <c r="S275" s="1128"/>
      <c r="T275" s="1128"/>
      <c r="U275" s="202"/>
      <c r="V275" s="109"/>
      <c r="W275" s="381" t="s">
        <v>144</v>
      </c>
      <c r="X275" s="381"/>
      <c r="Z275" s="119"/>
      <c r="AA275" s="119"/>
      <c r="AB275" s="119"/>
      <c r="AC275" s="119"/>
      <c r="AD275" s="119"/>
      <c r="AE275" s="119"/>
      <c r="AF275" s="119"/>
      <c r="AG275" s="119"/>
      <c r="AH275" s="119"/>
      <c r="AI275" s="119"/>
      <c r="AJ275" s="119"/>
      <c r="AK275" s="119"/>
      <c r="AL275" s="117" t="s">
        <v>218</v>
      </c>
      <c r="AM275" s="202"/>
      <c r="AN275" s="109"/>
      <c r="AO275" s="381"/>
      <c r="AP275" s="381"/>
      <c r="AQ275" s="381"/>
    </row>
    <row r="276" spans="1:62" x14ac:dyDescent="0.25">
      <c r="A276" s="381"/>
      <c r="B276" s="206"/>
      <c r="C276" s="202"/>
      <c r="D276" s="109"/>
      <c r="E276" s="1128"/>
      <c r="F276" s="1128"/>
      <c r="G276" s="1128"/>
      <c r="H276" s="1128"/>
      <c r="I276" s="1128"/>
      <c r="J276" s="1128"/>
      <c r="K276" s="1128"/>
      <c r="L276" s="1128"/>
      <c r="M276" s="1128"/>
      <c r="N276" s="1128"/>
      <c r="O276" s="1128"/>
      <c r="P276" s="1128"/>
      <c r="Q276" s="1128"/>
      <c r="R276" s="1128"/>
      <c r="S276" s="1128"/>
      <c r="T276" s="1128"/>
      <c r="U276" s="202"/>
      <c r="V276" s="109"/>
      <c r="W276" s="381"/>
      <c r="X276" s="381"/>
      <c r="Z276" s="1212" t="s">
        <v>146</v>
      </c>
      <c r="AA276" s="1212"/>
      <c r="AB276" s="1212"/>
      <c r="AC276" s="1212"/>
      <c r="AD276" s="1212"/>
      <c r="AE276" s="1212"/>
      <c r="AF276" s="1212"/>
      <c r="AG276" s="1212"/>
      <c r="AH276" s="1212"/>
      <c r="AI276" s="1212"/>
      <c r="AJ276" s="1212"/>
      <c r="AK276" s="1212"/>
      <c r="AL276" s="117"/>
      <c r="AM276" s="202"/>
      <c r="AN276" s="109"/>
      <c r="AO276" s="381"/>
      <c r="AP276" s="381"/>
      <c r="AQ276" s="381"/>
    </row>
    <row r="277" spans="1:62" ht="6" customHeight="1" x14ac:dyDescent="0.25">
      <c r="A277" s="119"/>
      <c r="B277" s="118"/>
      <c r="C277" s="114"/>
      <c r="D277" s="113"/>
      <c r="E277" s="119"/>
      <c r="F277" s="119"/>
      <c r="G277" s="119"/>
      <c r="H277" s="119"/>
      <c r="I277" s="119"/>
      <c r="J277" s="119"/>
      <c r="K277" s="119"/>
      <c r="L277" s="119"/>
      <c r="M277" s="119"/>
      <c r="N277" s="119"/>
      <c r="O277" s="119"/>
      <c r="P277" s="119"/>
      <c r="Q277" s="119"/>
      <c r="R277" s="119"/>
      <c r="S277" s="119"/>
      <c r="T277" s="119"/>
      <c r="U277" s="114"/>
      <c r="V277" s="113"/>
      <c r="W277" s="119"/>
      <c r="X277" s="119"/>
      <c r="Y277" s="119"/>
      <c r="Z277" s="119"/>
      <c r="AA277" s="119"/>
      <c r="AB277" s="119"/>
      <c r="AC277" s="119"/>
      <c r="AD277" s="119"/>
      <c r="AE277" s="119"/>
      <c r="AF277" s="119"/>
      <c r="AG277" s="119"/>
      <c r="AH277" s="119"/>
      <c r="AI277" s="119"/>
      <c r="AJ277" s="119"/>
      <c r="AK277" s="119"/>
      <c r="AL277" s="120"/>
      <c r="AM277" s="114"/>
      <c r="AN277" s="113"/>
      <c r="AO277" s="119"/>
      <c r="AP277" s="119"/>
      <c r="AQ277" s="119"/>
    </row>
    <row r="278" spans="1:62" ht="6" customHeight="1" x14ac:dyDescent="0.25">
      <c r="A278" s="29"/>
      <c r="B278" s="433"/>
      <c r="C278" s="107"/>
      <c r="D278" s="108"/>
      <c r="E278" s="29"/>
      <c r="F278" s="29"/>
      <c r="G278" s="29"/>
      <c r="H278" s="29"/>
      <c r="I278" s="29"/>
      <c r="J278" s="29"/>
      <c r="K278" s="29"/>
      <c r="L278" s="29"/>
      <c r="M278" s="29"/>
      <c r="N278" s="29"/>
      <c r="O278" s="29"/>
      <c r="P278" s="29"/>
      <c r="Q278" s="29"/>
      <c r="R278" s="29"/>
      <c r="S278" s="29"/>
      <c r="T278" s="29"/>
      <c r="U278" s="107"/>
      <c r="V278" s="108"/>
      <c r="W278" s="29"/>
      <c r="X278" s="29"/>
      <c r="Y278" s="29"/>
      <c r="Z278" s="29"/>
      <c r="AA278" s="29"/>
      <c r="AB278" s="29"/>
      <c r="AC278" s="29"/>
      <c r="AD278" s="29"/>
      <c r="AE278" s="29"/>
      <c r="AF278" s="29"/>
      <c r="AG278" s="29"/>
      <c r="AH278" s="29"/>
      <c r="AI278" s="29"/>
      <c r="AJ278" s="29"/>
      <c r="AK278" s="29"/>
      <c r="AL278" s="33"/>
      <c r="AM278" s="107"/>
      <c r="AN278" s="108"/>
      <c r="AO278" s="29"/>
      <c r="AP278" s="29"/>
      <c r="AQ278" s="29"/>
    </row>
    <row r="279" spans="1:62" ht="11.25" customHeight="1" x14ac:dyDescent="0.25">
      <c r="A279" s="407"/>
      <c r="B279" s="410">
        <v>643</v>
      </c>
      <c r="C279" s="202"/>
      <c r="D279" s="109"/>
      <c r="E279" s="1148" t="str">
        <f ca="1">VLOOKUP(INDIRECT(ADDRESS(ROW(),COLUMN()-3)),INDIRECT("translations[[Question Num]:["&amp; Language_Selected &amp;"]]"),MATCH(Language_Selected,Language_Options,0)+1,FALSE)</f>
        <v>Now I’d like to ask you about foods and drinks that you consumed yesterday during the day or night, whether you ate or drank it at home or somewhere else. Please think about snacks and small meals as well as main meals.
I will ask you about different foods and drinks, and I would like to know whether you ate the food even if it was combined with other foods.  
Please do not answer ‘yes’ for any food or ingredient only used in a small amount to add flavor to a dish.</v>
      </c>
      <c r="F279" s="1148"/>
      <c r="G279" s="1148"/>
      <c r="H279" s="1148"/>
      <c r="I279" s="1148"/>
      <c r="J279" s="1148"/>
      <c r="K279" s="1148"/>
      <c r="L279" s="1148"/>
      <c r="M279" s="1148"/>
      <c r="N279" s="1148"/>
      <c r="O279" s="1148"/>
      <c r="P279" s="1148"/>
      <c r="Q279" s="1148"/>
      <c r="R279" s="1148"/>
      <c r="S279" s="1148"/>
      <c r="T279" s="1148"/>
      <c r="U279" s="202"/>
      <c r="V279" s="109"/>
      <c r="W279" s="407"/>
      <c r="X279" s="407"/>
      <c r="Y279" s="407"/>
      <c r="Z279" s="407"/>
      <c r="AA279" s="407"/>
      <c r="AB279" s="407"/>
      <c r="AC279" s="407"/>
      <c r="AD279" s="407"/>
      <c r="AE279" s="407"/>
      <c r="AF279" s="407"/>
      <c r="AG279" s="407"/>
      <c r="AH279" s="407"/>
      <c r="AI279" s="407"/>
      <c r="AJ279" s="407"/>
      <c r="AK279" s="407"/>
      <c r="AL279" s="203"/>
      <c r="AM279" s="202"/>
      <c r="AN279" s="109"/>
      <c r="AO279" s="407"/>
      <c r="AP279" s="407"/>
      <c r="AQ279" s="407"/>
      <c r="AU279" s="427"/>
      <c r="AV279" s="427"/>
      <c r="AW279" s="427"/>
      <c r="AX279" s="427"/>
      <c r="AY279" s="427"/>
      <c r="AZ279" s="427"/>
      <c r="BA279" s="427"/>
      <c r="BB279" s="427"/>
      <c r="BC279" s="427"/>
      <c r="BD279" s="427"/>
      <c r="BE279" s="427"/>
      <c r="BF279" s="427"/>
      <c r="BG279" s="427"/>
      <c r="BH279" s="427"/>
      <c r="BI279" s="427"/>
      <c r="BJ279" s="427"/>
    </row>
    <row r="280" spans="1:62" x14ac:dyDescent="0.25">
      <c r="A280" s="407"/>
      <c r="B280" s="121" t="s">
        <v>297</v>
      </c>
      <c r="C280" s="202"/>
      <c r="D280" s="109"/>
      <c r="E280" s="1148"/>
      <c r="F280" s="1148"/>
      <c r="G280" s="1148"/>
      <c r="H280" s="1148"/>
      <c r="I280" s="1148"/>
      <c r="J280" s="1148"/>
      <c r="K280" s="1148"/>
      <c r="L280" s="1148"/>
      <c r="M280" s="1148"/>
      <c r="N280" s="1148"/>
      <c r="O280" s="1148"/>
      <c r="P280" s="1148"/>
      <c r="Q280" s="1148"/>
      <c r="R280" s="1148"/>
      <c r="S280" s="1148"/>
      <c r="T280" s="1148"/>
      <c r="U280" s="202"/>
      <c r="V280" s="109"/>
      <c r="W280" s="407"/>
      <c r="X280" s="407"/>
      <c r="Y280" s="407"/>
      <c r="Z280" s="407"/>
      <c r="AA280" s="407"/>
      <c r="AB280" s="407"/>
      <c r="AC280" s="407"/>
      <c r="AD280" s="407"/>
      <c r="AE280" s="407"/>
      <c r="AF280" s="407"/>
      <c r="AG280" s="407"/>
      <c r="AH280" s="407"/>
      <c r="AI280" s="407"/>
      <c r="AJ280" s="407"/>
      <c r="AK280" s="407"/>
      <c r="AL280" s="203"/>
      <c r="AM280" s="202"/>
      <c r="AN280" s="109"/>
      <c r="AO280" s="407"/>
      <c r="AP280" s="407"/>
      <c r="AQ280" s="407"/>
      <c r="AU280" s="427"/>
      <c r="AV280" s="427"/>
      <c r="AW280" s="427"/>
      <c r="AX280" s="427"/>
      <c r="AY280" s="427"/>
      <c r="AZ280" s="427"/>
      <c r="BA280" s="427"/>
      <c r="BB280" s="427"/>
      <c r="BC280" s="427"/>
      <c r="BD280" s="427"/>
      <c r="BE280" s="427"/>
      <c r="BF280" s="427"/>
      <c r="BG280" s="427"/>
      <c r="BH280" s="427"/>
      <c r="BI280" s="427"/>
      <c r="BJ280" s="427"/>
    </row>
    <row r="281" spans="1:62" x14ac:dyDescent="0.25">
      <c r="A281" s="407"/>
      <c r="C281" s="202"/>
      <c r="D281" s="109"/>
      <c r="E281" s="1148"/>
      <c r="F281" s="1148"/>
      <c r="G281" s="1148"/>
      <c r="H281" s="1148"/>
      <c r="I281" s="1148"/>
      <c r="J281" s="1148"/>
      <c r="K281" s="1148"/>
      <c r="L281" s="1148"/>
      <c r="M281" s="1148"/>
      <c r="N281" s="1148"/>
      <c r="O281" s="1148"/>
      <c r="P281" s="1148"/>
      <c r="Q281" s="1148"/>
      <c r="R281" s="1148"/>
      <c r="S281" s="1148"/>
      <c r="T281" s="1148"/>
      <c r="U281" s="202"/>
      <c r="V281" s="109"/>
      <c r="W281" s="407"/>
      <c r="X281" s="407"/>
      <c r="Y281" s="407"/>
      <c r="Z281" s="407"/>
      <c r="AA281" s="407"/>
      <c r="AB281" s="407"/>
      <c r="AC281" s="407"/>
      <c r="AD281" s="407"/>
      <c r="AE281" s="407"/>
      <c r="AF281" s="407"/>
      <c r="AG281" s="407"/>
      <c r="AH281" s="407"/>
      <c r="AI281" s="407"/>
      <c r="AJ281" s="407"/>
      <c r="AK281" s="407"/>
      <c r="AL281" s="203"/>
      <c r="AM281" s="202"/>
      <c r="AN281" s="109"/>
      <c r="AO281" s="407"/>
      <c r="AP281" s="407"/>
      <c r="AQ281" s="407"/>
      <c r="AU281" s="427"/>
      <c r="AV281" s="427"/>
      <c r="AW281" s="427"/>
      <c r="AX281" s="427"/>
      <c r="AY281" s="427"/>
      <c r="AZ281" s="427"/>
      <c r="BA281" s="427"/>
      <c r="BB281" s="427"/>
      <c r="BC281" s="427"/>
      <c r="BD281" s="427"/>
      <c r="BE281" s="427"/>
      <c r="BF281" s="427"/>
      <c r="BG281" s="427"/>
      <c r="BH281" s="427"/>
      <c r="BI281" s="427"/>
      <c r="BJ281" s="427"/>
    </row>
    <row r="282" spans="1:62" x14ac:dyDescent="0.25">
      <c r="A282" s="407"/>
      <c r="B282" s="121"/>
      <c r="C282" s="202"/>
      <c r="D282" s="109"/>
      <c r="E282" s="1148"/>
      <c r="F282" s="1148"/>
      <c r="G282" s="1148"/>
      <c r="H282" s="1148"/>
      <c r="I282" s="1148"/>
      <c r="J282" s="1148"/>
      <c r="K282" s="1148"/>
      <c r="L282" s="1148"/>
      <c r="M282" s="1148"/>
      <c r="N282" s="1148"/>
      <c r="O282" s="1148"/>
      <c r="P282" s="1148"/>
      <c r="Q282" s="1148"/>
      <c r="R282" s="1148"/>
      <c r="S282" s="1148"/>
      <c r="T282" s="1148"/>
      <c r="U282" s="202"/>
      <c r="V282" s="109"/>
      <c r="W282" s="407"/>
      <c r="X282" s="407"/>
      <c r="Y282" s="407"/>
      <c r="Z282" s="407"/>
      <c r="AA282" s="407"/>
      <c r="AB282" s="407"/>
      <c r="AC282" s="407"/>
      <c r="AD282" s="407"/>
      <c r="AE282" s="407"/>
      <c r="AF282" s="407"/>
      <c r="AG282" s="407"/>
      <c r="AH282" s="407"/>
      <c r="AI282" s="407"/>
      <c r="AJ282" s="407"/>
      <c r="AK282" s="407"/>
      <c r="AL282" s="203"/>
      <c r="AM282" s="202"/>
      <c r="AN282" s="109"/>
      <c r="AO282" s="407"/>
      <c r="AP282" s="407"/>
      <c r="AQ282" s="407"/>
      <c r="AU282" s="427"/>
      <c r="AV282" s="427"/>
      <c r="AW282" s="427"/>
      <c r="AX282" s="427"/>
      <c r="AY282" s="427"/>
      <c r="AZ282" s="427"/>
      <c r="BA282" s="427"/>
      <c r="BB282" s="427"/>
      <c r="BC282" s="427"/>
      <c r="BD282" s="427"/>
      <c r="BE282" s="427"/>
      <c r="BF282" s="427"/>
      <c r="BG282" s="427"/>
      <c r="BH282" s="427"/>
      <c r="BI282" s="427"/>
      <c r="BJ282" s="427"/>
    </row>
    <row r="283" spans="1:62" x14ac:dyDescent="0.25">
      <c r="A283" s="407"/>
      <c r="B283" s="121"/>
      <c r="C283" s="202"/>
      <c r="D283" s="109"/>
      <c r="E283" s="1148"/>
      <c r="F283" s="1148"/>
      <c r="G283" s="1148"/>
      <c r="H283" s="1148"/>
      <c r="I283" s="1148"/>
      <c r="J283" s="1148"/>
      <c r="K283" s="1148"/>
      <c r="L283" s="1148"/>
      <c r="M283" s="1148"/>
      <c r="N283" s="1148"/>
      <c r="O283" s="1148"/>
      <c r="P283" s="1148"/>
      <c r="Q283" s="1148"/>
      <c r="R283" s="1148"/>
      <c r="S283" s="1148"/>
      <c r="T283" s="1148"/>
      <c r="U283" s="202"/>
      <c r="V283" s="109"/>
      <c r="W283" s="407"/>
      <c r="X283" s="407"/>
      <c r="Y283" s="407"/>
      <c r="Z283" s="407"/>
      <c r="AA283" s="407"/>
      <c r="AB283" s="407"/>
      <c r="AC283" s="407"/>
      <c r="AD283" s="407"/>
      <c r="AE283" s="407"/>
      <c r="AF283" s="407"/>
      <c r="AG283" s="407"/>
      <c r="AH283" s="407"/>
      <c r="AI283" s="407"/>
      <c r="AJ283" s="407"/>
      <c r="AK283" s="407"/>
      <c r="AL283" s="203"/>
      <c r="AM283" s="202"/>
      <c r="AN283" s="109"/>
      <c r="AO283" s="407"/>
      <c r="AP283" s="407"/>
      <c r="AQ283" s="407"/>
      <c r="AU283" s="427"/>
      <c r="AV283" s="427"/>
      <c r="AW283" s="427"/>
      <c r="AX283" s="427"/>
      <c r="AY283" s="427"/>
      <c r="AZ283" s="427"/>
      <c r="BA283" s="427"/>
      <c r="BB283" s="427"/>
      <c r="BC283" s="427"/>
      <c r="BD283" s="427"/>
      <c r="BE283" s="427"/>
      <c r="BF283" s="427"/>
      <c r="BG283" s="427"/>
      <c r="BH283" s="427"/>
      <c r="BI283" s="427"/>
      <c r="BJ283" s="427"/>
    </row>
    <row r="284" spans="1:62" x14ac:dyDescent="0.25">
      <c r="A284" s="407"/>
      <c r="B284" s="121"/>
      <c r="C284" s="202"/>
      <c r="D284" s="109"/>
      <c r="E284" s="1148"/>
      <c r="F284" s="1148"/>
      <c r="G284" s="1148"/>
      <c r="H284" s="1148"/>
      <c r="I284" s="1148"/>
      <c r="J284" s="1148"/>
      <c r="K284" s="1148"/>
      <c r="L284" s="1148"/>
      <c r="M284" s="1148"/>
      <c r="N284" s="1148"/>
      <c r="O284" s="1148"/>
      <c r="P284" s="1148"/>
      <c r="Q284" s="1148"/>
      <c r="R284" s="1148"/>
      <c r="S284" s="1148"/>
      <c r="T284" s="1148"/>
      <c r="U284" s="202"/>
      <c r="V284" s="109"/>
      <c r="W284" s="407"/>
      <c r="X284" s="407"/>
      <c r="Y284" s="407"/>
      <c r="Z284" s="407"/>
      <c r="AA284" s="407"/>
      <c r="AB284" s="407"/>
      <c r="AC284" s="407"/>
      <c r="AD284" s="407"/>
      <c r="AE284" s="407"/>
      <c r="AF284" s="407"/>
      <c r="AG284" s="407"/>
      <c r="AH284" s="407"/>
      <c r="AI284" s="407"/>
      <c r="AJ284" s="407"/>
      <c r="AK284" s="407"/>
      <c r="AL284" s="203"/>
      <c r="AM284" s="202"/>
      <c r="AN284" s="109"/>
      <c r="AO284" s="407"/>
      <c r="AP284" s="407"/>
      <c r="AQ284" s="407"/>
      <c r="AU284" s="427"/>
      <c r="AV284" s="427"/>
      <c r="AW284" s="427"/>
      <c r="AX284" s="427"/>
      <c r="AY284" s="427"/>
      <c r="AZ284" s="427"/>
      <c r="BA284" s="427"/>
      <c r="BB284" s="427"/>
      <c r="BC284" s="427"/>
      <c r="BD284" s="427"/>
      <c r="BE284" s="427"/>
      <c r="BF284" s="427"/>
      <c r="BG284" s="427"/>
      <c r="BH284" s="427"/>
      <c r="BI284" s="427"/>
      <c r="BJ284" s="427"/>
    </row>
    <row r="285" spans="1:62" x14ac:dyDescent="0.25">
      <c r="A285" s="407"/>
      <c r="B285" s="121"/>
      <c r="C285" s="202"/>
      <c r="D285" s="109"/>
      <c r="E285" s="1148"/>
      <c r="F285" s="1148"/>
      <c r="G285" s="1148"/>
      <c r="H285" s="1148"/>
      <c r="I285" s="1148"/>
      <c r="J285" s="1148"/>
      <c r="K285" s="1148"/>
      <c r="L285" s="1148"/>
      <c r="M285" s="1148"/>
      <c r="N285" s="1148"/>
      <c r="O285" s="1148"/>
      <c r="P285" s="1148"/>
      <c r="Q285" s="1148"/>
      <c r="R285" s="1148"/>
      <c r="S285" s="1148"/>
      <c r="T285" s="1148"/>
      <c r="U285" s="202"/>
      <c r="V285" s="109"/>
      <c r="W285" s="407"/>
      <c r="X285" s="407"/>
      <c r="Y285" s="407"/>
      <c r="Z285" s="407"/>
      <c r="AA285" s="407"/>
      <c r="AB285" s="407"/>
      <c r="AC285" s="407"/>
      <c r="AD285" s="407"/>
      <c r="AE285" s="407"/>
      <c r="AF285" s="407"/>
      <c r="AG285" s="407"/>
      <c r="AH285" s="407"/>
      <c r="AI285" s="407"/>
      <c r="AJ285" s="407"/>
      <c r="AK285" s="407"/>
      <c r="AL285" s="203"/>
      <c r="AM285" s="202"/>
      <c r="AN285" s="109"/>
      <c r="AO285" s="407"/>
      <c r="AP285" s="407"/>
      <c r="AQ285" s="407"/>
      <c r="AU285" s="427"/>
      <c r="AV285" s="427"/>
      <c r="AW285" s="427"/>
      <c r="AX285" s="427"/>
      <c r="AY285" s="427"/>
      <c r="AZ285" s="427"/>
      <c r="BA285" s="427"/>
      <c r="BB285" s="427"/>
      <c r="BC285" s="427"/>
      <c r="BD285" s="427"/>
      <c r="BE285" s="427"/>
      <c r="BF285" s="427"/>
      <c r="BG285" s="427"/>
      <c r="BH285" s="427"/>
      <c r="BI285" s="427"/>
      <c r="BJ285" s="427"/>
    </row>
    <row r="286" spans="1:62" x14ac:dyDescent="0.25">
      <c r="A286" s="407"/>
      <c r="B286" s="121"/>
      <c r="C286" s="202"/>
      <c r="D286" s="109"/>
      <c r="E286" s="1148"/>
      <c r="F286" s="1148"/>
      <c r="G286" s="1148"/>
      <c r="H286" s="1148"/>
      <c r="I286" s="1148"/>
      <c r="J286" s="1148"/>
      <c r="K286" s="1148"/>
      <c r="L286" s="1148"/>
      <c r="M286" s="1148"/>
      <c r="N286" s="1148"/>
      <c r="O286" s="1148"/>
      <c r="P286" s="1148"/>
      <c r="Q286" s="1148"/>
      <c r="R286" s="1148"/>
      <c r="S286" s="1148"/>
      <c r="T286" s="1148"/>
      <c r="U286" s="202"/>
      <c r="V286" s="109"/>
      <c r="AM286" s="202"/>
      <c r="AN286" s="109"/>
      <c r="AO286" s="407"/>
      <c r="AP286" s="407"/>
      <c r="AQ286" s="407"/>
      <c r="AU286" s="427"/>
      <c r="AV286" s="427"/>
      <c r="AW286" s="427"/>
      <c r="AX286" s="427"/>
      <c r="AY286" s="427"/>
      <c r="AZ286" s="427"/>
      <c r="BA286" s="427"/>
      <c r="BB286" s="427"/>
      <c r="BC286" s="427"/>
      <c r="BD286" s="427"/>
      <c r="BE286" s="427"/>
      <c r="BF286" s="427"/>
      <c r="BG286" s="427"/>
      <c r="BH286" s="427"/>
      <c r="BI286" s="427"/>
      <c r="BJ286" s="427"/>
    </row>
    <row r="287" spans="1:62" x14ac:dyDescent="0.25">
      <c r="A287" s="407"/>
      <c r="B287" s="121"/>
      <c r="C287" s="202"/>
      <c r="D287" s="109"/>
      <c r="E287" s="1148"/>
      <c r="F287" s="1148"/>
      <c r="G287" s="1148"/>
      <c r="H287" s="1148"/>
      <c r="I287" s="1148"/>
      <c r="J287" s="1148"/>
      <c r="K287" s="1148"/>
      <c r="L287" s="1148"/>
      <c r="M287" s="1148"/>
      <c r="N287" s="1148"/>
      <c r="O287" s="1148"/>
      <c r="P287" s="1148"/>
      <c r="Q287" s="1148"/>
      <c r="R287" s="1148"/>
      <c r="S287" s="1148"/>
      <c r="T287" s="1148"/>
      <c r="U287" s="202"/>
      <c r="V287" s="109"/>
      <c r="AM287" s="202"/>
      <c r="AN287" s="109"/>
      <c r="AO287" s="407"/>
      <c r="AP287" s="407"/>
      <c r="AQ287" s="407"/>
      <c r="AU287" s="427"/>
      <c r="AV287" s="427"/>
      <c r="AW287" s="427"/>
      <c r="AX287" s="427"/>
      <c r="AY287" s="427"/>
      <c r="AZ287" s="427"/>
      <c r="BA287" s="427"/>
      <c r="BB287" s="427"/>
      <c r="BC287" s="427"/>
      <c r="BD287" s="427"/>
      <c r="BE287" s="427"/>
      <c r="BF287" s="427"/>
      <c r="BG287" s="427"/>
      <c r="BH287" s="427"/>
      <c r="BI287" s="427"/>
      <c r="BJ287" s="427"/>
    </row>
    <row r="288" spans="1:62" x14ac:dyDescent="0.25">
      <c r="A288" s="407"/>
      <c r="B288" s="121"/>
      <c r="C288" s="202"/>
      <c r="D288" s="109"/>
      <c r="E288" s="1148"/>
      <c r="F288" s="1148"/>
      <c r="G288" s="1148"/>
      <c r="H288" s="1148"/>
      <c r="I288" s="1148"/>
      <c r="J288" s="1148"/>
      <c r="K288" s="1148"/>
      <c r="L288" s="1148"/>
      <c r="M288" s="1148"/>
      <c r="N288" s="1148"/>
      <c r="O288" s="1148"/>
      <c r="P288" s="1148"/>
      <c r="Q288" s="1148"/>
      <c r="R288" s="1148"/>
      <c r="S288" s="1148"/>
      <c r="T288" s="1148"/>
      <c r="U288" s="202"/>
      <c r="V288" s="109"/>
      <c r="W288" s="407"/>
      <c r="X288" s="407"/>
      <c r="Y288" s="407"/>
      <c r="Z288" s="407"/>
      <c r="AA288" s="407"/>
      <c r="AB288" s="407"/>
      <c r="AC288" s="407"/>
      <c r="AD288" s="407"/>
      <c r="AE288" s="407"/>
      <c r="AF288" s="407"/>
      <c r="AG288" s="407"/>
      <c r="AH288" s="407"/>
      <c r="AI288" s="407"/>
      <c r="AJ288" s="407"/>
      <c r="AK288" s="407"/>
      <c r="AL288" s="203"/>
      <c r="AM288" s="202"/>
      <c r="AN288" s="109"/>
      <c r="AO288" s="407"/>
      <c r="AP288" s="407"/>
      <c r="AQ288" s="407"/>
      <c r="AS288" s="565"/>
      <c r="AU288" s="427"/>
      <c r="AV288" s="427"/>
      <c r="AW288" s="427"/>
      <c r="AX288" s="427"/>
      <c r="AY288" s="427"/>
      <c r="AZ288" s="427"/>
      <c r="BA288" s="427"/>
      <c r="BB288" s="427"/>
      <c r="BC288" s="427"/>
      <c r="BD288" s="427"/>
      <c r="BE288" s="427"/>
      <c r="BF288" s="427"/>
      <c r="BG288" s="427"/>
      <c r="BH288" s="427"/>
      <c r="BI288" s="427"/>
      <c r="BJ288" s="427"/>
    </row>
    <row r="289" spans="1:62" x14ac:dyDescent="0.25">
      <c r="A289" s="407"/>
      <c r="B289" s="121"/>
      <c r="C289" s="202"/>
      <c r="D289" s="109"/>
      <c r="E289" s="1148"/>
      <c r="F289" s="1148"/>
      <c r="G289" s="1148"/>
      <c r="H289" s="1148"/>
      <c r="I289" s="1148"/>
      <c r="J289" s="1148"/>
      <c r="K289" s="1148"/>
      <c r="L289" s="1148"/>
      <c r="M289" s="1148"/>
      <c r="N289" s="1148"/>
      <c r="O289" s="1148"/>
      <c r="P289" s="1148"/>
      <c r="Q289" s="1148"/>
      <c r="R289" s="1148"/>
      <c r="S289" s="1148"/>
      <c r="T289" s="1148"/>
      <c r="U289" s="202"/>
      <c r="V289" s="109"/>
      <c r="W289" s="407"/>
      <c r="X289" s="407"/>
      <c r="Y289" s="407"/>
      <c r="Z289" s="407"/>
      <c r="AA289" s="407"/>
      <c r="AB289" s="407"/>
      <c r="AC289" s="407"/>
      <c r="AD289" s="407"/>
      <c r="AE289" s="407"/>
      <c r="AF289" s="407"/>
      <c r="AG289" s="407"/>
      <c r="AH289" s="407"/>
      <c r="AI289" s="407"/>
      <c r="AJ289" s="407"/>
      <c r="AK289" s="407"/>
      <c r="AL289" s="203"/>
      <c r="AM289" s="202"/>
      <c r="AN289" s="109"/>
      <c r="AO289" s="407"/>
      <c r="AP289" s="407"/>
      <c r="AQ289" s="407"/>
      <c r="AS289" s="127"/>
      <c r="AU289" s="427"/>
      <c r="AV289" s="427"/>
      <c r="AW289" s="427"/>
      <c r="AX289" s="427"/>
      <c r="AY289" s="427"/>
      <c r="AZ289" s="427"/>
      <c r="BA289" s="427"/>
      <c r="BB289" s="427"/>
      <c r="BC289" s="427"/>
      <c r="BD289" s="427"/>
      <c r="BE289" s="427"/>
      <c r="BF289" s="427"/>
      <c r="BG289" s="427"/>
      <c r="BH289" s="427"/>
      <c r="BI289" s="427"/>
      <c r="BJ289" s="427"/>
    </row>
    <row r="290" spans="1:62" ht="10.3" customHeight="1" x14ac:dyDescent="0.25">
      <c r="A290" s="407"/>
      <c r="B290" s="121"/>
      <c r="C290" s="202"/>
      <c r="D290" s="109"/>
      <c r="E290" s="1148"/>
      <c r="F290" s="1148"/>
      <c r="G290" s="1148"/>
      <c r="H290" s="1148"/>
      <c r="I290" s="1148"/>
      <c r="J290" s="1148"/>
      <c r="K290" s="1148"/>
      <c r="L290" s="1148"/>
      <c r="M290" s="1148"/>
      <c r="N290" s="1148"/>
      <c r="O290" s="1148"/>
      <c r="P290" s="1148"/>
      <c r="Q290" s="1148"/>
      <c r="R290" s="1148"/>
      <c r="S290" s="1148"/>
      <c r="T290" s="1148"/>
      <c r="U290" s="202"/>
      <c r="V290" s="109"/>
      <c r="W290" s="407"/>
      <c r="X290" s="407"/>
      <c r="Y290" s="407"/>
      <c r="Z290" s="407"/>
      <c r="AA290" s="407"/>
      <c r="AB290" s="407"/>
      <c r="AC290" s="407"/>
      <c r="AD290" s="407"/>
      <c r="AE290" s="407"/>
      <c r="AF290" s="407"/>
      <c r="AG290" s="407"/>
      <c r="AH290" s="407"/>
      <c r="AI290" s="407"/>
      <c r="AJ290" s="407"/>
      <c r="AK290" s="407"/>
      <c r="AL290" s="203"/>
      <c r="AM290" s="202"/>
      <c r="AN290" s="109"/>
      <c r="AO290" s="407"/>
      <c r="AP290" s="407"/>
      <c r="AQ290" s="407"/>
      <c r="AS290" s="127"/>
      <c r="AU290" s="427"/>
      <c r="AV290" s="427"/>
      <c r="AW290" s="427"/>
      <c r="AX290" s="427"/>
      <c r="AY290" s="427"/>
      <c r="AZ290" s="427"/>
      <c r="BA290" s="427"/>
      <c r="BB290" s="427"/>
      <c r="BC290" s="427"/>
      <c r="BD290" s="427"/>
      <c r="BE290" s="427"/>
      <c r="BF290" s="427"/>
      <c r="BG290" s="427"/>
      <c r="BH290" s="427"/>
      <c r="BI290" s="427"/>
      <c r="BJ290" s="427"/>
    </row>
    <row r="291" spans="1:62" x14ac:dyDescent="0.25">
      <c r="A291" s="407"/>
      <c r="B291" s="121"/>
      <c r="C291" s="202"/>
      <c r="D291" s="109"/>
      <c r="E291" s="1148" t="str">
        <f ca="1">VLOOKUP(CONCATENATE($B$279&amp;"prompt"),INDIRECT("translations[[Question Num]:["&amp; Language_Selected &amp;"]]"),MATCH(Language_Selected,Language_Options,0)+1,FALSE)</f>
        <v>Yesterday during the day or at night, did you eat or drink:</v>
      </c>
      <c r="F291" s="1148"/>
      <c r="G291" s="1148"/>
      <c r="H291" s="1148"/>
      <c r="I291" s="1148"/>
      <c r="J291" s="1148"/>
      <c r="K291" s="1148"/>
      <c r="L291" s="1148"/>
      <c r="M291" s="1148"/>
      <c r="N291" s="1148"/>
      <c r="O291" s="1148"/>
      <c r="P291" s="1148"/>
      <c r="Q291" s="1148"/>
      <c r="R291" s="1148"/>
      <c r="S291" s="1148"/>
      <c r="T291" s="1148"/>
      <c r="U291" s="202"/>
      <c r="V291" s="109"/>
      <c r="W291" s="407"/>
      <c r="X291" s="407"/>
      <c r="Y291" s="407"/>
      <c r="Z291" s="407"/>
      <c r="AA291" s="407"/>
      <c r="AB291" s="407"/>
      <c r="AC291" s="407"/>
      <c r="AD291" s="407"/>
      <c r="AE291" s="407"/>
      <c r="AF291" s="407"/>
      <c r="AG291" s="407"/>
      <c r="AH291" s="407"/>
      <c r="AI291" s="407"/>
      <c r="AJ291" s="407"/>
      <c r="AK291" s="407"/>
      <c r="AL291" s="203"/>
      <c r="AM291" s="202"/>
      <c r="AN291" s="109"/>
      <c r="AO291" s="407"/>
      <c r="AP291" s="407"/>
      <c r="AQ291" s="407"/>
      <c r="AU291" s="427"/>
      <c r="AV291" s="427"/>
      <c r="AW291" s="427"/>
      <c r="AX291" s="427"/>
      <c r="AY291" s="427"/>
      <c r="AZ291" s="427"/>
      <c r="BA291" s="427"/>
      <c r="BB291" s="427"/>
      <c r="BC291" s="427"/>
      <c r="BD291" s="427"/>
      <c r="BE291" s="427"/>
      <c r="BF291" s="427"/>
      <c r="BG291" s="427"/>
      <c r="BH291" s="427"/>
      <c r="BI291" s="427"/>
      <c r="BJ291" s="427"/>
    </row>
    <row r="292" spans="1:62" x14ac:dyDescent="0.25">
      <c r="A292" s="381"/>
      <c r="B292" s="206"/>
      <c r="C292" s="202"/>
      <c r="D292" s="109"/>
      <c r="E292" s="1148"/>
      <c r="F292" s="1148"/>
      <c r="G292" s="1148"/>
      <c r="H292" s="1148"/>
      <c r="I292" s="1148"/>
      <c r="J292" s="1148"/>
      <c r="K292" s="1148"/>
      <c r="L292" s="1148"/>
      <c r="M292" s="1148"/>
      <c r="N292" s="1148"/>
      <c r="O292" s="1148"/>
      <c r="P292" s="1148"/>
      <c r="Q292" s="1148"/>
      <c r="R292" s="1148"/>
      <c r="S292" s="1148"/>
      <c r="T292" s="1148"/>
      <c r="U292" s="202"/>
      <c r="V292" s="109"/>
      <c r="W292" s="381"/>
      <c r="X292" s="381"/>
      <c r="Y292" s="407"/>
      <c r="Z292" s="407"/>
      <c r="AA292" s="407"/>
      <c r="AB292" s="407"/>
      <c r="AC292" s="410" t="s">
        <v>52</v>
      </c>
      <c r="AD292" s="407"/>
      <c r="AE292" s="407"/>
      <c r="AF292" s="407"/>
      <c r="AG292" s="410" t="s">
        <v>54</v>
      </c>
      <c r="AH292" s="407"/>
      <c r="AI292" s="407"/>
      <c r="AJ292" s="407"/>
      <c r="AK292" s="410" t="s">
        <v>346</v>
      </c>
      <c r="AL292" s="203"/>
      <c r="AM292" s="202"/>
      <c r="AN292" s="109"/>
      <c r="AO292" s="381"/>
      <c r="AP292" s="407"/>
      <c r="AQ292" s="407"/>
    </row>
    <row r="293" spans="1:62" ht="6" customHeight="1" x14ac:dyDescent="0.25">
      <c r="A293" s="381"/>
      <c r="B293" s="206"/>
      <c r="C293" s="202"/>
      <c r="D293" s="109"/>
      <c r="E293" s="381"/>
      <c r="F293" s="381"/>
      <c r="G293" s="381"/>
      <c r="H293" s="381"/>
      <c r="I293" s="381"/>
      <c r="J293" s="381"/>
      <c r="K293" s="381"/>
      <c r="L293" s="381"/>
      <c r="M293" s="381"/>
      <c r="N293" s="381"/>
      <c r="O293" s="381"/>
      <c r="P293" s="381"/>
      <c r="Q293" s="381"/>
      <c r="R293" s="381"/>
      <c r="S293" s="381"/>
      <c r="T293" s="381"/>
      <c r="U293" s="202"/>
      <c r="V293" s="109"/>
      <c r="W293" s="407"/>
      <c r="X293" s="407"/>
      <c r="Y293" s="407"/>
      <c r="Z293" s="407"/>
      <c r="AA293" s="407"/>
      <c r="AB293" s="381"/>
      <c r="AC293" s="206"/>
      <c r="AD293" s="407"/>
      <c r="AE293" s="407"/>
      <c r="AF293" s="381"/>
      <c r="AG293" s="206"/>
      <c r="AH293" s="381"/>
      <c r="AI293" s="381"/>
      <c r="AJ293" s="381"/>
      <c r="AK293" s="206"/>
      <c r="AL293" s="116"/>
      <c r="AM293" s="202"/>
      <c r="AN293" s="109"/>
      <c r="AO293" s="381"/>
      <c r="AP293" s="407"/>
      <c r="AQ293" s="407"/>
    </row>
    <row r="294" spans="1:62" ht="11.25" customHeight="1" x14ac:dyDescent="0.25">
      <c r="A294" s="381"/>
      <c r="B294" s="206"/>
      <c r="C294" s="202"/>
      <c r="D294" s="109"/>
      <c r="E294" s="407" t="s">
        <v>56</v>
      </c>
      <c r="F294" s="1148" t="str">
        <f ca="1">VLOOKUP(CONCATENATE($B$279&amp;INDIRECT(ADDRESS(ROW(),COLUMN()-1))),INDIRECT("translations[[Question Num]:["&amp; Language_Selected &amp;"]]"),MATCH(Language_Selected,Language_Options,0)+1,FALSE)</f>
        <v>Porridge, bread, rice, noodles, pasta, or [INSERT OTHER COMMONLY CONSUMED FOODS MADE FROM GRAINS, INCLUDING RICE DISHES, NOODLE DISHES, ETC.]?</v>
      </c>
      <c r="G294" s="1148"/>
      <c r="H294" s="1148"/>
      <c r="I294" s="1148"/>
      <c r="J294" s="1148"/>
      <c r="K294" s="1148"/>
      <c r="L294" s="1148"/>
      <c r="M294" s="1148"/>
      <c r="N294" s="1148"/>
      <c r="O294" s="1148"/>
      <c r="P294" s="1148"/>
      <c r="Q294" s="1148"/>
      <c r="R294" s="1148"/>
      <c r="S294" s="1148"/>
      <c r="T294" s="1148"/>
      <c r="U294" s="202"/>
      <c r="V294" s="109"/>
      <c r="W294" s="407" t="s">
        <v>56</v>
      </c>
      <c r="X294" s="112" t="s">
        <v>9</v>
      </c>
      <c r="Y294" s="112"/>
      <c r="Z294" s="112"/>
      <c r="AA294" s="209"/>
      <c r="AB294" s="210"/>
      <c r="AC294" s="121" t="s">
        <v>53</v>
      </c>
      <c r="AD294" s="189"/>
      <c r="AE294" s="407"/>
      <c r="AF294" s="407"/>
      <c r="AG294" s="121" t="s">
        <v>55</v>
      </c>
      <c r="AH294" s="407"/>
      <c r="AI294" s="407"/>
      <c r="AJ294" s="407"/>
      <c r="AK294" s="121" t="s">
        <v>103</v>
      </c>
      <c r="AL294" s="203"/>
      <c r="AM294" s="202"/>
      <c r="AN294" s="109"/>
      <c r="AO294" s="381"/>
      <c r="AP294" s="407"/>
      <c r="AQ294" s="407"/>
    </row>
    <row r="295" spans="1:62" ht="11.25" customHeight="1" x14ac:dyDescent="0.25">
      <c r="A295" s="381"/>
      <c r="B295" s="206"/>
      <c r="C295" s="202"/>
      <c r="D295" s="109"/>
      <c r="E295" s="407"/>
      <c r="F295" s="1148"/>
      <c r="G295" s="1148"/>
      <c r="H295" s="1148"/>
      <c r="I295" s="1148"/>
      <c r="J295" s="1148"/>
      <c r="K295" s="1148"/>
      <c r="L295" s="1148"/>
      <c r="M295" s="1148"/>
      <c r="N295" s="1148"/>
      <c r="O295" s="1148"/>
      <c r="P295" s="1148"/>
      <c r="Q295" s="1148"/>
      <c r="R295" s="1148"/>
      <c r="S295" s="1148"/>
      <c r="T295" s="1148"/>
      <c r="U295" s="202"/>
      <c r="V295" s="109"/>
      <c r="W295" s="407"/>
      <c r="X295" s="112"/>
      <c r="Y295" s="112"/>
      <c r="Z295" s="112"/>
      <c r="AA295" s="209"/>
      <c r="AB295" s="210"/>
      <c r="AC295" s="121"/>
      <c r="AD295" s="189"/>
      <c r="AE295" s="407"/>
      <c r="AF295" s="407"/>
      <c r="AG295" s="121"/>
      <c r="AH295" s="407"/>
      <c r="AI295" s="407"/>
      <c r="AJ295" s="407"/>
      <c r="AK295" s="121"/>
      <c r="AL295" s="203"/>
      <c r="AM295" s="202"/>
      <c r="AN295" s="109"/>
      <c r="AO295" s="381"/>
      <c r="AP295" s="407"/>
      <c r="AQ295" s="407"/>
    </row>
    <row r="296" spans="1:62" ht="11.25" customHeight="1" x14ac:dyDescent="0.25">
      <c r="A296" s="381"/>
      <c r="B296" s="206"/>
      <c r="C296" s="202"/>
      <c r="D296" s="109"/>
      <c r="E296" s="407"/>
      <c r="F296" s="1148"/>
      <c r="G296" s="1148"/>
      <c r="H296" s="1148"/>
      <c r="I296" s="1148"/>
      <c r="J296" s="1148"/>
      <c r="K296" s="1148"/>
      <c r="L296" s="1148"/>
      <c r="M296" s="1148"/>
      <c r="N296" s="1148"/>
      <c r="O296" s="1148"/>
      <c r="P296" s="1148"/>
      <c r="Q296" s="1148"/>
      <c r="R296" s="1148"/>
      <c r="S296" s="1148"/>
      <c r="T296" s="1148"/>
      <c r="U296" s="202"/>
      <c r="V296" s="109"/>
      <c r="W296" s="407"/>
      <c r="X296" s="112"/>
      <c r="Y296" s="112"/>
      <c r="Z296" s="112"/>
      <c r="AA296" s="209"/>
      <c r="AB296" s="210"/>
      <c r="AC296" s="121"/>
      <c r="AD296" s="189"/>
      <c r="AE296" s="407"/>
      <c r="AF296" s="407"/>
      <c r="AG296" s="121"/>
      <c r="AH296" s="407"/>
      <c r="AI296" s="407"/>
      <c r="AJ296" s="407"/>
      <c r="AK296" s="121"/>
      <c r="AL296" s="203"/>
      <c r="AM296" s="202"/>
      <c r="AN296" s="109"/>
      <c r="AO296" s="381"/>
      <c r="AP296" s="407"/>
      <c r="AQ296" s="407"/>
    </row>
    <row r="297" spans="1:62" ht="11.25" customHeight="1" x14ac:dyDescent="0.25">
      <c r="A297" s="381"/>
      <c r="B297" s="206"/>
      <c r="C297" s="202"/>
      <c r="D297" s="109"/>
      <c r="E297" s="407"/>
      <c r="F297" s="1148"/>
      <c r="G297" s="1148"/>
      <c r="H297" s="1148"/>
      <c r="I297" s="1148"/>
      <c r="J297" s="1148"/>
      <c r="K297" s="1148"/>
      <c r="L297" s="1148"/>
      <c r="M297" s="1148"/>
      <c r="N297" s="1148"/>
      <c r="O297" s="1148"/>
      <c r="P297" s="1148"/>
      <c r="Q297" s="1148"/>
      <c r="R297" s="1148"/>
      <c r="S297" s="1148"/>
      <c r="T297" s="1148"/>
      <c r="U297" s="202"/>
      <c r="V297" s="109"/>
      <c r="W297" s="407"/>
      <c r="X297" s="112"/>
      <c r="Y297" s="112"/>
      <c r="Z297" s="112"/>
      <c r="AA297" s="209"/>
      <c r="AB297" s="210"/>
      <c r="AC297" s="121"/>
      <c r="AD297" s="189"/>
      <c r="AE297" s="407"/>
      <c r="AF297" s="407"/>
      <c r="AG297" s="121"/>
      <c r="AH297" s="407"/>
      <c r="AI297" s="407"/>
      <c r="AJ297" s="407"/>
      <c r="AK297" s="121"/>
      <c r="AL297" s="203"/>
      <c r="AM297" s="202"/>
      <c r="AN297" s="109"/>
      <c r="AO297" s="381"/>
      <c r="AP297" s="407"/>
      <c r="AQ297" s="407"/>
    </row>
    <row r="298" spans="1:62" ht="6" customHeight="1" x14ac:dyDescent="0.25">
      <c r="A298" s="381"/>
      <c r="B298" s="206"/>
      <c r="C298" s="202"/>
      <c r="D298" s="211"/>
      <c r="E298" s="212"/>
      <c r="F298" s="566"/>
      <c r="G298" s="566"/>
      <c r="H298" s="566"/>
      <c r="I298" s="566"/>
      <c r="J298" s="566"/>
      <c r="K298" s="566"/>
      <c r="L298" s="566"/>
      <c r="M298" s="566"/>
      <c r="N298" s="566"/>
      <c r="O298" s="566"/>
      <c r="P298" s="566"/>
      <c r="Q298" s="566"/>
      <c r="R298" s="566"/>
      <c r="S298" s="566"/>
      <c r="T298" s="566"/>
      <c r="U298" s="213"/>
      <c r="V298" s="211"/>
      <c r="W298" s="212"/>
      <c r="X298" s="212"/>
      <c r="Y298" s="212"/>
      <c r="Z298" s="212"/>
      <c r="AA298" s="214"/>
      <c r="AB298" s="212"/>
      <c r="AC298" s="215"/>
      <c r="AD298" s="214"/>
      <c r="AE298" s="212"/>
      <c r="AF298" s="212"/>
      <c r="AG298" s="215"/>
      <c r="AH298" s="212"/>
      <c r="AI298" s="212"/>
      <c r="AJ298" s="212"/>
      <c r="AK298" s="215"/>
      <c r="AL298" s="216"/>
      <c r="AM298" s="213"/>
      <c r="AN298" s="109"/>
      <c r="AO298" s="381"/>
      <c r="AP298" s="407"/>
      <c r="AQ298" s="407"/>
    </row>
    <row r="299" spans="1:62" ht="6" customHeight="1" x14ac:dyDescent="0.25">
      <c r="A299" s="381"/>
      <c r="B299" s="206"/>
      <c r="C299" s="202"/>
      <c r="D299" s="217"/>
      <c r="E299" s="218"/>
      <c r="F299" s="567"/>
      <c r="G299" s="567"/>
      <c r="H299" s="567"/>
      <c r="I299" s="567"/>
      <c r="J299" s="567"/>
      <c r="K299" s="567"/>
      <c r="L299" s="567"/>
      <c r="M299" s="567"/>
      <c r="N299" s="567"/>
      <c r="O299" s="567"/>
      <c r="P299" s="567"/>
      <c r="Q299" s="567"/>
      <c r="R299" s="567"/>
      <c r="S299" s="567"/>
      <c r="T299" s="567"/>
      <c r="U299" s="219"/>
      <c r="V299" s="217"/>
      <c r="W299" s="218"/>
      <c r="X299" s="218"/>
      <c r="Y299" s="218"/>
      <c r="Z299" s="218"/>
      <c r="AA299" s="220"/>
      <c r="AB299" s="218"/>
      <c r="AC299" s="221"/>
      <c r="AD299" s="220"/>
      <c r="AE299" s="218"/>
      <c r="AF299" s="218"/>
      <c r="AG299" s="221"/>
      <c r="AH299" s="218"/>
      <c r="AI299" s="218"/>
      <c r="AJ299" s="218"/>
      <c r="AK299" s="221"/>
      <c r="AL299" s="222"/>
      <c r="AM299" s="219"/>
      <c r="AN299" s="109"/>
      <c r="AO299" s="381"/>
      <c r="AP299" s="407"/>
      <c r="AQ299" s="407"/>
    </row>
    <row r="300" spans="1:62" ht="11.25" customHeight="1" x14ac:dyDescent="0.25">
      <c r="A300" s="381"/>
      <c r="B300" s="206"/>
      <c r="C300" s="202"/>
      <c r="D300" s="109"/>
      <c r="E300" s="407" t="s">
        <v>58</v>
      </c>
      <c r="F300" s="1148" t="str">
        <f ca="1">VLOOKUP(CONCATENATE($B$279&amp;INDIRECT(ADDRESS(ROW(),COLUMN()-1))),INDIRECT("translations[[Question Num]:["&amp; Language_Selected &amp;"]]"),MATCH(Language_Selected,Language_Options,0)+1,FALSE)</f>
        <v>Pumpkin, carrots, squash [, or sweet potatoes that are yellow or orange inside]?</v>
      </c>
      <c r="G300" s="1148"/>
      <c r="H300" s="1148"/>
      <c r="I300" s="1148"/>
      <c r="J300" s="1148"/>
      <c r="K300" s="1148"/>
      <c r="L300" s="1148"/>
      <c r="M300" s="1148"/>
      <c r="N300" s="1148"/>
      <c r="O300" s="1148"/>
      <c r="P300" s="1148"/>
      <c r="Q300" s="1148"/>
      <c r="R300" s="1148"/>
      <c r="S300" s="1148"/>
      <c r="T300" s="1148"/>
      <c r="U300" s="202"/>
      <c r="V300" s="109"/>
      <c r="W300" s="407" t="s">
        <v>58</v>
      </c>
      <c r="X300" s="112" t="s">
        <v>9</v>
      </c>
      <c r="Y300" s="112"/>
      <c r="Z300" s="112"/>
      <c r="AA300" s="209"/>
      <c r="AB300" s="210"/>
      <c r="AC300" s="121" t="s">
        <v>53</v>
      </c>
      <c r="AD300" s="189"/>
      <c r="AE300" s="407"/>
      <c r="AF300" s="407"/>
      <c r="AG300" s="121" t="s">
        <v>55</v>
      </c>
      <c r="AH300" s="407"/>
      <c r="AI300" s="407"/>
      <c r="AJ300" s="407"/>
      <c r="AK300" s="121" t="s">
        <v>103</v>
      </c>
      <c r="AL300" s="203"/>
      <c r="AM300" s="202"/>
      <c r="AN300" s="109"/>
      <c r="AO300" s="381"/>
      <c r="AP300" s="407"/>
      <c r="AQ300" s="407"/>
    </row>
    <row r="301" spans="1:62" ht="11.25" customHeight="1" x14ac:dyDescent="0.25">
      <c r="A301" s="381"/>
      <c r="B301" s="206"/>
      <c r="C301" s="202"/>
      <c r="D301" s="109"/>
      <c r="E301" s="407"/>
      <c r="F301" s="1148"/>
      <c r="G301" s="1148"/>
      <c r="H301" s="1148"/>
      <c r="I301" s="1148"/>
      <c r="J301" s="1148"/>
      <c r="K301" s="1148"/>
      <c r="L301" s="1148"/>
      <c r="M301" s="1148"/>
      <c r="N301" s="1148"/>
      <c r="O301" s="1148"/>
      <c r="P301" s="1148"/>
      <c r="Q301" s="1148"/>
      <c r="R301" s="1148"/>
      <c r="S301" s="1148"/>
      <c r="T301" s="1148"/>
      <c r="U301" s="202"/>
      <c r="V301" s="109"/>
      <c r="W301" s="407"/>
      <c r="X301" s="112"/>
      <c r="Y301" s="112"/>
      <c r="Z301" s="112"/>
      <c r="AA301" s="209"/>
      <c r="AB301" s="210"/>
      <c r="AC301" s="121"/>
      <c r="AD301" s="189"/>
      <c r="AE301" s="407"/>
      <c r="AF301" s="407"/>
      <c r="AG301" s="121"/>
      <c r="AH301" s="407"/>
      <c r="AI301" s="407"/>
      <c r="AJ301" s="407"/>
      <c r="AK301" s="121"/>
      <c r="AL301" s="203"/>
      <c r="AM301" s="202"/>
      <c r="AN301" s="109"/>
      <c r="AO301" s="381"/>
      <c r="AP301" s="407"/>
      <c r="AQ301" s="407"/>
    </row>
    <row r="302" spans="1:62" ht="6" customHeight="1" x14ac:dyDescent="0.25">
      <c r="A302" s="381"/>
      <c r="B302" s="206"/>
      <c r="C302" s="202"/>
      <c r="D302" s="211"/>
      <c r="E302" s="212"/>
      <c r="F302" s="566"/>
      <c r="G302" s="566"/>
      <c r="H302" s="566"/>
      <c r="I302" s="566"/>
      <c r="J302" s="566"/>
      <c r="K302" s="566"/>
      <c r="L302" s="566"/>
      <c r="M302" s="566"/>
      <c r="N302" s="566"/>
      <c r="O302" s="566"/>
      <c r="P302" s="566"/>
      <c r="Q302" s="566"/>
      <c r="R302" s="566"/>
      <c r="S302" s="566"/>
      <c r="T302" s="566"/>
      <c r="U302" s="213"/>
      <c r="V302" s="211"/>
      <c r="W302" s="212"/>
      <c r="X302" s="212"/>
      <c r="Y302" s="212"/>
      <c r="Z302" s="212"/>
      <c r="AA302" s="214"/>
      <c r="AB302" s="212"/>
      <c r="AC302" s="215"/>
      <c r="AD302" s="214"/>
      <c r="AE302" s="212"/>
      <c r="AF302" s="212"/>
      <c r="AG302" s="215"/>
      <c r="AH302" s="212"/>
      <c r="AI302" s="212"/>
      <c r="AJ302" s="212"/>
      <c r="AK302" s="215"/>
      <c r="AL302" s="216"/>
      <c r="AM302" s="213"/>
      <c r="AN302" s="109"/>
      <c r="AO302" s="381"/>
      <c r="AP302" s="407"/>
      <c r="AQ302" s="407"/>
    </row>
    <row r="303" spans="1:62" ht="6" customHeight="1" x14ac:dyDescent="0.25">
      <c r="A303" s="381"/>
      <c r="B303" s="206"/>
      <c r="C303" s="202"/>
      <c r="D303" s="217"/>
      <c r="E303" s="218"/>
      <c r="F303" s="567"/>
      <c r="G303" s="567"/>
      <c r="H303" s="567"/>
      <c r="I303" s="567"/>
      <c r="J303" s="567"/>
      <c r="K303" s="567"/>
      <c r="L303" s="567"/>
      <c r="M303" s="567"/>
      <c r="N303" s="567"/>
      <c r="O303" s="567"/>
      <c r="P303" s="567"/>
      <c r="Q303" s="567"/>
      <c r="R303" s="567"/>
      <c r="S303" s="567"/>
      <c r="T303" s="567"/>
      <c r="U303" s="219"/>
      <c r="V303" s="217"/>
      <c r="W303" s="218"/>
      <c r="X303" s="218"/>
      <c r="Y303" s="218"/>
      <c r="Z303" s="218"/>
      <c r="AA303" s="220"/>
      <c r="AB303" s="218"/>
      <c r="AC303" s="221"/>
      <c r="AD303" s="220"/>
      <c r="AE303" s="218"/>
      <c r="AF303" s="218"/>
      <c r="AG303" s="221"/>
      <c r="AH303" s="218"/>
      <c r="AI303" s="218"/>
      <c r="AJ303" s="218"/>
      <c r="AK303" s="221"/>
      <c r="AL303" s="222"/>
      <c r="AM303" s="219"/>
      <c r="AN303" s="109"/>
      <c r="AO303" s="381"/>
      <c r="AP303" s="407"/>
      <c r="AQ303" s="407"/>
    </row>
    <row r="304" spans="1:62" ht="11.25" customHeight="1" x14ac:dyDescent="0.25">
      <c r="A304" s="381"/>
      <c r="B304" s="206"/>
      <c r="C304" s="202"/>
      <c r="D304" s="109"/>
      <c r="E304" s="407" t="s">
        <v>255</v>
      </c>
      <c r="F304" s="1148" t="str">
        <f ca="1">VLOOKUP(CONCATENATE($B$279&amp;INDIRECT(ADDRESS(ROW(),COLUMN()-1))),INDIRECT("translations[[Question Num]:["&amp; Language_Selected &amp;"]]"),MATCH(Language_Selected,Language_Options,0)+1,FALSE)</f>
        <v>Plantains, white potatoes, white yams, manioc, cassava, or [INSERT OTHER COMMONLY CONSUMED  STARCHY TUBERS OR TUBEROUS ROOTS THAT ARE WHITE OR PALE INSIDE]?</v>
      </c>
      <c r="G304" s="1148"/>
      <c r="H304" s="1148"/>
      <c r="I304" s="1148"/>
      <c r="J304" s="1148"/>
      <c r="K304" s="1148"/>
      <c r="L304" s="1148"/>
      <c r="M304" s="1148"/>
      <c r="N304" s="1148"/>
      <c r="O304" s="1148"/>
      <c r="P304" s="1148"/>
      <c r="Q304" s="1148"/>
      <c r="R304" s="1148"/>
      <c r="S304" s="1148"/>
      <c r="T304" s="1148"/>
      <c r="U304" s="202"/>
      <c r="V304" s="109"/>
      <c r="W304" s="407" t="s">
        <v>255</v>
      </c>
      <c r="X304" s="112" t="s">
        <v>9</v>
      </c>
      <c r="Y304" s="112"/>
      <c r="Z304" s="112"/>
      <c r="AA304" s="209"/>
      <c r="AB304" s="210"/>
      <c r="AC304" s="121" t="s">
        <v>53</v>
      </c>
      <c r="AD304" s="189"/>
      <c r="AE304" s="407"/>
      <c r="AF304" s="407"/>
      <c r="AG304" s="121" t="s">
        <v>55</v>
      </c>
      <c r="AH304" s="407"/>
      <c r="AI304" s="407"/>
      <c r="AJ304" s="407"/>
      <c r="AK304" s="121" t="s">
        <v>103</v>
      </c>
      <c r="AL304" s="203"/>
      <c r="AM304" s="202"/>
      <c r="AN304" s="109"/>
      <c r="AO304" s="381"/>
      <c r="AP304" s="407"/>
      <c r="AQ304" s="407"/>
    </row>
    <row r="305" spans="1:43" ht="11.25" customHeight="1" x14ac:dyDescent="0.25">
      <c r="A305" s="381"/>
      <c r="B305" s="206"/>
      <c r="C305" s="202"/>
      <c r="D305" s="109"/>
      <c r="E305" s="407"/>
      <c r="F305" s="1148"/>
      <c r="G305" s="1148"/>
      <c r="H305" s="1148"/>
      <c r="I305" s="1148"/>
      <c r="J305" s="1148"/>
      <c r="K305" s="1148"/>
      <c r="L305" s="1148"/>
      <c r="M305" s="1148"/>
      <c r="N305" s="1148"/>
      <c r="O305" s="1148"/>
      <c r="P305" s="1148"/>
      <c r="Q305" s="1148"/>
      <c r="R305" s="1148"/>
      <c r="S305" s="1148"/>
      <c r="T305" s="1148"/>
      <c r="U305" s="202"/>
      <c r="V305" s="109"/>
      <c r="W305" s="407"/>
      <c r="X305" s="112"/>
      <c r="Y305" s="112"/>
      <c r="Z305" s="112"/>
      <c r="AA305" s="209"/>
      <c r="AB305" s="210"/>
      <c r="AC305" s="121"/>
      <c r="AD305" s="189"/>
      <c r="AE305" s="407"/>
      <c r="AF305" s="407"/>
      <c r="AG305" s="121"/>
      <c r="AH305" s="407"/>
      <c r="AI305" s="407"/>
      <c r="AJ305" s="407"/>
      <c r="AK305" s="121"/>
      <c r="AL305" s="203"/>
      <c r="AM305" s="202"/>
      <c r="AN305" s="109"/>
      <c r="AO305" s="381"/>
      <c r="AP305" s="407"/>
      <c r="AQ305" s="407"/>
    </row>
    <row r="306" spans="1:43" ht="11.25" customHeight="1" x14ac:dyDescent="0.25">
      <c r="A306" s="381"/>
      <c r="B306" s="206"/>
      <c r="C306" s="202"/>
      <c r="D306" s="109"/>
      <c r="E306" s="407"/>
      <c r="F306" s="1148"/>
      <c r="G306" s="1148"/>
      <c r="H306" s="1148"/>
      <c r="I306" s="1148"/>
      <c r="J306" s="1148"/>
      <c r="K306" s="1148"/>
      <c r="L306" s="1148"/>
      <c r="M306" s="1148"/>
      <c r="N306" s="1148"/>
      <c r="O306" s="1148"/>
      <c r="P306" s="1148"/>
      <c r="Q306" s="1148"/>
      <c r="R306" s="1148"/>
      <c r="S306" s="1148"/>
      <c r="T306" s="1148"/>
      <c r="U306" s="202"/>
      <c r="V306" s="109"/>
      <c r="W306" s="407"/>
      <c r="X306" s="112"/>
      <c r="Y306" s="112"/>
      <c r="Z306" s="112"/>
      <c r="AA306" s="209"/>
      <c r="AB306" s="210"/>
      <c r="AC306" s="121"/>
      <c r="AD306" s="189"/>
      <c r="AE306" s="407"/>
      <c r="AF306" s="407"/>
      <c r="AG306" s="121"/>
      <c r="AH306" s="407"/>
      <c r="AI306" s="407"/>
      <c r="AJ306" s="407"/>
      <c r="AK306" s="121"/>
      <c r="AL306" s="203"/>
      <c r="AM306" s="202"/>
      <c r="AN306" s="109"/>
      <c r="AO306" s="381"/>
      <c r="AP306" s="407"/>
      <c r="AQ306" s="407"/>
    </row>
    <row r="307" spans="1:43" ht="11.25" customHeight="1" x14ac:dyDescent="0.25">
      <c r="A307" s="381"/>
      <c r="B307" s="206"/>
      <c r="C307" s="202"/>
      <c r="D307" s="109"/>
      <c r="E307" s="407"/>
      <c r="F307" s="1148"/>
      <c r="G307" s="1148"/>
      <c r="H307" s="1148"/>
      <c r="I307" s="1148"/>
      <c r="J307" s="1148"/>
      <c r="K307" s="1148"/>
      <c r="L307" s="1148"/>
      <c r="M307" s="1148"/>
      <c r="N307" s="1148"/>
      <c r="O307" s="1148"/>
      <c r="P307" s="1148"/>
      <c r="Q307" s="1148"/>
      <c r="R307" s="1148"/>
      <c r="S307" s="1148"/>
      <c r="T307" s="1148"/>
      <c r="U307" s="202"/>
      <c r="V307" s="109"/>
      <c r="W307" s="407"/>
      <c r="X307" s="112"/>
      <c r="Y307" s="112"/>
      <c r="Z307" s="112"/>
      <c r="AA307" s="209"/>
      <c r="AB307" s="210"/>
      <c r="AC307" s="121"/>
      <c r="AD307" s="189"/>
      <c r="AE307" s="407"/>
      <c r="AF307" s="407"/>
      <c r="AG307" s="121"/>
      <c r="AH307" s="407"/>
      <c r="AI307" s="407"/>
      <c r="AJ307" s="407"/>
      <c r="AK307" s="121"/>
      <c r="AL307" s="203"/>
      <c r="AM307" s="202"/>
      <c r="AN307" s="109"/>
      <c r="AO307" s="381"/>
      <c r="AP307" s="407"/>
      <c r="AQ307" s="407"/>
    </row>
    <row r="308" spans="1:43" ht="6" customHeight="1" x14ac:dyDescent="0.25">
      <c r="A308" s="381"/>
      <c r="B308" s="206"/>
      <c r="C308" s="202"/>
      <c r="D308" s="211"/>
      <c r="E308" s="212"/>
      <c r="F308" s="566"/>
      <c r="G308" s="566"/>
      <c r="H308" s="566"/>
      <c r="I308" s="566"/>
      <c r="J308" s="566"/>
      <c r="K308" s="566"/>
      <c r="L308" s="566"/>
      <c r="M308" s="566"/>
      <c r="N308" s="566"/>
      <c r="O308" s="566"/>
      <c r="P308" s="566"/>
      <c r="Q308" s="566"/>
      <c r="R308" s="566"/>
      <c r="S308" s="566"/>
      <c r="T308" s="566"/>
      <c r="U308" s="213"/>
      <c r="V308" s="211"/>
      <c r="W308" s="212"/>
      <c r="X308" s="212"/>
      <c r="Y308" s="212"/>
      <c r="Z308" s="212"/>
      <c r="AA308" s="214"/>
      <c r="AB308" s="212"/>
      <c r="AC308" s="215"/>
      <c r="AD308" s="214"/>
      <c r="AE308" s="212"/>
      <c r="AF308" s="212"/>
      <c r="AG308" s="215"/>
      <c r="AH308" s="212"/>
      <c r="AI308" s="212"/>
      <c r="AJ308" s="212"/>
      <c r="AK308" s="215"/>
      <c r="AL308" s="216"/>
      <c r="AM308" s="213"/>
      <c r="AN308" s="109"/>
      <c r="AO308" s="381"/>
      <c r="AP308" s="407"/>
      <c r="AQ308" s="407"/>
    </row>
    <row r="309" spans="1:43" ht="6" customHeight="1" x14ac:dyDescent="0.25">
      <c r="A309" s="381"/>
      <c r="B309" s="206"/>
      <c r="C309" s="202"/>
      <c r="D309" s="217"/>
      <c r="E309" s="218"/>
      <c r="F309" s="567"/>
      <c r="G309" s="567"/>
      <c r="H309" s="567"/>
      <c r="I309" s="567"/>
      <c r="J309" s="567"/>
      <c r="K309" s="567"/>
      <c r="L309" s="567"/>
      <c r="M309" s="567"/>
      <c r="N309" s="567"/>
      <c r="O309" s="567"/>
      <c r="P309" s="567"/>
      <c r="Q309" s="567"/>
      <c r="R309" s="567"/>
      <c r="S309" s="567"/>
      <c r="T309" s="567"/>
      <c r="U309" s="219"/>
      <c r="V309" s="217"/>
      <c r="W309" s="218"/>
      <c r="X309" s="218"/>
      <c r="Y309" s="218"/>
      <c r="Z309" s="218"/>
      <c r="AA309" s="220"/>
      <c r="AB309" s="218"/>
      <c r="AC309" s="221"/>
      <c r="AD309" s="220"/>
      <c r="AE309" s="218"/>
      <c r="AF309" s="218"/>
      <c r="AG309" s="221"/>
      <c r="AH309" s="218"/>
      <c r="AI309" s="218"/>
      <c r="AJ309" s="218"/>
      <c r="AK309" s="221"/>
      <c r="AL309" s="222"/>
      <c r="AM309" s="219"/>
      <c r="AN309" s="109"/>
      <c r="AO309" s="381"/>
      <c r="AP309" s="407"/>
      <c r="AQ309" s="407"/>
    </row>
    <row r="310" spans="1:43" ht="11.25" customHeight="1" x14ac:dyDescent="0.25">
      <c r="A310" s="381"/>
      <c r="B310" s="206"/>
      <c r="C310" s="202"/>
      <c r="D310" s="109"/>
      <c r="E310" s="407" t="s">
        <v>257</v>
      </c>
      <c r="F310" s="1148" t="str">
        <f ca="1">VLOOKUP(CONCATENATE($B$279&amp;INDIRECT(ADDRESS(ROW(),COLUMN()-1))),INDIRECT("translations[[Question Num]:["&amp; Language_Selected &amp;"]]"),MATCH(Language_Selected,Language_Options,0)+1,FALSE)</f>
        <v>Any dark green, leafy vegetables, such as [INSERT UP TO 5 COMMONLY CONSUMED VITAMIN A-RICH DARK GREEN, LEAFY VEGETABLES], or other dark green, leafy vegetables?</v>
      </c>
      <c r="G310" s="1148"/>
      <c r="H310" s="1148"/>
      <c r="I310" s="1148"/>
      <c r="J310" s="1148"/>
      <c r="K310" s="1148"/>
      <c r="L310" s="1148"/>
      <c r="M310" s="1148"/>
      <c r="N310" s="1148"/>
      <c r="O310" s="1148"/>
      <c r="P310" s="1148"/>
      <c r="Q310" s="1148"/>
      <c r="R310" s="1148"/>
      <c r="S310" s="1148"/>
      <c r="T310" s="1148"/>
      <c r="U310" s="202"/>
      <c r="V310" s="109"/>
      <c r="W310" s="407" t="s">
        <v>257</v>
      </c>
      <c r="X310" s="112" t="s">
        <v>9</v>
      </c>
      <c r="Y310" s="112"/>
      <c r="Z310" s="112"/>
      <c r="AA310" s="209"/>
      <c r="AB310" s="210"/>
      <c r="AC310" s="121" t="s">
        <v>53</v>
      </c>
      <c r="AD310" s="189"/>
      <c r="AE310" s="407"/>
      <c r="AF310" s="407"/>
      <c r="AG310" s="121" t="s">
        <v>55</v>
      </c>
      <c r="AH310" s="407"/>
      <c r="AI310" s="407"/>
      <c r="AJ310" s="407"/>
      <c r="AK310" s="121" t="s">
        <v>103</v>
      </c>
      <c r="AL310" s="203"/>
      <c r="AM310" s="202"/>
      <c r="AN310" s="109"/>
      <c r="AO310" s="381"/>
      <c r="AP310" s="407"/>
      <c r="AQ310" s="407"/>
    </row>
    <row r="311" spans="1:43" ht="11.25" customHeight="1" x14ac:dyDescent="0.25">
      <c r="A311" s="381"/>
      <c r="B311" s="206"/>
      <c r="C311" s="202"/>
      <c r="D311" s="109"/>
      <c r="E311" s="407"/>
      <c r="F311" s="1148"/>
      <c r="G311" s="1148"/>
      <c r="H311" s="1148"/>
      <c r="I311" s="1148"/>
      <c r="J311" s="1148"/>
      <c r="K311" s="1148"/>
      <c r="L311" s="1148"/>
      <c r="M311" s="1148"/>
      <c r="N311" s="1148"/>
      <c r="O311" s="1148"/>
      <c r="P311" s="1148"/>
      <c r="Q311" s="1148"/>
      <c r="R311" s="1148"/>
      <c r="S311" s="1148"/>
      <c r="T311" s="1148"/>
      <c r="U311" s="202"/>
      <c r="V311" s="109"/>
      <c r="W311" s="407"/>
      <c r="X311" s="112"/>
      <c r="Y311" s="112"/>
      <c r="Z311" s="112"/>
      <c r="AA311" s="209"/>
      <c r="AB311" s="210"/>
      <c r="AC311" s="121"/>
      <c r="AD311" s="189"/>
      <c r="AE311" s="407"/>
      <c r="AF311" s="407"/>
      <c r="AG311" s="121"/>
      <c r="AH311" s="407"/>
      <c r="AI311" s="407"/>
      <c r="AJ311" s="407"/>
      <c r="AK311" s="121"/>
      <c r="AL311" s="203"/>
      <c r="AM311" s="202"/>
      <c r="AN311" s="109"/>
      <c r="AO311" s="381"/>
      <c r="AP311" s="407"/>
      <c r="AQ311" s="407"/>
    </row>
    <row r="312" spans="1:43" ht="11.25" customHeight="1" x14ac:dyDescent="0.25">
      <c r="A312" s="381"/>
      <c r="B312" s="206"/>
      <c r="C312" s="202"/>
      <c r="D312" s="109"/>
      <c r="E312" s="407"/>
      <c r="F312" s="1148"/>
      <c r="G312" s="1148"/>
      <c r="H312" s="1148"/>
      <c r="I312" s="1148"/>
      <c r="J312" s="1148"/>
      <c r="K312" s="1148"/>
      <c r="L312" s="1148"/>
      <c r="M312" s="1148"/>
      <c r="N312" s="1148"/>
      <c r="O312" s="1148"/>
      <c r="P312" s="1148"/>
      <c r="Q312" s="1148"/>
      <c r="R312" s="1148"/>
      <c r="S312" s="1148"/>
      <c r="T312" s="1148"/>
      <c r="U312" s="202"/>
      <c r="V312" s="109"/>
      <c r="W312" s="407"/>
      <c r="X312" s="112"/>
      <c r="Y312" s="112"/>
      <c r="Z312" s="112"/>
      <c r="AA312" s="209"/>
      <c r="AB312" s="210"/>
      <c r="AC312" s="121"/>
      <c r="AD312" s="189"/>
      <c r="AE312" s="407"/>
      <c r="AF312" s="407"/>
      <c r="AG312" s="121"/>
      <c r="AH312" s="407"/>
      <c r="AI312" s="407"/>
      <c r="AJ312" s="407"/>
      <c r="AK312" s="121"/>
      <c r="AL312" s="203"/>
      <c r="AM312" s="202"/>
      <c r="AN312" s="109"/>
      <c r="AO312" s="381"/>
      <c r="AP312" s="407"/>
      <c r="AQ312" s="407"/>
    </row>
    <row r="313" spans="1:43" ht="11.25" customHeight="1" x14ac:dyDescent="0.25">
      <c r="A313" s="381"/>
      <c r="B313" s="206"/>
      <c r="C313" s="202"/>
      <c r="D313" s="109"/>
      <c r="E313" s="407"/>
      <c r="F313" s="1148"/>
      <c r="G313" s="1148"/>
      <c r="H313" s="1148"/>
      <c r="I313" s="1148"/>
      <c r="J313" s="1148"/>
      <c r="K313" s="1148"/>
      <c r="L313" s="1148"/>
      <c r="M313" s="1148"/>
      <c r="N313" s="1148"/>
      <c r="O313" s="1148"/>
      <c r="P313" s="1148"/>
      <c r="Q313" s="1148"/>
      <c r="R313" s="1148"/>
      <c r="S313" s="1148"/>
      <c r="T313" s="1148"/>
      <c r="U313" s="202"/>
      <c r="V313" s="109"/>
      <c r="W313" s="407"/>
      <c r="X313" s="112"/>
      <c r="Y313" s="112"/>
      <c r="Z313" s="112"/>
      <c r="AA313" s="209"/>
      <c r="AB313" s="210"/>
      <c r="AC313" s="121"/>
      <c r="AD313" s="189"/>
      <c r="AE313" s="407"/>
      <c r="AF313" s="407"/>
      <c r="AG313" s="121"/>
      <c r="AH313" s="407"/>
      <c r="AI313" s="407"/>
      <c r="AJ313" s="407"/>
      <c r="AK313" s="121"/>
      <c r="AL313" s="203"/>
      <c r="AM313" s="202"/>
      <c r="AN313" s="109"/>
      <c r="AO313" s="381"/>
      <c r="AP313" s="407"/>
      <c r="AQ313" s="407"/>
    </row>
    <row r="314" spans="1:43" ht="6" customHeight="1" x14ac:dyDescent="0.25">
      <c r="A314" s="381"/>
      <c r="B314" s="206"/>
      <c r="C314" s="202"/>
      <c r="D314" s="211"/>
      <c r="E314" s="212"/>
      <c r="F314" s="566"/>
      <c r="G314" s="566"/>
      <c r="H314" s="566"/>
      <c r="I314" s="566"/>
      <c r="J314" s="566"/>
      <c r="K314" s="566"/>
      <c r="L314" s="566"/>
      <c r="M314" s="566"/>
      <c r="N314" s="566"/>
      <c r="O314" s="566"/>
      <c r="P314" s="566"/>
      <c r="Q314" s="566"/>
      <c r="R314" s="566"/>
      <c r="S314" s="566"/>
      <c r="T314" s="566"/>
      <c r="U314" s="213"/>
      <c r="V314" s="211"/>
      <c r="W314" s="212"/>
      <c r="X314" s="212"/>
      <c r="Y314" s="212"/>
      <c r="Z314" s="212"/>
      <c r="AA314" s="214"/>
      <c r="AB314" s="212"/>
      <c r="AC314" s="215"/>
      <c r="AD314" s="214"/>
      <c r="AE314" s="212"/>
      <c r="AF314" s="212"/>
      <c r="AG314" s="215"/>
      <c r="AH314" s="212"/>
      <c r="AI314" s="212"/>
      <c r="AJ314" s="212"/>
      <c r="AK314" s="215"/>
      <c r="AL314" s="216"/>
      <c r="AM314" s="213"/>
      <c r="AN314" s="109"/>
      <c r="AO314" s="381"/>
      <c r="AP314" s="407"/>
      <c r="AQ314" s="407"/>
    </row>
    <row r="315" spans="1:43" ht="6" customHeight="1" x14ac:dyDescent="0.25">
      <c r="A315" s="381"/>
      <c r="B315" s="206"/>
      <c r="C315" s="202"/>
      <c r="D315" s="217"/>
      <c r="E315" s="218"/>
      <c r="F315" s="567"/>
      <c r="G315" s="567"/>
      <c r="H315" s="567"/>
      <c r="I315" s="567"/>
      <c r="J315" s="567"/>
      <c r="K315" s="567"/>
      <c r="L315" s="567"/>
      <c r="M315" s="567"/>
      <c r="N315" s="567"/>
      <c r="O315" s="567"/>
      <c r="P315" s="567"/>
      <c r="Q315" s="567"/>
      <c r="R315" s="567"/>
      <c r="S315" s="567"/>
      <c r="T315" s="567"/>
      <c r="U315" s="219"/>
      <c r="V315" s="217"/>
      <c r="W315" s="218"/>
      <c r="X315" s="218"/>
      <c r="Y315" s="218"/>
      <c r="Z315" s="218"/>
      <c r="AA315" s="220"/>
      <c r="AB315" s="218"/>
      <c r="AC315" s="221"/>
      <c r="AD315" s="220"/>
      <c r="AE315" s="218"/>
      <c r="AF315" s="218"/>
      <c r="AG315" s="221"/>
      <c r="AH315" s="218"/>
      <c r="AI315" s="218"/>
      <c r="AJ315" s="218"/>
      <c r="AK315" s="221"/>
      <c r="AL315" s="222"/>
      <c r="AM315" s="219"/>
      <c r="AN315" s="109"/>
      <c r="AO315" s="381"/>
      <c r="AP315" s="407"/>
      <c r="AQ315" s="407"/>
    </row>
    <row r="316" spans="1:43" ht="11.25" customHeight="1" x14ac:dyDescent="0.25">
      <c r="A316" s="381"/>
      <c r="B316" s="206"/>
      <c r="C316" s="202"/>
      <c r="D316" s="109"/>
      <c r="E316" s="381" t="s">
        <v>258</v>
      </c>
      <c r="F316" s="1148" t="str">
        <f ca="1">VLOOKUP(CONCATENATE($B$279&amp;INDIRECT(ADDRESS(ROW(),COLUMN()-1))),INDIRECT("translations[[Question Num]:["&amp; Language_Selected &amp;"]]"),MATCH(Language_Selected,Language_Options,0)+1,FALSE)</f>
        <v>Any other vegetables, such as [INSERT UP TO 5 OTHER COMMONLY CONSUMED VEGETABLES], or other vegetables?</v>
      </c>
      <c r="G316" s="1148"/>
      <c r="H316" s="1148"/>
      <c r="I316" s="1148"/>
      <c r="J316" s="1148"/>
      <c r="K316" s="1148"/>
      <c r="L316" s="1148"/>
      <c r="M316" s="1148"/>
      <c r="N316" s="1148"/>
      <c r="O316" s="1148"/>
      <c r="P316" s="1148"/>
      <c r="Q316" s="1148"/>
      <c r="R316" s="1148"/>
      <c r="S316" s="1148"/>
      <c r="T316" s="1148"/>
      <c r="U316" s="202"/>
      <c r="V316" s="109"/>
      <c r="W316" s="407" t="s">
        <v>258</v>
      </c>
      <c r="X316" s="112" t="s">
        <v>9</v>
      </c>
      <c r="Y316" s="112"/>
      <c r="Z316" s="112"/>
      <c r="AA316" s="209"/>
      <c r="AB316" s="210"/>
      <c r="AC316" s="121" t="s">
        <v>53</v>
      </c>
      <c r="AD316" s="189"/>
      <c r="AE316" s="407"/>
      <c r="AF316" s="407"/>
      <c r="AG316" s="121" t="s">
        <v>55</v>
      </c>
      <c r="AH316" s="407"/>
      <c r="AI316" s="407"/>
      <c r="AJ316" s="407"/>
      <c r="AK316" s="121" t="s">
        <v>103</v>
      </c>
      <c r="AL316" s="203"/>
      <c r="AM316" s="202"/>
      <c r="AN316" s="109"/>
      <c r="AO316" s="381"/>
      <c r="AP316" s="407"/>
      <c r="AQ316" s="407"/>
    </row>
    <row r="317" spans="1:43" ht="11.25" customHeight="1" x14ac:dyDescent="0.25">
      <c r="A317" s="381"/>
      <c r="B317" s="206"/>
      <c r="C317" s="202"/>
      <c r="D317" s="109"/>
      <c r="E317" s="381"/>
      <c r="F317" s="1148"/>
      <c r="G317" s="1148"/>
      <c r="H317" s="1148"/>
      <c r="I317" s="1148"/>
      <c r="J317" s="1148"/>
      <c r="K317" s="1148"/>
      <c r="L317" s="1148"/>
      <c r="M317" s="1148"/>
      <c r="N317" s="1148"/>
      <c r="O317" s="1148"/>
      <c r="P317" s="1148"/>
      <c r="Q317" s="1148"/>
      <c r="R317" s="1148"/>
      <c r="S317" s="1148"/>
      <c r="T317" s="1148"/>
      <c r="U317" s="202"/>
      <c r="V317" s="109"/>
      <c r="W317" s="407"/>
      <c r="X317" s="112"/>
      <c r="Y317" s="112"/>
      <c r="Z317" s="112"/>
      <c r="AA317" s="209"/>
      <c r="AB317" s="210"/>
      <c r="AC317" s="121"/>
      <c r="AD317" s="189"/>
      <c r="AE317" s="407"/>
      <c r="AF317" s="407"/>
      <c r="AG317" s="121"/>
      <c r="AH317" s="407"/>
      <c r="AI317" s="407"/>
      <c r="AJ317" s="407"/>
      <c r="AK317" s="121"/>
      <c r="AL317" s="203"/>
      <c r="AM317" s="202"/>
      <c r="AN317" s="109"/>
      <c r="AO317" s="381"/>
      <c r="AP317" s="407"/>
      <c r="AQ317" s="407"/>
    </row>
    <row r="318" spans="1:43" ht="11.25" customHeight="1" x14ac:dyDescent="0.25">
      <c r="A318" s="381"/>
      <c r="B318" s="206"/>
      <c r="C318" s="202"/>
      <c r="D318" s="109"/>
      <c r="E318" s="381"/>
      <c r="F318" s="1148"/>
      <c r="G318" s="1148"/>
      <c r="H318" s="1148"/>
      <c r="I318" s="1148"/>
      <c r="J318" s="1148"/>
      <c r="K318" s="1148"/>
      <c r="L318" s="1148"/>
      <c r="M318" s="1148"/>
      <c r="N318" s="1148"/>
      <c r="O318" s="1148"/>
      <c r="P318" s="1148"/>
      <c r="Q318" s="1148"/>
      <c r="R318" s="1148"/>
      <c r="S318" s="1148"/>
      <c r="T318" s="1148"/>
      <c r="U318" s="202"/>
      <c r="V318" s="109"/>
      <c r="W318" s="407"/>
      <c r="X318" s="407"/>
      <c r="Y318" s="407"/>
      <c r="Z318" s="407"/>
      <c r="AA318" s="189"/>
      <c r="AB318" s="407"/>
      <c r="AC318" s="410"/>
      <c r="AD318" s="189"/>
      <c r="AE318" s="407"/>
      <c r="AF318" s="407"/>
      <c r="AG318" s="410"/>
      <c r="AH318" s="407"/>
      <c r="AI318" s="407"/>
      <c r="AJ318" s="407"/>
      <c r="AK318" s="410"/>
      <c r="AL318" s="203"/>
      <c r="AM318" s="202"/>
      <c r="AN318" s="109"/>
      <c r="AO318" s="381"/>
      <c r="AP318" s="407"/>
      <c r="AQ318" s="407"/>
    </row>
    <row r="319" spans="1:43" ht="6" customHeight="1" x14ac:dyDescent="0.25">
      <c r="A319" s="381"/>
      <c r="B319" s="206"/>
      <c r="C319" s="202"/>
      <c r="D319" s="211"/>
      <c r="E319" s="212"/>
      <c r="F319" s="566"/>
      <c r="G319" s="566"/>
      <c r="H319" s="566"/>
      <c r="I319" s="566"/>
      <c r="J319" s="566"/>
      <c r="K319" s="566"/>
      <c r="L319" s="566"/>
      <c r="M319" s="566"/>
      <c r="N319" s="566"/>
      <c r="O319" s="566"/>
      <c r="P319" s="566"/>
      <c r="Q319" s="566"/>
      <c r="R319" s="566"/>
      <c r="S319" s="566"/>
      <c r="T319" s="566"/>
      <c r="U319" s="213"/>
      <c r="V319" s="211"/>
      <c r="W319" s="212"/>
      <c r="X319" s="212"/>
      <c r="Y319" s="212"/>
      <c r="Z319" s="212"/>
      <c r="AA319" s="214"/>
      <c r="AB319" s="212"/>
      <c r="AC319" s="215"/>
      <c r="AD319" s="214"/>
      <c r="AE319" s="212"/>
      <c r="AF319" s="212"/>
      <c r="AG319" s="215"/>
      <c r="AH319" s="212"/>
      <c r="AI319" s="212"/>
      <c r="AJ319" s="212"/>
      <c r="AK319" s="215"/>
      <c r="AL319" s="216"/>
      <c r="AM319" s="213"/>
      <c r="AN319" s="109"/>
      <c r="AO319" s="381"/>
      <c r="AP319" s="407"/>
      <c r="AQ319" s="407"/>
    </row>
    <row r="320" spans="1:43" ht="6" customHeight="1" x14ac:dyDescent="0.25">
      <c r="A320" s="381"/>
      <c r="B320" s="206"/>
      <c r="C320" s="202"/>
      <c r="D320" s="217"/>
      <c r="E320" s="218"/>
      <c r="F320" s="567"/>
      <c r="G320" s="567"/>
      <c r="H320" s="567"/>
      <c r="I320" s="567"/>
      <c r="J320" s="567"/>
      <c r="K320" s="567"/>
      <c r="L320" s="567"/>
      <c r="M320" s="567"/>
      <c r="N320" s="567"/>
      <c r="O320" s="567"/>
      <c r="P320" s="567"/>
      <c r="Q320" s="567"/>
      <c r="R320" s="567"/>
      <c r="S320" s="567"/>
      <c r="T320" s="567"/>
      <c r="U320" s="219"/>
      <c r="V320" s="217"/>
      <c r="W320" s="218"/>
      <c r="X320" s="218"/>
      <c r="Y320" s="218"/>
      <c r="Z320" s="218"/>
      <c r="AA320" s="220"/>
      <c r="AB320" s="218"/>
      <c r="AC320" s="221"/>
      <c r="AD320" s="220"/>
      <c r="AE320" s="218"/>
      <c r="AF320" s="218"/>
      <c r="AG320" s="221"/>
      <c r="AH320" s="218"/>
      <c r="AI320" s="218"/>
      <c r="AJ320" s="218"/>
      <c r="AK320" s="221"/>
      <c r="AL320" s="222"/>
      <c r="AM320" s="219"/>
      <c r="AN320" s="109"/>
      <c r="AO320" s="381"/>
      <c r="AP320" s="407"/>
      <c r="AQ320" s="407"/>
    </row>
    <row r="321" spans="1:43" ht="11.25" customHeight="1" x14ac:dyDescent="0.25">
      <c r="A321" s="381"/>
      <c r="B321" s="206"/>
      <c r="C321" s="202"/>
      <c r="D321" s="109"/>
      <c r="E321" s="407" t="s">
        <v>352</v>
      </c>
      <c r="F321" s="1148" t="str">
        <f ca="1">VLOOKUP(CONCATENATE($B$279&amp;INDIRECT(ADDRESS(ROW(),COLUMN()-1))),INDIRECT("translations[[Question Num]:["&amp; Language_Selected &amp;"]]"),MATCH(Language_Selected,Language_Options,0)+1,FALSE)</f>
        <v>Ripe mangoes or ripe papayas or [INSERT OTHER COMMONLY CONSUMED VITAMIN A-RICH FRUITS]?</v>
      </c>
      <c r="G321" s="1148"/>
      <c r="H321" s="1148"/>
      <c r="I321" s="1148"/>
      <c r="J321" s="1148"/>
      <c r="K321" s="1148"/>
      <c r="L321" s="1148"/>
      <c r="M321" s="1148"/>
      <c r="N321" s="1148"/>
      <c r="O321" s="1148"/>
      <c r="P321" s="1148"/>
      <c r="Q321" s="1148"/>
      <c r="R321" s="1148"/>
      <c r="S321" s="1148"/>
      <c r="T321" s="1148"/>
      <c r="U321" s="202"/>
      <c r="V321" s="109"/>
      <c r="W321" s="407" t="s">
        <v>352</v>
      </c>
      <c r="X321" s="112" t="s">
        <v>9</v>
      </c>
      <c r="Y321" s="112"/>
      <c r="Z321" s="112"/>
      <c r="AA321" s="209"/>
      <c r="AB321" s="210"/>
      <c r="AC321" s="121" t="s">
        <v>53</v>
      </c>
      <c r="AD321" s="189"/>
      <c r="AE321" s="407"/>
      <c r="AF321" s="407"/>
      <c r="AG321" s="121" t="s">
        <v>55</v>
      </c>
      <c r="AH321" s="407"/>
      <c r="AI321" s="407"/>
      <c r="AJ321" s="407"/>
      <c r="AK321" s="121" t="s">
        <v>103</v>
      </c>
      <c r="AL321" s="203"/>
      <c r="AM321" s="202"/>
      <c r="AN321" s="109"/>
      <c r="AO321" s="381"/>
      <c r="AP321" s="407"/>
      <c r="AQ321" s="407"/>
    </row>
    <row r="322" spans="1:43" ht="11.25" customHeight="1" x14ac:dyDescent="0.25">
      <c r="A322" s="381"/>
      <c r="B322" s="206"/>
      <c r="C322" s="202"/>
      <c r="D322" s="109"/>
      <c r="E322" s="407"/>
      <c r="F322" s="1148"/>
      <c r="G322" s="1148"/>
      <c r="H322" s="1148"/>
      <c r="I322" s="1148"/>
      <c r="J322" s="1148"/>
      <c r="K322" s="1148"/>
      <c r="L322" s="1148"/>
      <c r="M322" s="1148"/>
      <c r="N322" s="1148"/>
      <c r="O322" s="1148"/>
      <c r="P322" s="1148"/>
      <c r="Q322" s="1148"/>
      <c r="R322" s="1148"/>
      <c r="S322" s="1148"/>
      <c r="T322" s="1148"/>
      <c r="U322" s="202"/>
      <c r="V322" s="109"/>
      <c r="W322" s="407"/>
      <c r="X322" s="112"/>
      <c r="Y322" s="112"/>
      <c r="Z322" s="112"/>
      <c r="AA322" s="209"/>
      <c r="AB322" s="210"/>
      <c r="AC322" s="121"/>
      <c r="AD322" s="189"/>
      <c r="AE322" s="407"/>
      <c r="AF322" s="407"/>
      <c r="AG322" s="121"/>
      <c r="AH322" s="407"/>
      <c r="AI322" s="407"/>
      <c r="AJ322" s="407"/>
      <c r="AK322" s="121"/>
      <c r="AL322" s="203"/>
      <c r="AM322" s="202"/>
      <c r="AN322" s="109"/>
      <c r="AO322" s="381"/>
      <c r="AP322" s="407"/>
      <c r="AQ322" s="407"/>
    </row>
    <row r="323" spans="1:43" ht="11.25" customHeight="1" x14ac:dyDescent="0.25">
      <c r="A323" s="381"/>
      <c r="B323" s="206"/>
      <c r="C323" s="202"/>
      <c r="D323" s="109"/>
      <c r="E323" s="407"/>
      <c r="F323" s="1148"/>
      <c r="G323" s="1148"/>
      <c r="H323" s="1148"/>
      <c r="I323" s="1148"/>
      <c r="J323" s="1148"/>
      <c r="K323" s="1148"/>
      <c r="L323" s="1148"/>
      <c r="M323" s="1148"/>
      <c r="N323" s="1148"/>
      <c r="O323" s="1148"/>
      <c r="P323" s="1148"/>
      <c r="Q323" s="1148"/>
      <c r="R323" s="1148"/>
      <c r="S323" s="1148"/>
      <c r="T323" s="1148"/>
      <c r="U323" s="202"/>
      <c r="V323" s="109"/>
      <c r="W323" s="407"/>
      <c r="X323" s="112"/>
      <c r="Y323" s="112"/>
      <c r="Z323" s="112"/>
      <c r="AA323" s="209"/>
      <c r="AB323" s="210"/>
      <c r="AC323" s="121"/>
      <c r="AD323" s="189"/>
      <c r="AE323" s="407"/>
      <c r="AF323" s="407"/>
      <c r="AG323" s="121"/>
      <c r="AH323" s="407"/>
      <c r="AI323" s="407"/>
      <c r="AJ323" s="407"/>
      <c r="AK323" s="121"/>
      <c r="AL323" s="203"/>
      <c r="AM323" s="202"/>
      <c r="AN323" s="109"/>
      <c r="AO323" s="381"/>
      <c r="AP323" s="407"/>
      <c r="AQ323" s="407"/>
    </row>
    <row r="324" spans="1:43" ht="6" customHeight="1" x14ac:dyDescent="0.25">
      <c r="A324" s="381"/>
      <c r="B324" s="206"/>
      <c r="C324" s="202"/>
      <c r="D324" s="211"/>
      <c r="E324" s="212"/>
      <c r="F324" s="566"/>
      <c r="G324" s="566"/>
      <c r="H324" s="566"/>
      <c r="I324" s="566"/>
      <c r="J324" s="566"/>
      <c r="K324" s="566"/>
      <c r="L324" s="566"/>
      <c r="M324" s="566"/>
      <c r="N324" s="566"/>
      <c r="O324" s="566"/>
      <c r="P324" s="566"/>
      <c r="Q324" s="566"/>
      <c r="R324" s="566"/>
      <c r="S324" s="566"/>
      <c r="T324" s="566"/>
      <c r="U324" s="213"/>
      <c r="V324" s="211"/>
      <c r="W324" s="212"/>
      <c r="X324" s="212"/>
      <c r="Y324" s="212"/>
      <c r="Z324" s="212"/>
      <c r="AA324" s="214"/>
      <c r="AB324" s="212"/>
      <c r="AC324" s="215"/>
      <c r="AD324" s="214"/>
      <c r="AE324" s="212"/>
      <c r="AF324" s="212"/>
      <c r="AG324" s="215"/>
      <c r="AH324" s="212"/>
      <c r="AI324" s="212"/>
      <c r="AJ324" s="212"/>
      <c r="AK324" s="215"/>
      <c r="AL324" s="216"/>
      <c r="AM324" s="213"/>
      <c r="AN324" s="109"/>
      <c r="AO324" s="381"/>
      <c r="AP324" s="407"/>
      <c r="AQ324" s="407"/>
    </row>
    <row r="325" spans="1:43" ht="6" customHeight="1" x14ac:dyDescent="0.25">
      <c r="A325" s="381"/>
      <c r="B325" s="206"/>
      <c r="C325" s="202"/>
      <c r="D325" s="217"/>
      <c r="E325" s="218"/>
      <c r="F325" s="567"/>
      <c r="G325" s="567"/>
      <c r="H325" s="567"/>
      <c r="I325" s="567"/>
      <c r="J325" s="567"/>
      <c r="K325" s="567"/>
      <c r="L325" s="567"/>
      <c r="M325" s="567"/>
      <c r="N325" s="567"/>
      <c r="O325" s="567"/>
      <c r="P325" s="567"/>
      <c r="Q325" s="567"/>
      <c r="R325" s="567"/>
      <c r="S325" s="567"/>
      <c r="T325" s="567"/>
      <c r="U325" s="219"/>
      <c r="V325" s="217"/>
      <c r="W325" s="218"/>
      <c r="X325" s="218"/>
      <c r="Y325" s="218"/>
      <c r="Z325" s="218"/>
      <c r="AA325" s="220"/>
      <c r="AB325" s="218"/>
      <c r="AC325" s="221"/>
      <c r="AD325" s="220"/>
      <c r="AE325" s="218"/>
      <c r="AF325" s="218"/>
      <c r="AG325" s="221"/>
      <c r="AH325" s="218"/>
      <c r="AI325" s="218"/>
      <c r="AJ325" s="218"/>
      <c r="AK325" s="221"/>
      <c r="AL325" s="222"/>
      <c r="AM325" s="219"/>
      <c r="AN325" s="109"/>
      <c r="AO325" s="381"/>
      <c r="AP325" s="407"/>
      <c r="AQ325" s="407"/>
    </row>
    <row r="326" spans="1:43" ht="11.25" customHeight="1" x14ac:dyDescent="0.25">
      <c r="A326" s="381"/>
      <c r="B326" s="206"/>
      <c r="C326" s="202"/>
      <c r="D326" s="109"/>
      <c r="E326" s="407" t="s">
        <v>354</v>
      </c>
      <c r="F326" s="1148" t="str">
        <f ca="1">VLOOKUP(CONCATENATE($B$279&amp;INDIRECT(ADDRESS(ROW(),COLUMN()-1))),INDIRECT("translations[[Question Num]:["&amp; Language_Selected &amp;"]]"),MATCH(Language_Selected,Language_Options,0)+1,FALSE)</f>
        <v>Any other fruits, such as [INSERT UP TO 5 COMMONLY CONSUMED FRUITS], or other fruits?</v>
      </c>
      <c r="G326" s="1148"/>
      <c r="H326" s="1148"/>
      <c r="I326" s="1148"/>
      <c r="J326" s="1148"/>
      <c r="K326" s="1148"/>
      <c r="L326" s="1148"/>
      <c r="M326" s="1148"/>
      <c r="N326" s="1148"/>
      <c r="O326" s="1148"/>
      <c r="P326" s="1148"/>
      <c r="Q326" s="1148"/>
      <c r="R326" s="1148"/>
      <c r="S326" s="1148"/>
      <c r="T326" s="1148"/>
      <c r="U326" s="202"/>
      <c r="V326" s="109"/>
      <c r="W326" s="407" t="s">
        <v>354</v>
      </c>
      <c r="X326" s="112" t="s">
        <v>9</v>
      </c>
      <c r="Y326" s="112"/>
      <c r="Z326" s="112"/>
      <c r="AA326" s="209"/>
      <c r="AB326" s="210"/>
      <c r="AC326" s="121" t="s">
        <v>53</v>
      </c>
      <c r="AD326" s="189"/>
      <c r="AE326" s="407"/>
      <c r="AF326" s="407"/>
      <c r="AG326" s="121" t="s">
        <v>55</v>
      </c>
      <c r="AH326" s="407"/>
      <c r="AI326" s="407"/>
      <c r="AJ326" s="407"/>
      <c r="AK326" s="121" t="s">
        <v>103</v>
      </c>
      <c r="AL326" s="203"/>
      <c r="AM326" s="202"/>
      <c r="AN326" s="109"/>
      <c r="AO326" s="381"/>
      <c r="AP326" s="407"/>
      <c r="AQ326" s="407"/>
    </row>
    <row r="327" spans="1:43" ht="11.25" customHeight="1" x14ac:dyDescent="0.25">
      <c r="A327" s="381"/>
      <c r="B327" s="206"/>
      <c r="C327" s="202"/>
      <c r="D327" s="109"/>
      <c r="E327" s="407"/>
      <c r="F327" s="1148"/>
      <c r="G327" s="1148"/>
      <c r="H327" s="1148"/>
      <c r="I327" s="1148"/>
      <c r="J327" s="1148"/>
      <c r="K327" s="1148"/>
      <c r="L327" s="1148"/>
      <c r="M327" s="1148"/>
      <c r="N327" s="1148"/>
      <c r="O327" s="1148"/>
      <c r="P327" s="1148"/>
      <c r="Q327" s="1148"/>
      <c r="R327" s="1148"/>
      <c r="S327" s="1148"/>
      <c r="T327" s="1148"/>
      <c r="U327" s="202"/>
      <c r="V327" s="109"/>
      <c r="W327" s="407"/>
      <c r="X327" s="112"/>
      <c r="Y327" s="112"/>
      <c r="Z327" s="112"/>
      <c r="AA327" s="209"/>
      <c r="AB327" s="210"/>
      <c r="AC327" s="121"/>
      <c r="AD327" s="189"/>
      <c r="AE327" s="407"/>
      <c r="AF327" s="407"/>
      <c r="AG327" s="121"/>
      <c r="AH327" s="407"/>
      <c r="AI327" s="407"/>
      <c r="AJ327" s="407"/>
      <c r="AK327" s="121"/>
      <c r="AL327" s="203"/>
      <c r="AM327" s="202"/>
      <c r="AN327" s="109"/>
      <c r="AO327" s="381"/>
      <c r="AP327" s="407"/>
      <c r="AQ327" s="407"/>
    </row>
    <row r="328" spans="1:43" ht="6" customHeight="1" x14ac:dyDescent="0.25">
      <c r="A328" s="381"/>
      <c r="B328" s="206"/>
      <c r="C328" s="202"/>
      <c r="D328" s="211"/>
      <c r="E328" s="212"/>
      <c r="F328" s="566"/>
      <c r="G328" s="566"/>
      <c r="H328" s="566"/>
      <c r="I328" s="566"/>
      <c r="J328" s="566"/>
      <c r="K328" s="566"/>
      <c r="L328" s="566"/>
      <c r="M328" s="566"/>
      <c r="N328" s="566"/>
      <c r="O328" s="566"/>
      <c r="P328" s="566"/>
      <c r="Q328" s="566"/>
      <c r="R328" s="566"/>
      <c r="S328" s="566"/>
      <c r="T328" s="566"/>
      <c r="U328" s="213"/>
      <c r="V328" s="211"/>
      <c r="W328" s="212"/>
      <c r="X328" s="212"/>
      <c r="Y328" s="212"/>
      <c r="Z328" s="212"/>
      <c r="AA328" s="214"/>
      <c r="AB328" s="212"/>
      <c r="AC328" s="215"/>
      <c r="AD328" s="214"/>
      <c r="AE328" s="212"/>
      <c r="AF328" s="212"/>
      <c r="AG328" s="215"/>
      <c r="AH328" s="212"/>
      <c r="AI328" s="212"/>
      <c r="AJ328" s="212"/>
      <c r="AK328" s="215"/>
      <c r="AL328" s="216"/>
      <c r="AM328" s="213"/>
      <c r="AN328" s="109"/>
      <c r="AO328" s="381"/>
      <c r="AP328" s="407"/>
      <c r="AQ328" s="407"/>
    </row>
    <row r="329" spans="1:43" ht="6" customHeight="1" x14ac:dyDescent="0.25">
      <c r="A329" s="381"/>
      <c r="B329" s="206"/>
      <c r="C329" s="202"/>
      <c r="D329" s="217"/>
      <c r="E329" s="218"/>
      <c r="F329" s="567"/>
      <c r="G329" s="567"/>
      <c r="H329" s="567"/>
      <c r="I329" s="567"/>
      <c r="J329" s="567"/>
      <c r="K329" s="567"/>
      <c r="L329" s="567"/>
      <c r="M329" s="567"/>
      <c r="N329" s="567"/>
      <c r="O329" s="567"/>
      <c r="P329" s="567"/>
      <c r="Q329" s="567"/>
      <c r="R329" s="567"/>
      <c r="S329" s="567"/>
      <c r="T329" s="567"/>
      <c r="U329" s="219"/>
      <c r="V329" s="217"/>
      <c r="W329" s="218"/>
      <c r="X329" s="218"/>
      <c r="Y329" s="218"/>
      <c r="Z329" s="218"/>
      <c r="AA329" s="220"/>
      <c r="AB329" s="218"/>
      <c r="AC329" s="221"/>
      <c r="AD329" s="220"/>
      <c r="AE329" s="218"/>
      <c r="AF329" s="218"/>
      <c r="AG329" s="221"/>
      <c r="AH329" s="218"/>
      <c r="AI329" s="218"/>
      <c r="AJ329" s="218"/>
      <c r="AK329" s="221"/>
      <c r="AL329" s="222"/>
      <c r="AM329" s="219"/>
      <c r="AN329" s="109"/>
      <c r="AO329" s="381"/>
      <c r="AP329" s="407"/>
      <c r="AQ329" s="407"/>
    </row>
    <row r="330" spans="1:43" ht="11.25" customHeight="1" x14ac:dyDescent="0.25">
      <c r="A330" s="381"/>
      <c r="B330" s="205"/>
      <c r="C330" s="202"/>
      <c r="D330" s="109"/>
      <c r="E330" s="407" t="s">
        <v>557</v>
      </c>
      <c r="F330" s="1148" t="str">
        <f ca="1">VLOOKUP(CONCATENATE($B$279&amp;INDIRECT(ADDRESS(ROW(),COLUMN()-1))),INDIRECT("translations[[Question Num]:["&amp; Language_Selected &amp;"]]"),MATCH(Language_Selected,Language_Options,0)+1,FALSE)</f>
        <v>Fresh or dried fish or shellfish?</v>
      </c>
      <c r="G330" s="1148"/>
      <c r="H330" s="1148"/>
      <c r="I330" s="1148"/>
      <c r="J330" s="1148"/>
      <c r="K330" s="1148"/>
      <c r="L330" s="1148"/>
      <c r="M330" s="1148"/>
      <c r="N330" s="1148"/>
      <c r="O330" s="1148"/>
      <c r="P330" s="1148"/>
      <c r="Q330" s="1148"/>
      <c r="R330" s="1148"/>
      <c r="S330" s="1148"/>
      <c r="T330" s="1148"/>
      <c r="U330" s="202"/>
      <c r="V330" s="109"/>
      <c r="W330" s="407" t="s">
        <v>557</v>
      </c>
      <c r="X330" s="112" t="s">
        <v>9</v>
      </c>
      <c r="Y330" s="112"/>
      <c r="Z330" s="112"/>
      <c r="AA330" s="209"/>
      <c r="AB330" s="210"/>
      <c r="AC330" s="121" t="s">
        <v>53</v>
      </c>
      <c r="AD330" s="189"/>
      <c r="AE330" s="407"/>
      <c r="AF330" s="407"/>
      <c r="AG330" s="121" t="s">
        <v>55</v>
      </c>
      <c r="AH330" s="407"/>
      <c r="AI330" s="407"/>
      <c r="AJ330" s="407"/>
      <c r="AK330" s="121" t="s">
        <v>103</v>
      </c>
      <c r="AL330" s="203"/>
      <c r="AM330" s="202"/>
      <c r="AN330" s="109"/>
      <c r="AO330" s="381"/>
      <c r="AP330" s="407"/>
      <c r="AQ330" s="407"/>
    </row>
    <row r="331" spans="1:43" ht="11.25" customHeight="1" x14ac:dyDescent="0.25">
      <c r="A331" s="381"/>
      <c r="B331" s="205"/>
      <c r="C331" s="202"/>
      <c r="D331" s="109"/>
      <c r="E331" s="407"/>
      <c r="F331" s="1148"/>
      <c r="G331" s="1148"/>
      <c r="H331" s="1148"/>
      <c r="I331" s="1148"/>
      <c r="J331" s="1148"/>
      <c r="K331" s="1148"/>
      <c r="L331" s="1148"/>
      <c r="M331" s="1148"/>
      <c r="N331" s="1148"/>
      <c r="O331" s="1148"/>
      <c r="P331" s="1148"/>
      <c r="Q331" s="1148"/>
      <c r="R331" s="1148"/>
      <c r="S331" s="1148"/>
      <c r="T331" s="1148"/>
      <c r="U331" s="202"/>
      <c r="V331" s="109"/>
      <c r="W331" s="407"/>
      <c r="X331" s="112"/>
      <c r="Y331" s="112"/>
      <c r="Z331" s="112"/>
      <c r="AA331" s="209"/>
      <c r="AB331" s="210"/>
      <c r="AC331" s="121"/>
      <c r="AD331" s="189"/>
      <c r="AE331" s="407"/>
      <c r="AF331" s="407"/>
      <c r="AG331" s="121"/>
      <c r="AH331" s="407"/>
      <c r="AI331" s="407"/>
      <c r="AJ331" s="407"/>
      <c r="AK331" s="121"/>
      <c r="AL331" s="203"/>
      <c r="AM331" s="202"/>
      <c r="AN331" s="109"/>
      <c r="AO331" s="381"/>
      <c r="AP331" s="407"/>
      <c r="AQ331" s="407"/>
    </row>
    <row r="332" spans="1:43" ht="6" customHeight="1" x14ac:dyDescent="0.25">
      <c r="A332" s="381"/>
      <c r="B332" s="205"/>
      <c r="C332" s="202"/>
      <c r="D332" s="211"/>
      <c r="E332" s="212"/>
      <c r="F332" s="566"/>
      <c r="G332" s="566"/>
      <c r="H332" s="566"/>
      <c r="I332" s="566"/>
      <c r="J332" s="566"/>
      <c r="K332" s="566"/>
      <c r="L332" s="566"/>
      <c r="M332" s="566"/>
      <c r="N332" s="566"/>
      <c r="O332" s="566"/>
      <c r="P332" s="566"/>
      <c r="Q332" s="566"/>
      <c r="R332" s="566"/>
      <c r="S332" s="566"/>
      <c r="T332" s="566"/>
      <c r="U332" s="213"/>
      <c r="V332" s="211"/>
      <c r="W332" s="212"/>
      <c r="X332" s="212"/>
      <c r="Y332" s="212"/>
      <c r="Z332" s="212"/>
      <c r="AA332" s="214"/>
      <c r="AB332" s="212"/>
      <c r="AC332" s="215"/>
      <c r="AD332" s="214"/>
      <c r="AE332" s="212"/>
      <c r="AF332" s="212"/>
      <c r="AG332" s="215"/>
      <c r="AH332" s="212"/>
      <c r="AI332" s="212"/>
      <c r="AJ332" s="212"/>
      <c r="AK332" s="215"/>
      <c r="AL332" s="216"/>
      <c r="AM332" s="213"/>
      <c r="AN332" s="109"/>
      <c r="AO332" s="381"/>
      <c r="AP332" s="407"/>
      <c r="AQ332" s="407"/>
    </row>
    <row r="333" spans="1:43" ht="6" customHeight="1" x14ac:dyDescent="0.25">
      <c r="A333" s="381"/>
      <c r="B333" s="205"/>
      <c r="C333" s="202"/>
      <c r="D333" s="217"/>
      <c r="E333" s="218"/>
      <c r="F333" s="567"/>
      <c r="G333" s="567"/>
      <c r="H333" s="567"/>
      <c r="I333" s="567"/>
      <c r="J333" s="567"/>
      <c r="K333" s="567"/>
      <c r="L333" s="567"/>
      <c r="M333" s="567"/>
      <c r="N333" s="567"/>
      <c r="O333" s="567"/>
      <c r="P333" s="567"/>
      <c r="Q333" s="567"/>
      <c r="R333" s="567"/>
      <c r="S333" s="567"/>
      <c r="T333" s="567"/>
      <c r="U333" s="219"/>
      <c r="V333" s="217"/>
      <c r="W333" s="218"/>
      <c r="X333" s="218"/>
      <c r="Y333" s="218"/>
      <c r="Z333" s="218"/>
      <c r="AA333" s="220"/>
      <c r="AB333" s="218"/>
      <c r="AC333" s="221"/>
      <c r="AD333" s="220"/>
      <c r="AE333" s="218"/>
      <c r="AF333" s="218"/>
      <c r="AG333" s="221"/>
      <c r="AH333" s="218"/>
      <c r="AI333" s="218"/>
      <c r="AJ333" s="218"/>
      <c r="AK333" s="221"/>
      <c r="AL333" s="222"/>
      <c r="AM333" s="219"/>
      <c r="AN333" s="109"/>
      <c r="AO333" s="381"/>
      <c r="AP333" s="407"/>
      <c r="AQ333" s="407"/>
    </row>
    <row r="334" spans="1:43" ht="11.25" customHeight="1" x14ac:dyDescent="0.25">
      <c r="A334" s="381"/>
      <c r="B334" s="121"/>
      <c r="C334" s="202"/>
      <c r="D334" s="109"/>
      <c r="E334" s="407" t="s">
        <v>558</v>
      </c>
      <c r="F334" s="1148" t="str">
        <f ca="1">VLOOKUP(CONCATENATE($B$279&amp;INDIRECT(ADDRESS(ROW(),COLUMN()-1))),INDIRECT("translations[[Question Num]:["&amp; Language_Selected &amp;"]]"),MATCH(Language_Selected,Language_Options,0)+1,FALSE)</f>
        <v>Liver, kidney, heart, or [INSERT OTHER COMMONLY CONSUMED ORGAN MEATS]?</v>
      </c>
      <c r="G334" s="1148"/>
      <c r="H334" s="1148"/>
      <c r="I334" s="1148"/>
      <c r="J334" s="1148"/>
      <c r="K334" s="1148"/>
      <c r="L334" s="1148"/>
      <c r="M334" s="1148"/>
      <c r="N334" s="1148"/>
      <c r="O334" s="1148"/>
      <c r="P334" s="1148"/>
      <c r="Q334" s="1148"/>
      <c r="R334" s="1148"/>
      <c r="S334" s="1148"/>
      <c r="T334" s="1148"/>
      <c r="U334" s="202"/>
      <c r="V334" s="109"/>
      <c r="W334" s="407" t="s">
        <v>558</v>
      </c>
      <c r="X334" s="112" t="s">
        <v>9</v>
      </c>
      <c r="Y334" s="112"/>
      <c r="Z334" s="112"/>
      <c r="AA334" s="209"/>
      <c r="AB334" s="210"/>
      <c r="AC334" s="121" t="s">
        <v>53</v>
      </c>
      <c r="AD334" s="189"/>
      <c r="AE334" s="407"/>
      <c r="AF334" s="407"/>
      <c r="AG334" s="121" t="s">
        <v>55</v>
      </c>
      <c r="AH334" s="407"/>
      <c r="AI334" s="407"/>
      <c r="AJ334" s="407"/>
      <c r="AK334" s="121" t="s">
        <v>103</v>
      </c>
      <c r="AL334" s="203"/>
      <c r="AM334" s="202"/>
      <c r="AN334" s="109"/>
      <c r="AO334" s="381"/>
      <c r="AP334" s="407"/>
      <c r="AQ334" s="407"/>
    </row>
    <row r="335" spans="1:43" ht="11.25" customHeight="1" x14ac:dyDescent="0.25">
      <c r="A335" s="381"/>
      <c r="B335" s="121"/>
      <c r="C335" s="202"/>
      <c r="D335" s="109"/>
      <c r="E335" s="407"/>
      <c r="F335" s="1148"/>
      <c r="G335" s="1148"/>
      <c r="H335" s="1148"/>
      <c r="I335" s="1148"/>
      <c r="J335" s="1148"/>
      <c r="K335" s="1148"/>
      <c r="L335" s="1148"/>
      <c r="M335" s="1148"/>
      <c r="N335" s="1148"/>
      <c r="O335" s="1148"/>
      <c r="P335" s="1148"/>
      <c r="Q335" s="1148"/>
      <c r="R335" s="1148"/>
      <c r="S335" s="1148"/>
      <c r="T335" s="1148"/>
      <c r="U335" s="202"/>
      <c r="V335" s="109"/>
      <c r="W335" s="407"/>
      <c r="X335" s="112"/>
      <c r="Y335" s="112"/>
      <c r="Z335" s="112"/>
      <c r="AA335" s="209"/>
      <c r="AB335" s="210"/>
      <c r="AC335" s="121"/>
      <c r="AD335" s="189"/>
      <c r="AE335" s="407"/>
      <c r="AF335" s="407"/>
      <c r="AG335" s="121"/>
      <c r="AH335" s="407"/>
      <c r="AI335" s="407"/>
      <c r="AJ335" s="407"/>
      <c r="AK335" s="121"/>
      <c r="AL335" s="203"/>
      <c r="AM335" s="202"/>
      <c r="AN335" s="109"/>
      <c r="AO335" s="381"/>
      <c r="AP335" s="407"/>
      <c r="AQ335" s="407"/>
    </row>
    <row r="336" spans="1:43" ht="11.25" customHeight="1" x14ac:dyDescent="0.25">
      <c r="A336" s="381"/>
      <c r="B336" s="121"/>
      <c r="C336" s="202"/>
      <c r="D336" s="109"/>
      <c r="E336" s="407"/>
      <c r="F336" s="1148"/>
      <c r="G336" s="1148"/>
      <c r="H336" s="1148"/>
      <c r="I336" s="1148"/>
      <c r="J336" s="1148"/>
      <c r="K336" s="1148"/>
      <c r="L336" s="1148"/>
      <c r="M336" s="1148"/>
      <c r="N336" s="1148"/>
      <c r="O336" s="1148"/>
      <c r="P336" s="1148"/>
      <c r="Q336" s="1148"/>
      <c r="R336" s="1148"/>
      <c r="S336" s="1148"/>
      <c r="T336" s="1148"/>
      <c r="U336" s="202"/>
      <c r="V336" s="109"/>
      <c r="W336" s="407"/>
      <c r="X336" s="112"/>
      <c r="Y336" s="112"/>
      <c r="Z336" s="112"/>
      <c r="AA336" s="209"/>
      <c r="AB336" s="210"/>
      <c r="AC336" s="121"/>
      <c r="AD336" s="189"/>
      <c r="AE336" s="407"/>
      <c r="AF336" s="407"/>
      <c r="AG336" s="121"/>
      <c r="AH336" s="407"/>
      <c r="AI336" s="407"/>
      <c r="AJ336" s="407"/>
      <c r="AK336" s="121"/>
      <c r="AL336" s="203"/>
      <c r="AM336" s="202"/>
      <c r="AN336" s="109"/>
      <c r="AO336" s="381"/>
      <c r="AP336" s="407"/>
      <c r="AQ336" s="407"/>
    </row>
    <row r="337" spans="1:43" ht="6" customHeight="1" x14ac:dyDescent="0.25">
      <c r="A337" s="381"/>
      <c r="B337" s="206"/>
      <c r="C337" s="202"/>
      <c r="D337" s="211"/>
      <c r="E337" s="212"/>
      <c r="F337" s="566"/>
      <c r="G337" s="566"/>
      <c r="H337" s="566"/>
      <c r="I337" s="566"/>
      <c r="J337" s="566"/>
      <c r="K337" s="566"/>
      <c r="L337" s="566"/>
      <c r="M337" s="566"/>
      <c r="N337" s="566"/>
      <c r="O337" s="566"/>
      <c r="P337" s="566"/>
      <c r="Q337" s="566"/>
      <c r="R337" s="566"/>
      <c r="S337" s="566"/>
      <c r="T337" s="566"/>
      <c r="U337" s="213"/>
      <c r="V337" s="211"/>
      <c r="W337" s="212"/>
      <c r="X337" s="212"/>
      <c r="Y337" s="212"/>
      <c r="Z337" s="212"/>
      <c r="AA337" s="214"/>
      <c r="AB337" s="212"/>
      <c r="AC337" s="215"/>
      <c r="AD337" s="214"/>
      <c r="AE337" s="212"/>
      <c r="AF337" s="212"/>
      <c r="AG337" s="215"/>
      <c r="AH337" s="212"/>
      <c r="AI337" s="212"/>
      <c r="AJ337" s="212"/>
      <c r="AK337" s="215"/>
      <c r="AL337" s="216"/>
      <c r="AM337" s="213"/>
      <c r="AN337" s="109"/>
      <c r="AO337" s="381"/>
      <c r="AP337" s="407"/>
      <c r="AQ337" s="407"/>
    </row>
    <row r="338" spans="1:43" ht="6" customHeight="1" x14ac:dyDescent="0.25">
      <c r="A338" s="381"/>
      <c r="B338" s="206"/>
      <c r="C338" s="202"/>
      <c r="D338" s="217"/>
      <c r="E338" s="218"/>
      <c r="F338" s="567"/>
      <c r="G338" s="567"/>
      <c r="H338" s="567"/>
      <c r="I338" s="567"/>
      <c r="J338" s="567"/>
      <c r="K338" s="567"/>
      <c r="L338" s="567"/>
      <c r="M338" s="567"/>
      <c r="N338" s="567"/>
      <c r="O338" s="567"/>
      <c r="P338" s="567"/>
      <c r="Q338" s="567"/>
      <c r="R338" s="567"/>
      <c r="S338" s="567"/>
      <c r="T338" s="567"/>
      <c r="U338" s="219"/>
      <c r="V338" s="217"/>
      <c r="W338" s="218"/>
      <c r="X338" s="218"/>
      <c r="Y338" s="218"/>
      <c r="Z338" s="218"/>
      <c r="AA338" s="220"/>
      <c r="AB338" s="218"/>
      <c r="AC338" s="221"/>
      <c r="AD338" s="220"/>
      <c r="AE338" s="218"/>
      <c r="AF338" s="218"/>
      <c r="AG338" s="221"/>
      <c r="AH338" s="218"/>
      <c r="AI338" s="218"/>
      <c r="AJ338" s="218"/>
      <c r="AK338" s="221"/>
      <c r="AL338" s="222"/>
      <c r="AM338" s="219"/>
      <c r="AN338" s="109"/>
      <c r="AO338" s="381"/>
      <c r="AP338" s="407"/>
      <c r="AQ338" s="407"/>
    </row>
    <row r="339" spans="1:43" ht="11.25" customHeight="1" x14ac:dyDescent="0.25">
      <c r="A339" s="381"/>
      <c r="B339" s="121"/>
      <c r="C339" s="202"/>
      <c r="D339" s="109"/>
      <c r="E339" s="407" t="s">
        <v>559</v>
      </c>
      <c r="F339" s="1148" t="str">
        <f ca="1">VLOOKUP(CONCATENATE($B$279&amp;INDIRECT(ADDRESS(ROW(),COLUMN()-1))),INDIRECT("translations[[Question Num]:["&amp; Language_Selected &amp;"]]"),MATCH(Language_Selected,Language_Options,0)+1,FALSE)</f>
        <v>Sausages, hot dogs, frankfurters, ham, bacon, salami, canned meat, or [INSERT OTHER COMMONLY CONSUMED PROCESSED MEATS]?</v>
      </c>
      <c r="G339" s="1148"/>
      <c r="H339" s="1148"/>
      <c r="I339" s="1148"/>
      <c r="J339" s="1148"/>
      <c r="K339" s="1148"/>
      <c r="L339" s="1148"/>
      <c r="M339" s="1148"/>
      <c r="N339" s="1148"/>
      <c r="O339" s="1148"/>
      <c r="P339" s="1148"/>
      <c r="Q339" s="1148"/>
      <c r="R339" s="1148"/>
      <c r="S339" s="1148"/>
      <c r="T339" s="1148"/>
      <c r="U339" s="202"/>
      <c r="V339" s="109"/>
      <c r="W339" s="407" t="s">
        <v>559</v>
      </c>
      <c r="X339" s="112" t="s">
        <v>9</v>
      </c>
      <c r="Y339" s="112"/>
      <c r="Z339" s="112"/>
      <c r="AA339" s="209"/>
      <c r="AB339" s="210"/>
      <c r="AC339" s="121" t="s">
        <v>53</v>
      </c>
      <c r="AD339" s="189"/>
      <c r="AE339" s="407"/>
      <c r="AF339" s="407"/>
      <c r="AG339" s="121" t="s">
        <v>55</v>
      </c>
      <c r="AH339" s="407"/>
      <c r="AI339" s="407"/>
      <c r="AJ339" s="407"/>
      <c r="AK339" s="121" t="s">
        <v>103</v>
      </c>
      <c r="AL339" s="203"/>
      <c r="AM339" s="202"/>
      <c r="AN339" s="109"/>
      <c r="AO339" s="381"/>
      <c r="AP339" s="407"/>
      <c r="AQ339" s="407"/>
    </row>
    <row r="340" spans="1:43" ht="11.25" customHeight="1" x14ac:dyDescent="0.25">
      <c r="A340" s="381"/>
      <c r="B340" s="121"/>
      <c r="C340" s="202"/>
      <c r="D340" s="109"/>
      <c r="E340" s="407"/>
      <c r="F340" s="1148"/>
      <c r="G340" s="1148"/>
      <c r="H340" s="1148"/>
      <c r="I340" s="1148"/>
      <c r="J340" s="1148"/>
      <c r="K340" s="1148"/>
      <c r="L340" s="1148"/>
      <c r="M340" s="1148"/>
      <c r="N340" s="1148"/>
      <c r="O340" s="1148"/>
      <c r="P340" s="1148"/>
      <c r="Q340" s="1148"/>
      <c r="R340" s="1148"/>
      <c r="S340" s="1148"/>
      <c r="T340" s="1148"/>
      <c r="U340" s="202"/>
      <c r="V340" s="109"/>
      <c r="W340" s="407"/>
      <c r="X340" s="112"/>
      <c r="Y340" s="112"/>
      <c r="Z340" s="112"/>
      <c r="AA340" s="209"/>
      <c r="AB340" s="210"/>
      <c r="AC340" s="121"/>
      <c r="AD340" s="189"/>
      <c r="AE340" s="407"/>
      <c r="AF340" s="407"/>
      <c r="AG340" s="121"/>
      <c r="AH340" s="407"/>
      <c r="AI340" s="407"/>
      <c r="AJ340" s="407"/>
      <c r="AK340" s="121"/>
      <c r="AL340" s="203"/>
      <c r="AM340" s="202"/>
      <c r="AN340" s="109"/>
      <c r="AO340" s="381"/>
      <c r="AP340" s="407"/>
      <c r="AQ340" s="407"/>
    </row>
    <row r="341" spans="1:43" ht="11.25" customHeight="1" x14ac:dyDescent="0.25">
      <c r="A341" s="381"/>
      <c r="B341" s="121"/>
      <c r="C341" s="202"/>
      <c r="D341" s="109"/>
      <c r="E341" s="407"/>
      <c r="F341" s="1148"/>
      <c r="G341" s="1148"/>
      <c r="H341" s="1148"/>
      <c r="I341" s="1148"/>
      <c r="J341" s="1148"/>
      <c r="K341" s="1148"/>
      <c r="L341" s="1148"/>
      <c r="M341" s="1148"/>
      <c r="N341" s="1148"/>
      <c r="O341" s="1148"/>
      <c r="P341" s="1148"/>
      <c r="Q341" s="1148"/>
      <c r="R341" s="1148"/>
      <c r="S341" s="1148"/>
      <c r="T341" s="1148"/>
      <c r="U341" s="202"/>
      <c r="V341" s="109"/>
      <c r="W341" s="407"/>
      <c r="X341" s="112"/>
      <c r="Y341" s="112"/>
      <c r="Z341" s="112"/>
      <c r="AA341" s="209"/>
      <c r="AB341" s="210"/>
      <c r="AC341" s="121"/>
      <c r="AD341" s="189"/>
      <c r="AE341" s="407"/>
      <c r="AF341" s="407"/>
      <c r="AG341" s="121"/>
      <c r="AH341" s="407"/>
      <c r="AI341" s="407"/>
      <c r="AJ341" s="407"/>
      <c r="AK341" s="121"/>
      <c r="AL341" s="203"/>
      <c r="AM341" s="202"/>
      <c r="AN341" s="109"/>
      <c r="AO341" s="381"/>
      <c r="AP341" s="407"/>
      <c r="AQ341" s="407"/>
    </row>
    <row r="342" spans="1:43" ht="6" customHeight="1" x14ac:dyDescent="0.25">
      <c r="A342" s="381"/>
      <c r="B342" s="205"/>
      <c r="C342" s="202"/>
      <c r="D342" s="211"/>
      <c r="E342" s="212"/>
      <c r="F342" s="566"/>
      <c r="G342" s="566"/>
      <c r="H342" s="566"/>
      <c r="I342" s="566"/>
      <c r="J342" s="566"/>
      <c r="K342" s="566"/>
      <c r="L342" s="566"/>
      <c r="M342" s="566"/>
      <c r="N342" s="566"/>
      <c r="O342" s="566"/>
      <c r="P342" s="566"/>
      <c r="Q342" s="566"/>
      <c r="R342" s="566"/>
      <c r="S342" s="566"/>
      <c r="T342" s="566"/>
      <c r="U342" s="213"/>
      <c r="V342" s="211"/>
      <c r="W342" s="212"/>
      <c r="X342" s="212"/>
      <c r="Y342" s="212"/>
      <c r="Z342" s="212"/>
      <c r="AA342" s="214"/>
      <c r="AB342" s="212"/>
      <c r="AC342" s="215"/>
      <c r="AD342" s="214"/>
      <c r="AE342" s="212"/>
      <c r="AF342" s="212"/>
      <c r="AG342" s="215"/>
      <c r="AH342" s="212"/>
      <c r="AI342" s="212"/>
      <c r="AJ342" s="212"/>
      <c r="AK342" s="215"/>
      <c r="AL342" s="216"/>
      <c r="AM342" s="213"/>
      <c r="AN342" s="109"/>
      <c r="AO342" s="381"/>
      <c r="AP342" s="407"/>
      <c r="AQ342" s="407"/>
    </row>
    <row r="343" spans="1:43" ht="6" customHeight="1" x14ac:dyDescent="0.25">
      <c r="A343" s="381"/>
      <c r="B343" s="121"/>
      <c r="C343" s="202"/>
      <c r="D343" s="109"/>
      <c r="E343" s="407"/>
      <c r="F343" s="154"/>
      <c r="G343" s="154"/>
      <c r="H343" s="154"/>
      <c r="I343" s="154"/>
      <c r="J343" s="154"/>
      <c r="K343" s="154"/>
      <c r="L343" s="154"/>
      <c r="M343" s="154"/>
      <c r="N343" s="154"/>
      <c r="O343" s="154"/>
      <c r="P343" s="154"/>
      <c r="Q343" s="154"/>
      <c r="R343" s="154"/>
      <c r="S343" s="154"/>
      <c r="T343" s="154"/>
      <c r="U343" s="202"/>
      <c r="V343" s="109"/>
      <c r="W343" s="407"/>
      <c r="X343" s="407"/>
      <c r="Y343" s="407"/>
      <c r="Z343" s="407"/>
      <c r="AA343" s="189"/>
      <c r="AB343" s="407"/>
      <c r="AC343" s="410"/>
      <c r="AD343" s="189"/>
      <c r="AE343" s="407"/>
      <c r="AF343" s="407"/>
      <c r="AG343" s="410"/>
      <c r="AH343" s="407"/>
      <c r="AI343" s="407"/>
      <c r="AJ343" s="407"/>
      <c r="AK343" s="410"/>
      <c r="AL343" s="203"/>
      <c r="AM343" s="202"/>
      <c r="AN343" s="109"/>
      <c r="AO343" s="381"/>
      <c r="AP343" s="407"/>
      <c r="AQ343" s="407"/>
    </row>
    <row r="344" spans="1:43" s="278" customFormat="1" ht="6" customHeight="1" x14ac:dyDescent="0.25">
      <c r="A344" s="381"/>
      <c r="B344" s="206"/>
      <c r="C344" s="202"/>
      <c r="D344" s="109"/>
      <c r="E344" s="407"/>
      <c r="F344" s="407"/>
      <c r="G344" s="407"/>
      <c r="H344" s="407"/>
      <c r="I344" s="407"/>
      <c r="J344" s="407"/>
      <c r="K344" s="407"/>
      <c r="L344" s="407"/>
      <c r="M344" s="407"/>
      <c r="N344" s="407"/>
      <c r="O344" s="407"/>
      <c r="P344" s="407"/>
      <c r="Q344" s="407"/>
      <c r="R344" s="407"/>
      <c r="S344" s="407"/>
      <c r="T344" s="407"/>
      <c r="U344" s="202"/>
      <c r="V344" s="109"/>
      <c r="W344" s="407"/>
      <c r="X344" s="407"/>
      <c r="Y344" s="407"/>
      <c r="Z344" s="407"/>
      <c r="AA344" s="189"/>
      <c r="AB344" s="407"/>
      <c r="AC344" s="410"/>
      <c r="AD344" s="189"/>
      <c r="AE344" s="407"/>
      <c r="AF344" s="407"/>
      <c r="AG344" s="410"/>
      <c r="AH344" s="407"/>
      <c r="AI344" s="407"/>
      <c r="AJ344" s="407"/>
      <c r="AK344" s="410"/>
      <c r="AL344" s="203"/>
      <c r="AM344" s="202"/>
      <c r="AN344" s="109"/>
      <c r="AO344" s="381"/>
      <c r="AP344" s="407"/>
      <c r="AQ344" s="407"/>
    </row>
    <row r="345" spans="1:43" ht="11.25" customHeight="1" x14ac:dyDescent="0.25">
      <c r="A345" s="381"/>
      <c r="B345" s="121"/>
      <c r="C345" s="202"/>
      <c r="D345" s="109"/>
      <c r="E345" s="407" t="s">
        <v>561</v>
      </c>
      <c r="F345" s="1148" t="str">
        <f ca="1">VLOOKUP(CONCATENATE($B$279&amp;INDIRECT(ADDRESS(ROW(),COLUMN()-1))),INDIRECT("translations[[Question Num]:["&amp; Language_Selected &amp;"]]"),MATCH(Language_Selected,Language_Options,0)+1,FALSE)</f>
        <v>Any other meat, such as beef, pork, lamb, goat, chicken, duck, or [INSERT COMMONLY CONSUMED WILD GAME]?</v>
      </c>
      <c r="G345" s="1148"/>
      <c r="H345" s="1148"/>
      <c r="I345" s="1148"/>
      <c r="J345" s="1148"/>
      <c r="K345" s="1148"/>
      <c r="L345" s="1148"/>
      <c r="M345" s="1148"/>
      <c r="N345" s="1148"/>
      <c r="O345" s="1148"/>
      <c r="P345" s="1148"/>
      <c r="Q345" s="1148"/>
      <c r="R345" s="1148"/>
      <c r="S345" s="1148"/>
      <c r="T345" s="1148"/>
      <c r="U345" s="202"/>
      <c r="V345" s="109"/>
      <c r="W345" s="407" t="s">
        <v>561</v>
      </c>
      <c r="X345" s="112" t="s">
        <v>9</v>
      </c>
      <c r="Y345" s="112"/>
      <c r="Z345" s="112"/>
      <c r="AA345" s="209"/>
      <c r="AB345" s="210"/>
      <c r="AC345" s="121" t="s">
        <v>53</v>
      </c>
      <c r="AD345" s="189"/>
      <c r="AE345" s="407"/>
      <c r="AF345" s="407"/>
      <c r="AG345" s="121" t="s">
        <v>55</v>
      </c>
      <c r="AH345" s="407"/>
      <c r="AI345" s="407"/>
      <c r="AJ345" s="407"/>
      <c r="AK345" s="121" t="s">
        <v>103</v>
      </c>
      <c r="AL345" s="203"/>
      <c r="AM345" s="202"/>
      <c r="AN345" s="109"/>
      <c r="AO345" s="381"/>
      <c r="AP345" s="407"/>
      <c r="AQ345" s="407"/>
    </row>
    <row r="346" spans="1:43" ht="11.25" customHeight="1" x14ac:dyDescent="0.25">
      <c r="A346" s="381"/>
      <c r="B346" s="121"/>
      <c r="C346" s="202"/>
      <c r="D346" s="109"/>
      <c r="E346" s="407"/>
      <c r="F346" s="1148"/>
      <c r="G346" s="1148"/>
      <c r="H346" s="1148"/>
      <c r="I346" s="1148"/>
      <c r="J346" s="1148"/>
      <c r="K346" s="1148"/>
      <c r="L346" s="1148"/>
      <c r="M346" s="1148"/>
      <c r="N346" s="1148"/>
      <c r="O346" s="1148"/>
      <c r="P346" s="1148"/>
      <c r="Q346" s="1148"/>
      <c r="R346" s="1148"/>
      <c r="S346" s="1148"/>
      <c r="T346" s="1148"/>
      <c r="U346" s="202"/>
      <c r="V346" s="109"/>
      <c r="W346" s="407"/>
      <c r="X346" s="112"/>
      <c r="Y346" s="112"/>
      <c r="Z346" s="112"/>
      <c r="AA346" s="209"/>
      <c r="AB346" s="210"/>
      <c r="AC346" s="121"/>
      <c r="AD346" s="189"/>
      <c r="AE346" s="407"/>
      <c r="AF346" s="407"/>
      <c r="AG346" s="121"/>
      <c r="AH346" s="407"/>
      <c r="AI346" s="407"/>
      <c r="AJ346" s="407"/>
      <c r="AK346" s="121"/>
      <c r="AL346" s="203"/>
      <c r="AM346" s="202"/>
      <c r="AN346" s="109"/>
      <c r="AO346" s="381"/>
      <c r="AP346" s="407"/>
      <c r="AQ346" s="407"/>
    </row>
    <row r="347" spans="1:43" ht="11.25" customHeight="1" x14ac:dyDescent="0.25">
      <c r="A347" s="381"/>
      <c r="B347" s="121"/>
      <c r="C347" s="202"/>
      <c r="D347" s="109"/>
      <c r="E347" s="407"/>
      <c r="F347" s="1148"/>
      <c r="G347" s="1148"/>
      <c r="H347" s="1148"/>
      <c r="I347" s="1148"/>
      <c r="J347" s="1148"/>
      <c r="K347" s="1148"/>
      <c r="L347" s="1148"/>
      <c r="M347" s="1148"/>
      <c r="N347" s="1148"/>
      <c r="O347" s="1148"/>
      <c r="P347" s="1148"/>
      <c r="Q347" s="1148"/>
      <c r="R347" s="1148"/>
      <c r="S347" s="1148"/>
      <c r="T347" s="1148"/>
      <c r="U347" s="202"/>
      <c r="V347" s="109"/>
      <c r="W347" s="407"/>
      <c r="X347" s="112"/>
      <c r="Y347" s="112"/>
      <c r="Z347" s="112"/>
      <c r="AA347" s="209"/>
      <c r="AB347" s="210"/>
      <c r="AC347" s="121"/>
      <c r="AD347" s="189"/>
      <c r="AE347" s="407"/>
      <c r="AF347" s="407"/>
      <c r="AG347" s="121"/>
      <c r="AH347" s="407"/>
      <c r="AI347" s="407"/>
      <c r="AJ347" s="407"/>
      <c r="AK347" s="121"/>
      <c r="AL347" s="203"/>
      <c r="AM347" s="202"/>
      <c r="AN347" s="109"/>
      <c r="AO347" s="381"/>
      <c r="AP347" s="407"/>
      <c r="AQ347" s="407"/>
    </row>
    <row r="348" spans="1:43" ht="6" customHeight="1" x14ac:dyDescent="0.25">
      <c r="A348" s="381"/>
      <c r="B348" s="205"/>
      <c r="C348" s="202"/>
      <c r="D348" s="211"/>
      <c r="E348" s="212"/>
      <c r="F348" s="566"/>
      <c r="G348" s="566"/>
      <c r="H348" s="566"/>
      <c r="I348" s="566"/>
      <c r="J348" s="566"/>
      <c r="K348" s="566"/>
      <c r="L348" s="566"/>
      <c r="M348" s="566"/>
      <c r="N348" s="566"/>
      <c r="O348" s="566"/>
      <c r="P348" s="566"/>
      <c r="Q348" s="566"/>
      <c r="R348" s="566"/>
      <c r="S348" s="566"/>
      <c r="T348" s="566"/>
      <c r="U348" s="213"/>
      <c r="V348" s="211"/>
      <c r="W348" s="212"/>
      <c r="X348" s="212"/>
      <c r="Y348" s="212"/>
      <c r="Z348" s="212"/>
      <c r="AA348" s="214"/>
      <c r="AB348" s="212"/>
      <c r="AC348" s="215"/>
      <c r="AD348" s="214"/>
      <c r="AE348" s="212"/>
      <c r="AF348" s="212"/>
      <c r="AG348" s="215"/>
      <c r="AH348" s="212"/>
      <c r="AI348" s="212"/>
      <c r="AJ348" s="212"/>
      <c r="AK348" s="215"/>
      <c r="AL348" s="216"/>
      <c r="AM348" s="213"/>
      <c r="AN348" s="109"/>
      <c r="AO348" s="381"/>
      <c r="AP348" s="407"/>
      <c r="AQ348" s="407"/>
    </row>
    <row r="349" spans="1:43" s="278" customFormat="1" ht="6" customHeight="1" x14ac:dyDescent="0.25">
      <c r="A349" s="381"/>
      <c r="B349" s="206"/>
      <c r="C349" s="202"/>
      <c r="D349" s="109"/>
      <c r="E349" s="407"/>
      <c r="F349" s="407"/>
      <c r="G349" s="407"/>
      <c r="H349" s="407"/>
      <c r="I349" s="407"/>
      <c r="J349" s="407"/>
      <c r="K349" s="407"/>
      <c r="L349" s="407"/>
      <c r="M349" s="407"/>
      <c r="N349" s="407"/>
      <c r="O349" s="407"/>
      <c r="P349" s="407"/>
      <c r="Q349" s="407"/>
      <c r="R349" s="407"/>
      <c r="S349" s="407"/>
      <c r="T349" s="407"/>
      <c r="U349" s="202"/>
      <c r="V349" s="109"/>
      <c r="W349" s="407"/>
      <c r="X349" s="407"/>
      <c r="Y349" s="407"/>
      <c r="Z349" s="407"/>
      <c r="AA349" s="189"/>
      <c r="AB349" s="407"/>
      <c r="AC349" s="410"/>
      <c r="AD349" s="189"/>
      <c r="AE349" s="407"/>
      <c r="AF349" s="407"/>
      <c r="AG349" s="410"/>
      <c r="AH349" s="407"/>
      <c r="AI349" s="407"/>
      <c r="AJ349" s="407"/>
      <c r="AK349" s="410"/>
      <c r="AL349" s="203"/>
      <c r="AM349" s="202"/>
      <c r="AN349" s="109"/>
      <c r="AO349" s="381"/>
      <c r="AP349" s="407"/>
      <c r="AQ349" s="407"/>
    </row>
    <row r="350" spans="1:43" ht="11.25" customHeight="1" x14ac:dyDescent="0.25">
      <c r="A350" s="381"/>
      <c r="B350" s="206"/>
      <c r="C350" s="202"/>
      <c r="D350" s="109"/>
      <c r="E350" s="407" t="s">
        <v>562</v>
      </c>
      <c r="F350" s="1148" t="str">
        <f ca="1">VLOOKUP(CONCATENATE($B$279&amp;INDIRECT(ADDRESS(ROW(),COLUMN()-1))),INDIRECT("translations[[Question Num]:["&amp; Language_Selected &amp;"]]"),MATCH(Language_Selected,Language_Options,0)+1,FALSE)</f>
        <v>Eggs?</v>
      </c>
      <c r="G350" s="1148"/>
      <c r="H350" s="1148"/>
      <c r="I350" s="1148"/>
      <c r="J350" s="1148"/>
      <c r="K350" s="1148"/>
      <c r="L350" s="1148"/>
      <c r="M350" s="1148"/>
      <c r="N350" s="1148"/>
      <c r="O350" s="1148"/>
      <c r="P350" s="1148"/>
      <c r="Q350" s="1148"/>
      <c r="R350" s="1148"/>
      <c r="S350" s="1148"/>
      <c r="T350" s="1148"/>
      <c r="U350" s="202"/>
      <c r="V350" s="109"/>
      <c r="W350" s="407" t="s">
        <v>562</v>
      </c>
      <c r="X350" s="112" t="s">
        <v>9</v>
      </c>
      <c r="Y350" s="112"/>
      <c r="Z350" s="112"/>
      <c r="AA350" s="209"/>
      <c r="AB350" s="210"/>
      <c r="AC350" s="121" t="s">
        <v>53</v>
      </c>
      <c r="AD350" s="189"/>
      <c r="AE350" s="407"/>
      <c r="AF350" s="407"/>
      <c r="AG350" s="121" t="s">
        <v>55</v>
      </c>
      <c r="AH350" s="407"/>
      <c r="AI350" s="407"/>
      <c r="AJ350" s="407"/>
      <c r="AK350" s="121" t="s">
        <v>103</v>
      </c>
      <c r="AL350" s="203"/>
      <c r="AM350" s="202"/>
      <c r="AN350" s="109"/>
      <c r="AO350" s="381"/>
      <c r="AP350" s="407"/>
      <c r="AQ350" s="407"/>
    </row>
    <row r="351" spans="1:43" ht="6" customHeight="1" x14ac:dyDescent="0.25">
      <c r="A351" s="381"/>
      <c r="B351" s="206"/>
      <c r="C351" s="202"/>
      <c r="D351" s="211"/>
      <c r="E351" s="212"/>
      <c r="F351" s="566"/>
      <c r="G351" s="566"/>
      <c r="H351" s="566"/>
      <c r="I351" s="566"/>
      <c r="J351" s="566"/>
      <c r="K351" s="566"/>
      <c r="L351" s="566"/>
      <c r="M351" s="566"/>
      <c r="N351" s="566"/>
      <c r="O351" s="566"/>
      <c r="P351" s="566"/>
      <c r="Q351" s="566"/>
      <c r="R351" s="566"/>
      <c r="S351" s="566"/>
      <c r="T351" s="566"/>
      <c r="U351" s="213"/>
      <c r="V351" s="211"/>
      <c r="W351" s="212"/>
      <c r="X351" s="212"/>
      <c r="Y351" s="212"/>
      <c r="Z351" s="212"/>
      <c r="AA351" s="214"/>
      <c r="AB351" s="212"/>
      <c r="AC351" s="215"/>
      <c r="AD351" s="214"/>
      <c r="AE351" s="212"/>
      <c r="AF351" s="212"/>
      <c r="AG351" s="215"/>
      <c r="AH351" s="212"/>
      <c r="AI351" s="212"/>
      <c r="AJ351" s="212"/>
      <c r="AK351" s="215"/>
      <c r="AL351" s="216"/>
      <c r="AM351" s="213"/>
      <c r="AN351" s="109"/>
      <c r="AO351" s="381"/>
      <c r="AP351" s="407"/>
      <c r="AQ351" s="407"/>
    </row>
    <row r="352" spans="1:43" ht="6" customHeight="1" x14ac:dyDescent="0.25">
      <c r="A352" s="381"/>
      <c r="B352" s="206"/>
      <c r="C352" s="407"/>
      <c r="D352" s="407"/>
      <c r="E352" s="407"/>
      <c r="F352" s="154"/>
      <c r="G352" s="154"/>
      <c r="H352" s="154"/>
      <c r="I352" s="154"/>
      <c r="J352" s="154"/>
      <c r="K352" s="154"/>
      <c r="L352" s="154"/>
      <c r="M352" s="154"/>
      <c r="N352" s="154"/>
      <c r="O352" s="154"/>
      <c r="P352" s="154"/>
      <c r="Q352" s="154"/>
      <c r="R352" s="154"/>
      <c r="S352" s="154"/>
      <c r="T352" s="154"/>
      <c r="U352" s="407"/>
      <c r="V352" s="407"/>
      <c r="W352" s="407"/>
      <c r="X352" s="407"/>
      <c r="Y352" s="407"/>
      <c r="Z352" s="407"/>
      <c r="AA352" s="189"/>
      <c r="AB352" s="407"/>
      <c r="AC352" s="410"/>
      <c r="AD352" s="189"/>
      <c r="AE352" s="407"/>
      <c r="AF352" s="407"/>
      <c r="AG352" s="410"/>
      <c r="AH352" s="407"/>
      <c r="AI352" s="407"/>
      <c r="AJ352" s="407"/>
      <c r="AK352" s="410"/>
      <c r="AL352" s="203"/>
      <c r="AM352" s="407"/>
      <c r="AN352" s="407"/>
      <c r="AO352" s="407"/>
      <c r="AP352" s="407"/>
      <c r="AQ352" s="407"/>
    </row>
    <row r="353" spans="1:43" ht="6" customHeight="1" x14ac:dyDescent="0.25">
      <c r="A353" s="381"/>
      <c r="B353" s="206"/>
      <c r="C353" s="202"/>
      <c r="D353" s="109"/>
      <c r="E353" s="407"/>
      <c r="F353" s="154"/>
      <c r="G353" s="154"/>
      <c r="H353" s="154"/>
      <c r="I353" s="154"/>
      <c r="J353" s="154"/>
      <c r="K353" s="154"/>
      <c r="L353" s="154"/>
      <c r="M353" s="154"/>
      <c r="N353" s="154"/>
      <c r="O353" s="154"/>
      <c r="P353" s="154"/>
      <c r="Q353" s="154"/>
      <c r="R353" s="154"/>
      <c r="S353" s="154"/>
      <c r="T353" s="154"/>
      <c r="U353" s="202"/>
      <c r="V353" s="109"/>
      <c r="W353" s="407"/>
      <c r="X353" s="407"/>
      <c r="Y353" s="407"/>
      <c r="Z353" s="407"/>
      <c r="AA353" s="189"/>
      <c r="AB353" s="407"/>
      <c r="AC353" s="410"/>
      <c r="AD353" s="189"/>
      <c r="AE353" s="407"/>
      <c r="AF353" s="407"/>
      <c r="AG353" s="410"/>
      <c r="AH353" s="407"/>
      <c r="AI353" s="407"/>
      <c r="AJ353" s="407"/>
      <c r="AK353" s="410"/>
      <c r="AL353" s="203"/>
      <c r="AM353" s="202"/>
      <c r="AN353" s="109"/>
      <c r="AO353" s="381"/>
      <c r="AP353" s="407"/>
      <c r="AQ353" s="407"/>
    </row>
    <row r="354" spans="1:43" s="278" customFormat="1" ht="11.05" customHeight="1" x14ac:dyDescent="0.25">
      <c r="A354" s="381"/>
      <c r="B354" s="206"/>
      <c r="C354" s="202"/>
      <c r="D354" s="109"/>
      <c r="E354" s="407"/>
      <c r="F354" s="407"/>
      <c r="G354" s="407"/>
      <c r="H354" s="407"/>
      <c r="I354" s="407"/>
      <c r="J354" s="407"/>
      <c r="K354" s="407"/>
      <c r="L354" s="407"/>
      <c r="M354" s="407"/>
      <c r="N354" s="407"/>
      <c r="O354" s="407"/>
      <c r="P354" s="407"/>
      <c r="Q354" s="407"/>
      <c r="R354" s="407"/>
      <c r="S354" s="407"/>
      <c r="T354" s="407"/>
      <c r="U354" s="202"/>
      <c r="V354" s="109"/>
      <c r="W354" s="407"/>
      <c r="X354" s="112"/>
      <c r="Y354" s="112"/>
      <c r="Z354" s="112"/>
      <c r="AA354" s="209"/>
      <c r="AB354" s="1036"/>
      <c r="AC354" s="731" t="s">
        <v>52</v>
      </c>
      <c r="AD354" s="619"/>
      <c r="AE354" s="407"/>
      <c r="AF354" s="407"/>
      <c r="AG354" s="731" t="s">
        <v>54</v>
      </c>
      <c r="AH354" s="407"/>
      <c r="AI354" s="407"/>
      <c r="AJ354" s="407"/>
      <c r="AK354" s="731" t="s">
        <v>346</v>
      </c>
      <c r="AL354" s="203"/>
      <c r="AM354" s="202"/>
      <c r="AN354" s="109"/>
      <c r="AO354" s="381"/>
      <c r="AP354" s="407"/>
      <c r="AQ354" s="407"/>
    </row>
    <row r="355" spans="1:43" s="278" customFormat="1" ht="6" customHeight="1" x14ac:dyDescent="0.25">
      <c r="A355" s="381"/>
      <c r="B355" s="206"/>
      <c r="C355" s="202"/>
      <c r="D355" s="109"/>
      <c r="E355" s="407"/>
      <c r="F355" s="407"/>
      <c r="G355" s="407"/>
      <c r="H355" s="407"/>
      <c r="I355" s="407"/>
      <c r="J355" s="407"/>
      <c r="K355" s="407"/>
      <c r="L355" s="407"/>
      <c r="M355" s="407"/>
      <c r="N355" s="407"/>
      <c r="O355" s="407"/>
      <c r="P355" s="407"/>
      <c r="Q355" s="407"/>
      <c r="R355" s="407"/>
      <c r="S355" s="407"/>
      <c r="T355" s="407"/>
      <c r="U355" s="202"/>
      <c r="V355" s="109"/>
      <c r="W355" s="407"/>
      <c r="X355" s="407"/>
      <c r="Y355" s="407"/>
      <c r="Z355" s="407"/>
      <c r="AA355" s="189"/>
      <c r="AB355" s="407"/>
      <c r="AC355" s="410"/>
      <c r="AD355" s="189"/>
      <c r="AE355" s="407"/>
      <c r="AF355" s="407"/>
      <c r="AG355" s="410"/>
      <c r="AH355" s="407"/>
      <c r="AI355" s="407"/>
      <c r="AJ355" s="407"/>
      <c r="AK355" s="410"/>
      <c r="AL355" s="203"/>
      <c r="AM355" s="202"/>
      <c r="AN355" s="109"/>
      <c r="AO355" s="381"/>
      <c r="AP355" s="407"/>
      <c r="AQ355" s="407"/>
    </row>
    <row r="356" spans="1:43" ht="6" customHeight="1" x14ac:dyDescent="0.25">
      <c r="A356" s="381"/>
      <c r="B356" s="206"/>
      <c r="C356" s="202"/>
      <c r="D356" s="109"/>
      <c r="E356" s="407"/>
      <c r="F356" s="154"/>
      <c r="G356" s="154"/>
      <c r="H356" s="154"/>
      <c r="I356" s="154"/>
      <c r="J356" s="154"/>
      <c r="K356" s="154"/>
      <c r="L356" s="154"/>
      <c r="M356" s="154"/>
      <c r="N356" s="154"/>
      <c r="O356" s="154"/>
      <c r="P356" s="154"/>
      <c r="Q356" s="154"/>
      <c r="R356" s="154"/>
      <c r="S356" s="154"/>
      <c r="T356" s="154"/>
      <c r="U356" s="202"/>
      <c r="V356" s="109"/>
      <c r="W356" s="407"/>
      <c r="X356" s="407"/>
      <c r="Y356" s="407"/>
      <c r="Z356" s="407"/>
      <c r="AA356" s="189"/>
      <c r="AB356" s="407"/>
      <c r="AC356" s="410"/>
      <c r="AD356" s="189"/>
      <c r="AE356" s="407"/>
      <c r="AF356" s="407"/>
      <c r="AG356" s="410"/>
      <c r="AH356" s="407"/>
      <c r="AI356" s="407"/>
      <c r="AJ356" s="407"/>
      <c r="AK356" s="410"/>
      <c r="AL356" s="203"/>
      <c r="AM356" s="202"/>
      <c r="AN356" s="109"/>
      <c r="AO356" s="381"/>
      <c r="AP356" s="407"/>
      <c r="AQ356" s="407"/>
    </row>
    <row r="357" spans="1:43" ht="11.25" customHeight="1" x14ac:dyDescent="0.25">
      <c r="A357" s="381"/>
      <c r="B357" s="121"/>
      <c r="C357" s="202"/>
      <c r="D357" s="109"/>
      <c r="E357" s="407" t="s">
        <v>563</v>
      </c>
      <c r="F357" s="1148" t="str">
        <f ca="1">VLOOKUP(CONCATENATE($B$279&amp;INDIRECT(ADDRESS(ROW(),COLUMN()-1))),INDIRECT("translations[[Question Num]:["&amp; Language_Selected &amp;"]]"),MATCH(Language_Selected,Language_Options,0)+1,FALSE)</f>
        <v>Beans, peas, lentils, or [INSERT COMMONLY CONSUMED FOODS MADE FROM BEANS, PEAS, OR LENTILS]?</v>
      </c>
      <c r="G357" s="1148"/>
      <c r="H357" s="1148"/>
      <c r="I357" s="1148"/>
      <c r="J357" s="1148"/>
      <c r="K357" s="1148"/>
      <c r="L357" s="1148"/>
      <c r="M357" s="1148"/>
      <c r="N357" s="1148"/>
      <c r="O357" s="1148"/>
      <c r="P357" s="1148"/>
      <c r="Q357" s="1148"/>
      <c r="R357" s="1148"/>
      <c r="S357" s="1148"/>
      <c r="T357" s="1148"/>
      <c r="U357" s="202"/>
      <c r="V357" s="109"/>
      <c r="W357" s="407" t="s">
        <v>563</v>
      </c>
      <c r="X357" s="112" t="s">
        <v>9</v>
      </c>
      <c r="Y357" s="112"/>
      <c r="Z357" s="112"/>
      <c r="AA357" s="209"/>
      <c r="AB357" s="210"/>
      <c r="AC357" s="121" t="s">
        <v>53</v>
      </c>
      <c r="AD357" s="189"/>
      <c r="AE357" s="407"/>
      <c r="AF357" s="407"/>
      <c r="AG357" s="121" t="s">
        <v>55</v>
      </c>
      <c r="AH357" s="407"/>
      <c r="AI357" s="407"/>
      <c r="AJ357" s="407"/>
      <c r="AK357" s="121" t="s">
        <v>103</v>
      </c>
      <c r="AL357" s="203"/>
      <c r="AM357" s="202"/>
      <c r="AN357" s="109"/>
      <c r="AO357" s="381"/>
      <c r="AP357" s="407"/>
      <c r="AQ357" s="407"/>
    </row>
    <row r="358" spans="1:43" ht="11.25" customHeight="1" x14ac:dyDescent="0.25">
      <c r="A358" s="381"/>
      <c r="B358" s="121"/>
      <c r="C358" s="202"/>
      <c r="D358" s="109"/>
      <c r="E358" s="407"/>
      <c r="F358" s="1148"/>
      <c r="G358" s="1148"/>
      <c r="H358" s="1148"/>
      <c r="I358" s="1148"/>
      <c r="J358" s="1148"/>
      <c r="K358" s="1148"/>
      <c r="L358" s="1148"/>
      <c r="M358" s="1148"/>
      <c r="N358" s="1148"/>
      <c r="O358" s="1148"/>
      <c r="P358" s="1148"/>
      <c r="Q358" s="1148"/>
      <c r="R358" s="1148"/>
      <c r="S358" s="1148"/>
      <c r="T358" s="1148"/>
      <c r="U358" s="202"/>
      <c r="V358" s="109"/>
      <c r="W358" s="407"/>
      <c r="X358" s="112"/>
      <c r="Y358" s="112"/>
      <c r="Z358" s="112"/>
      <c r="AA358" s="209"/>
      <c r="AB358" s="210"/>
      <c r="AC358" s="121"/>
      <c r="AD358" s="189"/>
      <c r="AE358" s="407"/>
      <c r="AF358" s="407"/>
      <c r="AG358" s="121"/>
      <c r="AH358" s="407"/>
      <c r="AI358" s="407"/>
      <c r="AJ358" s="407"/>
      <c r="AK358" s="121"/>
      <c r="AL358" s="203"/>
      <c r="AM358" s="202"/>
      <c r="AN358" s="109"/>
      <c r="AO358" s="381"/>
      <c r="AP358" s="407"/>
      <c r="AQ358" s="407"/>
    </row>
    <row r="359" spans="1:43" ht="11.25" customHeight="1" x14ac:dyDescent="0.25">
      <c r="A359" s="381"/>
      <c r="B359" s="121"/>
      <c r="C359" s="202"/>
      <c r="D359" s="109"/>
      <c r="E359" s="407"/>
      <c r="F359" s="1148"/>
      <c r="G359" s="1148"/>
      <c r="H359" s="1148"/>
      <c r="I359" s="1148"/>
      <c r="J359" s="1148"/>
      <c r="K359" s="1148"/>
      <c r="L359" s="1148"/>
      <c r="M359" s="1148"/>
      <c r="N359" s="1148"/>
      <c r="O359" s="1148"/>
      <c r="P359" s="1148"/>
      <c r="Q359" s="1148"/>
      <c r="R359" s="1148"/>
      <c r="S359" s="1148"/>
      <c r="T359" s="1148"/>
      <c r="U359" s="202"/>
      <c r="V359" s="109"/>
      <c r="W359" s="407"/>
      <c r="X359" s="112"/>
      <c r="Y359" s="112"/>
      <c r="Z359" s="112"/>
      <c r="AA359" s="209"/>
      <c r="AB359" s="210"/>
      <c r="AC359" s="121"/>
      <c r="AD359" s="189"/>
      <c r="AE359" s="407"/>
      <c r="AF359" s="407"/>
      <c r="AG359" s="121"/>
      <c r="AH359" s="407"/>
      <c r="AI359" s="407"/>
      <c r="AJ359" s="407"/>
      <c r="AK359" s="121"/>
      <c r="AL359" s="203"/>
      <c r="AM359" s="202"/>
      <c r="AN359" s="109"/>
      <c r="AO359" s="381"/>
      <c r="AP359" s="407"/>
      <c r="AQ359" s="407"/>
    </row>
    <row r="360" spans="1:43" ht="6" customHeight="1" x14ac:dyDescent="0.25">
      <c r="A360" s="381"/>
      <c r="B360" s="206"/>
      <c r="C360" s="202"/>
      <c r="D360" s="211"/>
      <c r="E360" s="212"/>
      <c r="F360" s="566"/>
      <c r="G360" s="566"/>
      <c r="H360" s="566"/>
      <c r="I360" s="566"/>
      <c r="J360" s="566"/>
      <c r="K360" s="566"/>
      <c r="L360" s="566"/>
      <c r="M360" s="566"/>
      <c r="N360" s="566"/>
      <c r="O360" s="566"/>
      <c r="P360" s="566"/>
      <c r="Q360" s="566"/>
      <c r="R360" s="566"/>
      <c r="S360" s="566"/>
      <c r="T360" s="566"/>
      <c r="U360" s="213"/>
      <c r="V360" s="211"/>
      <c r="W360" s="212"/>
      <c r="X360" s="212"/>
      <c r="Y360" s="212"/>
      <c r="Z360" s="212"/>
      <c r="AA360" s="214"/>
      <c r="AB360" s="212"/>
      <c r="AC360" s="215"/>
      <c r="AD360" s="214"/>
      <c r="AE360" s="212"/>
      <c r="AF360" s="212"/>
      <c r="AG360" s="215"/>
      <c r="AH360" s="212"/>
      <c r="AI360" s="212"/>
      <c r="AJ360" s="212"/>
      <c r="AK360" s="215"/>
      <c r="AL360" s="216"/>
      <c r="AM360" s="213"/>
      <c r="AN360" s="109"/>
      <c r="AO360" s="381"/>
      <c r="AP360" s="407"/>
      <c r="AQ360" s="407"/>
    </row>
    <row r="361" spans="1:43" ht="6" customHeight="1" x14ac:dyDescent="0.25">
      <c r="A361" s="381"/>
      <c r="B361" s="205"/>
      <c r="C361" s="202"/>
      <c r="D361" s="217"/>
      <c r="E361" s="218"/>
      <c r="F361" s="567"/>
      <c r="G361" s="567"/>
      <c r="H361" s="567"/>
      <c r="I361" s="567"/>
      <c r="J361" s="567"/>
      <c r="K361" s="567"/>
      <c r="L361" s="567"/>
      <c r="M361" s="567"/>
      <c r="N361" s="567"/>
      <c r="O361" s="567"/>
      <c r="P361" s="567"/>
      <c r="Q361" s="567"/>
      <c r="R361" s="567"/>
      <c r="S361" s="567"/>
      <c r="T361" s="567"/>
      <c r="U361" s="219"/>
      <c r="V361" s="217"/>
      <c r="W361" s="218"/>
      <c r="X361" s="218"/>
      <c r="Y361" s="218"/>
      <c r="Z361" s="218"/>
      <c r="AA361" s="220"/>
      <c r="AB361" s="218"/>
      <c r="AC361" s="221"/>
      <c r="AD361" s="220"/>
      <c r="AE361" s="218"/>
      <c r="AF361" s="218"/>
      <c r="AG361" s="221"/>
      <c r="AH361" s="218"/>
      <c r="AI361" s="218"/>
      <c r="AJ361" s="218"/>
      <c r="AK361" s="221"/>
      <c r="AL361" s="222"/>
      <c r="AM361" s="219"/>
      <c r="AN361" s="109"/>
      <c r="AO361" s="381"/>
      <c r="AP361" s="407"/>
      <c r="AQ361" s="407"/>
    </row>
    <row r="362" spans="1:43" ht="11.25" customHeight="1" x14ac:dyDescent="0.25">
      <c r="A362" s="381"/>
      <c r="B362" s="206"/>
      <c r="C362" s="202"/>
      <c r="D362" s="109"/>
      <c r="E362" s="407" t="s">
        <v>564</v>
      </c>
      <c r="F362" s="1148" t="str">
        <f ca="1">VLOOKUP(CONCATENATE($B$279&amp;INDIRECT(ADDRESS(ROW(),COLUMN()-1))),INDIRECT("translations[[Question Num]:["&amp; Language_Selected &amp;"]]"),MATCH(Language_Selected,Language_Options,0)+1,FALSE)</f>
        <v>Nuts, seeds, or [INSERT COMMONLY CONSUMED NUTS OR SEEDS]?</v>
      </c>
      <c r="G362" s="1148"/>
      <c r="H362" s="1148"/>
      <c r="I362" s="1148"/>
      <c r="J362" s="1148"/>
      <c r="K362" s="1148"/>
      <c r="L362" s="1148"/>
      <c r="M362" s="1148"/>
      <c r="N362" s="1148"/>
      <c r="O362" s="1148"/>
      <c r="P362" s="1148"/>
      <c r="Q362" s="1148"/>
      <c r="R362" s="1148"/>
      <c r="S362" s="1148"/>
      <c r="T362" s="1148"/>
      <c r="U362" s="202"/>
      <c r="V362" s="109"/>
      <c r="W362" s="407" t="s">
        <v>564</v>
      </c>
      <c r="X362" s="112" t="s">
        <v>9</v>
      </c>
      <c r="Y362" s="112"/>
      <c r="Z362" s="112"/>
      <c r="AA362" s="209"/>
      <c r="AB362" s="210"/>
      <c r="AC362" s="121" t="s">
        <v>53</v>
      </c>
      <c r="AD362" s="189"/>
      <c r="AE362" s="407"/>
      <c r="AF362" s="407"/>
      <c r="AG362" s="121" t="s">
        <v>55</v>
      </c>
      <c r="AH362" s="407"/>
      <c r="AI362" s="407"/>
      <c r="AJ362" s="407"/>
      <c r="AK362" s="121" t="s">
        <v>103</v>
      </c>
      <c r="AL362" s="203"/>
      <c r="AM362" s="202"/>
      <c r="AN362" s="109"/>
      <c r="AO362" s="381"/>
      <c r="AP362" s="407"/>
      <c r="AQ362" s="407"/>
    </row>
    <row r="363" spans="1:43" s="572" customFormat="1" ht="11.25" customHeight="1" x14ac:dyDescent="0.25">
      <c r="A363" s="188"/>
      <c r="B363" s="568"/>
      <c r="C363" s="237"/>
      <c r="D363" s="569"/>
      <c r="E363" s="311"/>
      <c r="F363" s="1148"/>
      <c r="G363" s="1148"/>
      <c r="H363" s="1148"/>
      <c r="I363" s="1148"/>
      <c r="J363" s="1148"/>
      <c r="K363" s="1148"/>
      <c r="L363" s="1148"/>
      <c r="M363" s="1148"/>
      <c r="N363" s="1148"/>
      <c r="O363" s="1148"/>
      <c r="P363" s="1148"/>
      <c r="Q363" s="1148"/>
      <c r="R363" s="1148"/>
      <c r="S363" s="1148"/>
      <c r="T363" s="1148"/>
      <c r="U363" s="237"/>
      <c r="V363" s="569"/>
      <c r="W363" s="311"/>
      <c r="X363" s="311"/>
      <c r="Y363" s="311"/>
      <c r="Z363" s="311"/>
      <c r="AA363" s="570"/>
      <c r="AB363" s="571"/>
      <c r="AC363" s="571"/>
      <c r="AD363" s="570"/>
      <c r="AE363" s="311"/>
      <c r="AF363" s="311"/>
      <c r="AG363" s="571"/>
      <c r="AH363" s="311"/>
      <c r="AI363" s="311"/>
      <c r="AJ363" s="311"/>
      <c r="AK363" s="571"/>
      <c r="AL363" s="311"/>
      <c r="AM363" s="237"/>
      <c r="AN363" s="569"/>
      <c r="AO363" s="188"/>
      <c r="AP363" s="302"/>
      <c r="AQ363" s="311"/>
    </row>
    <row r="364" spans="1:43" ht="6" customHeight="1" x14ac:dyDescent="0.25">
      <c r="A364" s="381"/>
      <c r="B364" s="206"/>
      <c r="C364" s="202"/>
      <c r="D364" s="211"/>
      <c r="E364" s="212"/>
      <c r="F364" s="566"/>
      <c r="G364" s="566"/>
      <c r="H364" s="566"/>
      <c r="I364" s="566"/>
      <c r="J364" s="566"/>
      <c r="K364" s="566"/>
      <c r="L364" s="566"/>
      <c r="M364" s="566"/>
      <c r="N364" s="566"/>
      <c r="O364" s="566"/>
      <c r="P364" s="566"/>
      <c r="Q364" s="566"/>
      <c r="R364" s="566"/>
      <c r="S364" s="566"/>
      <c r="T364" s="566"/>
      <c r="U364" s="213"/>
      <c r="V364" s="211"/>
      <c r="W364" s="212"/>
      <c r="X364" s="212"/>
      <c r="Y364" s="212"/>
      <c r="Z364" s="212"/>
      <c r="AA364" s="214"/>
      <c r="AB364" s="212"/>
      <c r="AC364" s="215"/>
      <c r="AD364" s="214"/>
      <c r="AE364" s="212"/>
      <c r="AF364" s="212"/>
      <c r="AG364" s="215"/>
      <c r="AH364" s="212"/>
      <c r="AI364" s="212"/>
      <c r="AJ364" s="212"/>
      <c r="AK364" s="215"/>
      <c r="AL364" s="216"/>
      <c r="AM364" s="213"/>
      <c r="AN364" s="109"/>
      <c r="AO364" s="381"/>
      <c r="AP364" s="407"/>
      <c r="AQ364" s="407"/>
    </row>
    <row r="365" spans="1:43" ht="6" customHeight="1" x14ac:dyDescent="0.25">
      <c r="A365" s="407"/>
      <c r="B365" s="410"/>
      <c r="C365" s="202"/>
      <c r="D365" s="109"/>
      <c r="E365" s="407"/>
      <c r="F365" s="154"/>
      <c r="G365" s="154"/>
      <c r="H365" s="154"/>
      <c r="I365" s="154"/>
      <c r="J365" s="154"/>
      <c r="K365" s="154"/>
      <c r="L365" s="154"/>
      <c r="M365" s="154"/>
      <c r="N365" s="154"/>
      <c r="O365" s="154"/>
      <c r="P365" s="154"/>
      <c r="Q365" s="154"/>
      <c r="R365" s="154"/>
      <c r="S365" s="154"/>
      <c r="T365" s="154"/>
      <c r="U365" s="202"/>
      <c r="V365" s="109"/>
      <c r="W365" s="407"/>
      <c r="X365" s="407"/>
      <c r="Y365" s="407"/>
      <c r="Z365" s="407"/>
      <c r="AA365" s="189"/>
      <c r="AB365" s="407"/>
      <c r="AC365" s="410"/>
      <c r="AD365" s="189"/>
      <c r="AE365" s="407"/>
      <c r="AF365" s="407"/>
      <c r="AG365" s="410"/>
      <c r="AH365" s="407"/>
      <c r="AI365" s="407"/>
      <c r="AJ365" s="407"/>
      <c r="AK365" s="410"/>
      <c r="AL365" s="203"/>
      <c r="AM365" s="202"/>
      <c r="AN365" s="109"/>
      <c r="AO365" s="407"/>
      <c r="AP365" s="407"/>
      <c r="AQ365" s="407"/>
    </row>
    <row r="366" spans="1:43" ht="11.25" customHeight="1" x14ac:dyDescent="0.25">
      <c r="A366" s="381"/>
      <c r="B366" s="206"/>
      <c r="C366" s="202"/>
      <c r="D366" s="109"/>
      <c r="E366" s="407" t="s">
        <v>565</v>
      </c>
      <c r="F366" s="1148" t="str">
        <f ca="1">VLOOKUP(CONCATENATE($B$279&amp;INDIRECT(ADDRESS(ROW(),COLUMN()-1))),INDIRECT("translations[[Question Num]:["&amp; Language_Selected &amp;"]]"),MATCH(Language_Selected,Language_Options,0)+1,FALSE)</f>
        <v>Milk, cheese, yogurt, or [INSERT OTHER COMMONLY CONSUMED MILK PRODUCTS]?</v>
      </c>
      <c r="G366" s="1148"/>
      <c r="H366" s="1148"/>
      <c r="I366" s="1148"/>
      <c r="J366" s="1148"/>
      <c r="K366" s="1148"/>
      <c r="L366" s="1148"/>
      <c r="M366" s="1148"/>
      <c r="N366" s="1148"/>
      <c r="O366" s="1148"/>
      <c r="P366" s="1148"/>
      <c r="Q366" s="1148"/>
      <c r="R366" s="1148"/>
      <c r="S366" s="1148"/>
      <c r="T366" s="1148"/>
      <c r="U366" s="202"/>
      <c r="V366" s="109"/>
      <c r="W366" s="407" t="s">
        <v>565</v>
      </c>
      <c r="X366" s="112" t="s">
        <v>9</v>
      </c>
      <c r="Y366" s="112"/>
      <c r="Z366" s="112"/>
      <c r="AA366" s="209"/>
      <c r="AB366" s="210"/>
      <c r="AC366" s="121" t="s">
        <v>53</v>
      </c>
      <c r="AD366" s="189"/>
      <c r="AE366" s="407"/>
      <c r="AF366" s="407"/>
      <c r="AG366" s="121" t="s">
        <v>55</v>
      </c>
      <c r="AH366" s="407"/>
      <c r="AI366" s="407"/>
      <c r="AJ366" s="407"/>
      <c r="AK366" s="121" t="s">
        <v>103</v>
      </c>
      <c r="AL366" s="203"/>
      <c r="AM366" s="202"/>
      <c r="AN366" s="109"/>
      <c r="AO366" s="381"/>
      <c r="AP366" s="407"/>
      <c r="AQ366" s="407"/>
    </row>
    <row r="367" spans="1:43" ht="11.25" customHeight="1" x14ac:dyDescent="0.25">
      <c r="A367" s="381"/>
      <c r="B367" s="206"/>
      <c r="C367" s="202"/>
      <c r="D367" s="109"/>
      <c r="E367" s="407"/>
      <c r="F367" s="1148"/>
      <c r="G367" s="1148"/>
      <c r="H367" s="1148"/>
      <c r="I367" s="1148"/>
      <c r="J367" s="1148"/>
      <c r="K367" s="1148"/>
      <c r="L367" s="1148"/>
      <c r="M367" s="1148"/>
      <c r="N367" s="1148"/>
      <c r="O367" s="1148"/>
      <c r="P367" s="1148"/>
      <c r="Q367" s="1148"/>
      <c r="R367" s="1148"/>
      <c r="S367" s="1148"/>
      <c r="T367" s="1148"/>
      <c r="U367" s="202"/>
      <c r="V367" s="109"/>
      <c r="W367" s="407"/>
      <c r="X367" s="112"/>
      <c r="Y367" s="112"/>
      <c r="Z367" s="112"/>
      <c r="AA367" s="209"/>
      <c r="AB367" s="210"/>
      <c r="AC367" s="121"/>
      <c r="AD367" s="189"/>
      <c r="AE367" s="407"/>
      <c r="AF367" s="407"/>
      <c r="AG367" s="121"/>
      <c r="AH367" s="407"/>
      <c r="AI367" s="407"/>
      <c r="AJ367" s="407"/>
      <c r="AK367" s="121"/>
      <c r="AL367" s="203"/>
      <c r="AM367" s="202"/>
      <c r="AN367" s="109"/>
      <c r="AO367" s="381"/>
      <c r="AP367" s="407"/>
      <c r="AQ367" s="407"/>
    </row>
    <row r="368" spans="1:43" ht="6" customHeight="1" x14ac:dyDescent="0.25">
      <c r="A368" s="381"/>
      <c r="B368" s="206"/>
      <c r="C368" s="202"/>
      <c r="D368" s="211"/>
      <c r="E368" s="212"/>
      <c r="F368" s="566"/>
      <c r="G368" s="566"/>
      <c r="H368" s="566"/>
      <c r="I368" s="566"/>
      <c r="J368" s="566"/>
      <c r="K368" s="566"/>
      <c r="L368" s="566"/>
      <c r="M368" s="566"/>
      <c r="N368" s="566"/>
      <c r="O368" s="566"/>
      <c r="P368" s="566"/>
      <c r="Q368" s="566"/>
      <c r="R368" s="566"/>
      <c r="S368" s="566"/>
      <c r="T368" s="566"/>
      <c r="U368" s="213"/>
      <c r="V368" s="211"/>
      <c r="W368" s="212"/>
      <c r="X368" s="212"/>
      <c r="Y368" s="212"/>
      <c r="Z368" s="212"/>
      <c r="AA368" s="214"/>
      <c r="AB368" s="212"/>
      <c r="AC368" s="215"/>
      <c r="AD368" s="214"/>
      <c r="AE368" s="212"/>
      <c r="AF368" s="212"/>
      <c r="AG368" s="215"/>
      <c r="AH368" s="212"/>
      <c r="AI368" s="212"/>
      <c r="AJ368" s="212"/>
      <c r="AK368" s="215"/>
      <c r="AL368" s="216"/>
      <c r="AM368" s="213"/>
      <c r="AN368" s="109"/>
      <c r="AO368" s="381"/>
      <c r="AP368" s="407"/>
      <c r="AQ368" s="407"/>
    </row>
    <row r="369" spans="1:43" ht="6" customHeight="1" x14ac:dyDescent="0.25">
      <c r="A369" s="381"/>
      <c r="B369" s="206"/>
      <c r="C369" s="202"/>
      <c r="D369" s="217"/>
      <c r="E369" s="218"/>
      <c r="F369" s="567"/>
      <c r="G369" s="567"/>
      <c r="H369" s="567"/>
      <c r="I369" s="567"/>
      <c r="J369" s="567"/>
      <c r="K369" s="567"/>
      <c r="L369" s="567"/>
      <c r="M369" s="567"/>
      <c r="N369" s="567"/>
      <c r="O369" s="567"/>
      <c r="P369" s="567"/>
      <c r="Q369" s="567"/>
      <c r="R369" s="567"/>
      <c r="S369" s="567"/>
      <c r="T369" s="567"/>
      <c r="U369" s="219"/>
      <c r="V369" s="217"/>
      <c r="W369" s="218"/>
      <c r="X369" s="218"/>
      <c r="Y369" s="218"/>
      <c r="Z369" s="218"/>
      <c r="AA369" s="220"/>
      <c r="AB369" s="218"/>
      <c r="AC369" s="221"/>
      <c r="AD369" s="220"/>
      <c r="AE369" s="218"/>
      <c r="AF369" s="218"/>
      <c r="AG369" s="221"/>
      <c r="AH369" s="218"/>
      <c r="AI369" s="218"/>
      <c r="AJ369" s="218"/>
      <c r="AK369" s="221"/>
      <c r="AL369" s="222"/>
      <c r="AM369" s="219"/>
      <c r="AN369" s="109"/>
      <c r="AO369" s="381"/>
      <c r="AP369" s="407"/>
      <c r="AQ369" s="407"/>
    </row>
    <row r="370" spans="1:43" ht="11.25" customHeight="1" x14ac:dyDescent="0.25">
      <c r="A370" s="381"/>
      <c r="B370" s="410" t="s">
        <v>466</v>
      </c>
      <c r="C370" s="202"/>
      <c r="D370" s="109"/>
      <c r="E370" s="407" t="s">
        <v>566</v>
      </c>
      <c r="F370" s="1148" t="str">
        <f ca="1">VLOOKUP(CONCATENATE($B$279&amp;INDIRECT(ADDRESS(ROW(),COLUMN()-1))),INDIRECT("translations[[Question Num]:["&amp; Language_Selected &amp;"]]"),MATCH(Language_Selected,Language_Options,0)+1,FALSE)</f>
        <v>Any insects [INSERT OTHER COMMONLY CONSUMED SMALL PROTEIN FOODS SUCH AS INSECT LARVAE (GRUBS, CATERPILLARS), INSECT EGGS, LAND AND SEA SNAILS, FISH ROE, OR SPIDERS]?</v>
      </c>
      <c r="G370" s="1148"/>
      <c r="H370" s="1148"/>
      <c r="I370" s="1148"/>
      <c r="J370" s="1148"/>
      <c r="K370" s="1148"/>
      <c r="L370" s="1148"/>
      <c r="M370" s="1148"/>
      <c r="N370" s="1148"/>
      <c r="O370" s="1148"/>
      <c r="P370" s="1148"/>
      <c r="Q370" s="1148"/>
      <c r="R370" s="1148"/>
      <c r="S370" s="1148"/>
      <c r="T370" s="1148"/>
      <c r="U370" s="202"/>
      <c r="V370" s="109"/>
      <c r="W370" s="407" t="s">
        <v>566</v>
      </c>
      <c r="X370" s="112" t="s">
        <v>9</v>
      </c>
      <c r="Y370" s="112"/>
      <c r="Z370" s="112"/>
      <c r="AA370" s="209"/>
      <c r="AB370" s="210"/>
      <c r="AC370" s="121" t="s">
        <v>53</v>
      </c>
      <c r="AD370" s="189"/>
      <c r="AE370" s="407"/>
      <c r="AF370" s="407"/>
      <c r="AG370" s="121" t="s">
        <v>55</v>
      </c>
      <c r="AH370" s="407"/>
      <c r="AI370" s="407"/>
      <c r="AJ370" s="407"/>
      <c r="AK370" s="121" t="s">
        <v>103</v>
      </c>
      <c r="AL370" s="203"/>
      <c r="AM370" s="202"/>
      <c r="AN370" s="109"/>
      <c r="AO370" s="381"/>
      <c r="AP370" s="407"/>
      <c r="AQ370" s="407"/>
    </row>
    <row r="371" spans="1:43" ht="11.25" customHeight="1" x14ac:dyDescent="0.25">
      <c r="A371" s="381"/>
      <c r="B371" s="206"/>
      <c r="C371" s="202"/>
      <c r="D371" s="109"/>
      <c r="E371" s="407"/>
      <c r="F371" s="1148"/>
      <c r="G371" s="1148"/>
      <c r="H371" s="1148"/>
      <c r="I371" s="1148"/>
      <c r="J371" s="1148"/>
      <c r="K371" s="1148"/>
      <c r="L371" s="1148"/>
      <c r="M371" s="1148"/>
      <c r="N371" s="1148"/>
      <c r="O371" s="1148"/>
      <c r="P371" s="1148"/>
      <c r="Q371" s="1148"/>
      <c r="R371" s="1148"/>
      <c r="S371" s="1148"/>
      <c r="T371" s="1148"/>
      <c r="U371" s="202"/>
      <c r="V371" s="109"/>
      <c r="W371" s="407"/>
      <c r="X371" s="112"/>
      <c r="Y371" s="112"/>
      <c r="Z371" s="112"/>
      <c r="AA371" s="209"/>
      <c r="AB371" s="210"/>
      <c r="AC371" s="121"/>
      <c r="AD371" s="189"/>
      <c r="AE371" s="407"/>
      <c r="AF371" s="407"/>
      <c r="AG371" s="121"/>
      <c r="AH371" s="407"/>
      <c r="AI371" s="407"/>
      <c r="AJ371" s="407"/>
      <c r="AK371" s="121"/>
      <c r="AL371" s="203"/>
      <c r="AM371" s="202"/>
      <c r="AN371" s="109"/>
      <c r="AO371" s="381"/>
      <c r="AP371" s="407"/>
      <c r="AQ371" s="407"/>
    </row>
    <row r="372" spans="1:43" ht="11.25" customHeight="1" x14ac:dyDescent="0.25">
      <c r="A372" s="381"/>
      <c r="B372" s="206"/>
      <c r="C372" s="202"/>
      <c r="D372" s="109"/>
      <c r="E372" s="407"/>
      <c r="F372" s="1148"/>
      <c r="G372" s="1148"/>
      <c r="H372" s="1148"/>
      <c r="I372" s="1148"/>
      <c r="J372" s="1148"/>
      <c r="K372" s="1148"/>
      <c r="L372" s="1148"/>
      <c r="M372" s="1148"/>
      <c r="N372" s="1148"/>
      <c r="O372" s="1148"/>
      <c r="P372" s="1148"/>
      <c r="Q372" s="1148"/>
      <c r="R372" s="1148"/>
      <c r="S372" s="1148"/>
      <c r="T372" s="1148"/>
      <c r="U372" s="202"/>
      <c r="V372" s="109"/>
      <c r="W372" s="407"/>
      <c r="X372" s="112"/>
      <c r="Y372" s="112"/>
      <c r="Z372" s="112"/>
      <c r="AA372" s="209"/>
      <c r="AB372" s="210"/>
      <c r="AC372" s="121"/>
      <c r="AD372" s="189"/>
      <c r="AE372" s="407"/>
      <c r="AF372" s="407"/>
      <c r="AG372" s="121"/>
      <c r="AH372" s="407"/>
      <c r="AI372" s="407"/>
      <c r="AJ372" s="407"/>
      <c r="AK372" s="121"/>
      <c r="AL372" s="203"/>
      <c r="AM372" s="202"/>
      <c r="AN372" s="109"/>
      <c r="AO372" s="381"/>
      <c r="AP372" s="407"/>
      <c r="AQ372" s="407"/>
    </row>
    <row r="373" spans="1:43" ht="11.25" customHeight="1" x14ac:dyDescent="0.25">
      <c r="A373" s="381"/>
      <c r="B373" s="206"/>
      <c r="C373" s="202"/>
      <c r="D373" s="109"/>
      <c r="E373" s="407"/>
      <c r="F373" s="1148"/>
      <c r="G373" s="1148"/>
      <c r="H373" s="1148"/>
      <c r="I373" s="1148"/>
      <c r="J373" s="1148"/>
      <c r="K373" s="1148"/>
      <c r="L373" s="1148"/>
      <c r="M373" s="1148"/>
      <c r="N373" s="1148"/>
      <c r="O373" s="1148"/>
      <c r="P373" s="1148"/>
      <c r="Q373" s="1148"/>
      <c r="R373" s="1148"/>
      <c r="S373" s="1148"/>
      <c r="T373" s="1148"/>
      <c r="U373" s="202"/>
      <c r="V373" s="109"/>
      <c r="W373" s="407"/>
      <c r="X373" s="112"/>
      <c r="Y373" s="112"/>
      <c r="Z373" s="112"/>
      <c r="AA373" s="209"/>
      <c r="AB373" s="210"/>
      <c r="AC373" s="121"/>
      <c r="AD373" s="189"/>
      <c r="AE373" s="407"/>
      <c r="AF373" s="407"/>
      <c r="AG373" s="121"/>
      <c r="AH373" s="407"/>
      <c r="AI373" s="407"/>
      <c r="AJ373" s="407"/>
      <c r="AK373" s="121"/>
      <c r="AL373" s="203"/>
      <c r="AM373" s="202"/>
      <c r="AN373" s="109"/>
      <c r="AO373" s="381"/>
      <c r="AP373" s="407"/>
      <c r="AQ373" s="407"/>
    </row>
    <row r="374" spans="1:43" ht="11.25" customHeight="1" x14ac:dyDescent="0.25">
      <c r="A374" s="381"/>
      <c r="B374" s="206"/>
      <c r="C374" s="202"/>
      <c r="D374" s="109"/>
      <c r="E374" s="407"/>
      <c r="F374" s="1148"/>
      <c r="G374" s="1148"/>
      <c r="H374" s="1148"/>
      <c r="I374" s="1148"/>
      <c r="J374" s="1148"/>
      <c r="K374" s="1148"/>
      <c r="L374" s="1148"/>
      <c r="M374" s="1148"/>
      <c r="N374" s="1148"/>
      <c r="O374" s="1148"/>
      <c r="P374" s="1148"/>
      <c r="Q374" s="1148"/>
      <c r="R374" s="1148"/>
      <c r="S374" s="1148"/>
      <c r="T374" s="1148"/>
      <c r="U374" s="202"/>
      <c r="V374" s="109"/>
      <c r="W374" s="407"/>
      <c r="X374" s="112"/>
      <c r="Y374" s="112"/>
      <c r="Z374" s="112"/>
      <c r="AA374" s="209"/>
      <c r="AB374" s="210"/>
      <c r="AC374" s="121"/>
      <c r="AD374" s="189"/>
      <c r="AE374" s="407"/>
      <c r="AF374" s="407"/>
      <c r="AG374" s="121"/>
      <c r="AH374" s="407"/>
      <c r="AI374" s="407"/>
      <c r="AJ374" s="407"/>
      <c r="AK374" s="121"/>
      <c r="AL374" s="203"/>
      <c r="AM374" s="202"/>
      <c r="AN374" s="109"/>
      <c r="AO374" s="381"/>
      <c r="AP374" s="407"/>
      <c r="AQ374" s="407"/>
    </row>
    <row r="375" spans="1:43" ht="6" customHeight="1" x14ac:dyDescent="0.25">
      <c r="A375" s="381"/>
      <c r="B375" s="206"/>
      <c r="C375" s="202"/>
      <c r="D375" s="211"/>
      <c r="E375" s="212"/>
      <c r="F375" s="566"/>
      <c r="G375" s="566"/>
      <c r="H375" s="566"/>
      <c r="I375" s="566"/>
      <c r="J375" s="566"/>
      <c r="K375" s="566"/>
      <c r="L375" s="566"/>
      <c r="M375" s="566"/>
      <c r="N375" s="566"/>
      <c r="O375" s="566"/>
      <c r="P375" s="566"/>
      <c r="Q375" s="566"/>
      <c r="R375" s="566"/>
      <c r="S375" s="566"/>
      <c r="T375" s="566"/>
      <c r="U375" s="213"/>
      <c r="V375" s="211"/>
      <c r="W375" s="212"/>
      <c r="X375" s="212"/>
      <c r="Y375" s="212"/>
      <c r="Z375" s="212"/>
      <c r="AA375" s="214"/>
      <c r="AB375" s="212"/>
      <c r="AC375" s="215"/>
      <c r="AD375" s="214"/>
      <c r="AE375" s="212"/>
      <c r="AF375" s="212"/>
      <c r="AG375" s="215"/>
      <c r="AH375" s="212"/>
      <c r="AI375" s="212"/>
      <c r="AJ375" s="212"/>
      <c r="AK375" s="215"/>
      <c r="AL375" s="216"/>
      <c r="AM375" s="213"/>
      <c r="AN375" s="109"/>
      <c r="AO375" s="381"/>
      <c r="AP375" s="407"/>
      <c r="AQ375" s="407"/>
    </row>
    <row r="376" spans="1:43" ht="6" customHeight="1" x14ac:dyDescent="0.25">
      <c r="A376" s="381"/>
      <c r="B376" s="206"/>
      <c r="C376" s="202"/>
      <c r="D376" s="217"/>
      <c r="E376" s="218"/>
      <c r="F376" s="567"/>
      <c r="G376" s="567"/>
      <c r="H376" s="567"/>
      <c r="I376" s="567"/>
      <c r="J376" s="567"/>
      <c r="K376" s="567"/>
      <c r="L376" s="567"/>
      <c r="M376" s="567"/>
      <c r="N376" s="567"/>
      <c r="O376" s="567"/>
      <c r="P376" s="567"/>
      <c r="Q376" s="567"/>
      <c r="R376" s="567"/>
      <c r="S376" s="567"/>
      <c r="T376" s="567"/>
      <c r="U376" s="219"/>
      <c r="V376" s="217"/>
      <c r="W376" s="218"/>
      <c r="X376" s="218"/>
      <c r="Y376" s="218"/>
      <c r="Z376" s="218"/>
      <c r="AA376" s="220"/>
      <c r="AB376" s="218"/>
      <c r="AC376" s="221"/>
      <c r="AD376" s="220"/>
      <c r="AE376" s="218"/>
      <c r="AF376" s="218"/>
      <c r="AG376" s="221"/>
      <c r="AH376" s="218"/>
      <c r="AI376" s="218"/>
      <c r="AJ376" s="218"/>
      <c r="AK376" s="221"/>
      <c r="AL376" s="222"/>
      <c r="AM376" s="219"/>
      <c r="AN376" s="109"/>
      <c r="AO376" s="381"/>
      <c r="AP376" s="407"/>
      <c r="AQ376" s="407"/>
    </row>
    <row r="377" spans="1:43" ht="11.25" customHeight="1" x14ac:dyDescent="0.25">
      <c r="A377" s="381"/>
      <c r="B377" s="206"/>
      <c r="C377" s="202"/>
      <c r="D377" s="109"/>
      <c r="E377" s="407" t="s">
        <v>567</v>
      </c>
      <c r="F377" s="1148" t="str">
        <f ca="1">VLOOKUP(CONCATENATE($B$279&amp;INDIRECT(ADDRESS(ROW(),COLUMN()-1))),INDIRECT("translations[[Question Num]:["&amp; Language_Selected &amp;"]]"),MATCH(Language_Selected,Language_Options,0)+1,FALSE)</f>
        <v>[Chocolates, candies, pastries, cakes, biscuits, or frozen treats like ice cream and popsicles]?</v>
      </c>
      <c r="G377" s="1148"/>
      <c r="H377" s="1148"/>
      <c r="I377" s="1148"/>
      <c r="J377" s="1148"/>
      <c r="K377" s="1148"/>
      <c r="L377" s="1148"/>
      <c r="M377" s="1148"/>
      <c r="N377" s="1148"/>
      <c r="O377" s="1148"/>
      <c r="P377" s="1148"/>
      <c r="Q377" s="1148"/>
      <c r="R377" s="1148"/>
      <c r="S377" s="1148"/>
      <c r="T377" s="1148"/>
      <c r="U377" s="202"/>
      <c r="V377" s="109"/>
      <c r="W377" s="407" t="s">
        <v>567</v>
      </c>
      <c r="X377" s="112" t="s">
        <v>9</v>
      </c>
      <c r="Y377" s="112"/>
      <c r="Z377" s="112"/>
      <c r="AA377" s="209"/>
      <c r="AB377" s="210"/>
      <c r="AC377" s="121" t="s">
        <v>53</v>
      </c>
      <c r="AD377" s="189"/>
      <c r="AE377" s="407"/>
      <c r="AF377" s="407"/>
      <c r="AG377" s="121" t="s">
        <v>55</v>
      </c>
      <c r="AH377" s="407"/>
      <c r="AI377" s="407"/>
      <c r="AJ377" s="407"/>
      <c r="AK377" s="121" t="s">
        <v>103</v>
      </c>
      <c r="AL377" s="203"/>
      <c r="AM377" s="202"/>
      <c r="AN377" s="109"/>
      <c r="AO377" s="381"/>
      <c r="AP377" s="407"/>
      <c r="AQ377" s="407"/>
    </row>
    <row r="378" spans="1:43" ht="11.25" customHeight="1" x14ac:dyDescent="0.25">
      <c r="A378" s="381"/>
      <c r="B378" s="206"/>
      <c r="C378" s="202"/>
      <c r="D378" s="109"/>
      <c r="E378" s="407"/>
      <c r="F378" s="1148"/>
      <c r="G378" s="1148"/>
      <c r="H378" s="1148"/>
      <c r="I378" s="1148"/>
      <c r="J378" s="1148"/>
      <c r="K378" s="1148"/>
      <c r="L378" s="1148"/>
      <c r="M378" s="1148"/>
      <c r="N378" s="1148"/>
      <c r="O378" s="1148"/>
      <c r="P378" s="1148"/>
      <c r="Q378" s="1148"/>
      <c r="R378" s="1148"/>
      <c r="S378" s="1148"/>
      <c r="T378" s="1148"/>
      <c r="U378" s="202"/>
      <c r="V378" s="109"/>
      <c r="W378" s="407"/>
      <c r="X378" s="112"/>
      <c r="Y378" s="112"/>
      <c r="Z378" s="112"/>
      <c r="AA378" s="209"/>
      <c r="AB378" s="210"/>
      <c r="AC378" s="121"/>
      <c r="AD378" s="189"/>
      <c r="AE378" s="407"/>
      <c r="AF378" s="407"/>
      <c r="AG378" s="121"/>
      <c r="AH378" s="407"/>
      <c r="AI378" s="407"/>
      <c r="AJ378" s="407"/>
      <c r="AK378" s="121"/>
      <c r="AL378" s="203"/>
      <c r="AM378" s="202"/>
      <c r="AN378" s="109"/>
      <c r="AO378" s="381"/>
      <c r="AP378" s="407"/>
      <c r="AQ378" s="407"/>
    </row>
    <row r="379" spans="1:43" ht="11.25" customHeight="1" x14ac:dyDescent="0.25">
      <c r="A379" s="381"/>
      <c r="B379" s="206"/>
      <c r="C379" s="202"/>
      <c r="D379" s="109"/>
      <c r="E379" s="407"/>
      <c r="F379" s="1148"/>
      <c r="G379" s="1148"/>
      <c r="H379" s="1148"/>
      <c r="I379" s="1148"/>
      <c r="J379" s="1148"/>
      <c r="K379" s="1148"/>
      <c r="L379" s="1148"/>
      <c r="M379" s="1148"/>
      <c r="N379" s="1148"/>
      <c r="O379" s="1148"/>
      <c r="P379" s="1148"/>
      <c r="Q379" s="1148"/>
      <c r="R379" s="1148"/>
      <c r="S379" s="1148"/>
      <c r="T379" s="1148"/>
      <c r="U379" s="202"/>
      <c r="V379" s="109"/>
      <c r="W379" s="407"/>
      <c r="X379" s="112"/>
      <c r="Y379" s="112"/>
      <c r="Z379" s="112"/>
      <c r="AA379" s="209"/>
      <c r="AB379" s="210"/>
      <c r="AC379" s="121"/>
      <c r="AD379" s="189"/>
      <c r="AE379" s="407"/>
      <c r="AF379" s="407"/>
      <c r="AG379" s="121"/>
      <c r="AH379" s="407"/>
      <c r="AI379" s="407"/>
      <c r="AJ379" s="407"/>
      <c r="AK379" s="121"/>
      <c r="AL379" s="203"/>
      <c r="AM379" s="202"/>
      <c r="AN379" s="109"/>
      <c r="AO379" s="381"/>
      <c r="AP379" s="407"/>
      <c r="AQ379" s="407"/>
    </row>
    <row r="380" spans="1:43" ht="6" customHeight="1" x14ac:dyDescent="0.25">
      <c r="A380" s="381"/>
      <c r="B380" s="206"/>
      <c r="C380" s="202"/>
      <c r="D380" s="211"/>
      <c r="E380" s="212"/>
      <c r="F380" s="566"/>
      <c r="G380" s="566"/>
      <c r="H380" s="566"/>
      <c r="I380" s="566"/>
      <c r="J380" s="566"/>
      <c r="K380" s="566"/>
      <c r="L380" s="566"/>
      <c r="M380" s="566"/>
      <c r="N380" s="566"/>
      <c r="O380" s="566"/>
      <c r="P380" s="566"/>
      <c r="Q380" s="566"/>
      <c r="R380" s="566"/>
      <c r="S380" s="566"/>
      <c r="T380" s="566"/>
      <c r="U380" s="213"/>
      <c r="V380" s="211"/>
      <c r="W380" s="212"/>
      <c r="X380" s="212"/>
      <c r="Y380" s="212"/>
      <c r="Z380" s="212"/>
      <c r="AA380" s="214"/>
      <c r="AB380" s="212"/>
      <c r="AC380" s="215"/>
      <c r="AD380" s="214"/>
      <c r="AE380" s="212"/>
      <c r="AF380" s="212"/>
      <c r="AG380" s="215"/>
      <c r="AH380" s="212"/>
      <c r="AI380" s="212"/>
      <c r="AJ380" s="212"/>
      <c r="AK380" s="215"/>
      <c r="AL380" s="216"/>
      <c r="AM380" s="213"/>
      <c r="AN380" s="109"/>
      <c r="AO380" s="381"/>
      <c r="AP380" s="407"/>
      <c r="AQ380" s="407"/>
    </row>
    <row r="381" spans="1:43" s="742" customFormat="1" ht="6" customHeight="1" x14ac:dyDescent="0.25">
      <c r="A381" s="747"/>
      <c r="B381" s="744"/>
      <c r="C381" s="745"/>
      <c r="D381" s="787"/>
      <c r="E381" s="788"/>
      <c r="F381" s="789"/>
      <c r="G381" s="789"/>
      <c r="H381" s="789"/>
      <c r="I381" s="789"/>
      <c r="J381" s="789"/>
      <c r="K381" s="789"/>
      <c r="L381" s="789"/>
      <c r="M381" s="789"/>
      <c r="N381" s="789"/>
      <c r="O381" s="789"/>
      <c r="P381" s="789"/>
      <c r="Q381" s="789"/>
      <c r="R381" s="789"/>
      <c r="S381" s="789"/>
      <c r="T381" s="789"/>
      <c r="U381" s="790"/>
      <c r="V381" s="787"/>
      <c r="W381" s="788"/>
      <c r="X381" s="788"/>
      <c r="Y381" s="788"/>
      <c r="Z381" s="788"/>
      <c r="AA381" s="791"/>
      <c r="AB381" s="788"/>
      <c r="AC381" s="792"/>
      <c r="AD381" s="791"/>
      <c r="AE381" s="788"/>
      <c r="AF381" s="788"/>
      <c r="AG381" s="792"/>
      <c r="AH381" s="788"/>
      <c r="AI381" s="788"/>
      <c r="AJ381" s="788"/>
      <c r="AK381" s="792"/>
      <c r="AL381" s="793"/>
      <c r="AM381" s="790"/>
      <c r="AN381" s="746"/>
      <c r="AO381" s="747"/>
      <c r="AP381" s="747"/>
      <c r="AQ381" s="747"/>
    </row>
    <row r="382" spans="1:43" s="742" customFormat="1" ht="11.25" customHeight="1" x14ac:dyDescent="0.25">
      <c r="A382" s="747"/>
      <c r="B382" s="771" t="s">
        <v>2186</v>
      </c>
      <c r="C382" s="745"/>
      <c r="D382" s="746"/>
      <c r="E382" s="747" t="s">
        <v>568</v>
      </c>
      <c r="F382" s="1286" t="str">
        <f ca="1">VLOOKUP(CONCATENATE($B$279&amp;INDIRECT(ADDRESS(ROW(),COLUMN()-1))),INDIRECT("translations[[Question Num]:["&amp; Language_Selected &amp;"]]"),MATCH(Language_Selected,Language_Options,0)+1,FALSE)</f>
        <v>[INSERT OTHER COMMONLY CONSUMED 'SENTINEL' SWEET FOODS]?</v>
      </c>
      <c r="G382" s="1286"/>
      <c r="H382" s="1286"/>
      <c r="I382" s="1286"/>
      <c r="J382" s="1286"/>
      <c r="K382" s="1286"/>
      <c r="L382" s="1286"/>
      <c r="M382" s="1286"/>
      <c r="N382" s="1286"/>
      <c r="O382" s="1286"/>
      <c r="P382" s="1286"/>
      <c r="Q382" s="1286"/>
      <c r="R382" s="1286"/>
      <c r="S382" s="1286"/>
      <c r="T382" s="1286"/>
      <c r="U382" s="745"/>
      <c r="V382" s="746"/>
      <c r="W382" s="747" t="s">
        <v>568</v>
      </c>
      <c r="X382" s="768" t="s">
        <v>9</v>
      </c>
      <c r="Y382" s="768"/>
      <c r="Z382" s="768"/>
      <c r="AA382" s="769"/>
      <c r="AB382" s="770"/>
      <c r="AC382" s="771" t="s">
        <v>53</v>
      </c>
      <c r="AD382" s="767"/>
      <c r="AE382" s="747"/>
      <c r="AF382" s="747"/>
      <c r="AG382" s="771" t="s">
        <v>55</v>
      </c>
      <c r="AH382" s="747"/>
      <c r="AI382" s="747"/>
      <c r="AJ382" s="747"/>
      <c r="AK382" s="771" t="s">
        <v>103</v>
      </c>
      <c r="AL382" s="748"/>
      <c r="AM382" s="745"/>
      <c r="AN382" s="746"/>
      <c r="AO382" s="747"/>
      <c r="AP382" s="747"/>
      <c r="AQ382" s="747"/>
    </row>
    <row r="383" spans="1:43" s="742" customFormat="1" ht="11.25" customHeight="1" x14ac:dyDescent="0.25">
      <c r="A383" s="747"/>
      <c r="B383" s="744"/>
      <c r="C383" s="745"/>
      <c r="D383" s="746"/>
      <c r="E383" s="747"/>
      <c r="F383" s="1286"/>
      <c r="G383" s="1286"/>
      <c r="H383" s="1286"/>
      <c r="I383" s="1286"/>
      <c r="J383" s="1286"/>
      <c r="K383" s="1286"/>
      <c r="L383" s="1286"/>
      <c r="M383" s="1286"/>
      <c r="N383" s="1286"/>
      <c r="O383" s="1286"/>
      <c r="P383" s="1286"/>
      <c r="Q383" s="1286"/>
      <c r="R383" s="1286"/>
      <c r="S383" s="1286"/>
      <c r="T383" s="1286"/>
      <c r="U383" s="745"/>
      <c r="V383" s="746"/>
      <c r="W383" s="747"/>
      <c r="X383" s="768"/>
      <c r="Y383" s="768"/>
      <c r="Z383" s="768"/>
      <c r="AA383" s="769"/>
      <c r="AB383" s="770"/>
      <c r="AC383" s="771"/>
      <c r="AD383" s="767"/>
      <c r="AE383" s="747"/>
      <c r="AF383" s="747"/>
      <c r="AG383" s="771"/>
      <c r="AH383" s="747"/>
      <c r="AI383" s="747"/>
      <c r="AJ383" s="747"/>
      <c r="AK383" s="771"/>
      <c r="AL383" s="748"/>
      <c r="AM383" s="745"/>
      <c r="AN383" s="746"/>
      <c r="AO383" s="747"/>
      <c r="AP383" s="747"/>
      <c r="AQ383" s="747"/>
    </row>
    <row r="384" spans="1:43" s="742" customFormat="1" ht="6" customHeight="1" x14ac:dyDescent="0.25">
      <c r="A384" s="747"/>
      <c r="B384" s="744"/>
      <c r="C384" s="745"/>
      <c r="D384" s="781"/>
      <c r="E384" s="782"/>
      <c r="F384" s="794"/>
      <c r="G384" s="794"/>
      <c r="H384" s="794"/>
      <c r="I384" s="794"/>
      <c r="J384" s="794"/>
      <c r="K384" s="794"/>
      <c r="L384" s="794"/>
      <c r="M384" s="794"/>
      <c r="N384" s="794"/>
      <c r="O384" s="794"/>
      <c r="P384" s="794"/>
      <c r="Q384" s="794"/>
      <c r="R384" s="794"/>
      <c r="S384" s="794"/>
      <c r="T384" s="794"/>
      <c r="U384" s="783"/>
      <c r="V384" s="781"/>
      <c r="W384" s="782"/>
      <c r="X384" s="782"/>
      <c r="Y384" s="782"/>
      <c r="Z384" s="782"/>
      <c r="AA384" s="784"/>
      <c r="AB384" s="782"/>
      <c r="AC384" s="785"/>
      <c r="AD384" s="784"/>
      <c r="AE384" s="782"/>
      <c r="AF384" s="782"/>
      <c r="AG384" s="785"/>
      <c r="AH384" s="782"/>
      <c r="AI384" s="782"/>
      <c r="AJ384" s="782"/>
      <c r="AK384" s="785"/>
      <c r="AL384" s="786"/>
      <c r="AM384" s="783"/>
      <c r="AN384" s="746"/>
      <c r="AO384" s="747"/>
      <c r="AP384" s="747"/>
      <c r="AQ384" s="747"/>
    </row>
    <row r="385" spans="1:43" s="742" customFormat="1" ht="6" customHeight="1" x14ac:dyDescent="0.25">
      <c r="A385" s="747"/>
      <c r="B385" s="744"/>
      <c r="C385" s="745"/>
      <c r="D385" s="787"/>
      <c r="E385" s="788"/>
      <c r="F385" s="789"/>
      <c r="G385" s="789"/>
      <c r="H385" s="789"/>
      <c r="I385" s="789"/>
      <c r="J385" s="789"/>
      <c r="K385" s="789"/>
      <c r="L385" s="789"/>
      <c r="M385" s="789"/>
      <c r="N385" s="789"/>
      <c r="O385" s="789"/>
      <c r="P385" s="789"/>
      <c r="Q385" s="789"/>
      <c r="R385" s="789"/>
      <c r="S385" s="789"/>
      <c r="T385" s="789"/>
      <c r="U385" s="790"/>
      <c r="V385" s="787"/>
      <c r="W385" s="788"/>
      <c r="X385" s="788"/>
      <c r="Y385" s="788"/>
      <c r="Z385" s="788"/>
      <c r="AA385" s="791"/>
      <c r="AB385" s="788"/>
      <c r="AC385" s="792"/>
      <c r="AD385" s="791"/>
      <c r="AE385" s="788"/>
      <c r="AF385" s="788"/>
      <c r="AG385" s="792"/>
      <c r="AH385" s="788"/>
      <c r="AI385" s="788"/>
      <c r="AJ385" s="788"/>
      <c r="AK385" s="792"/>
      <c r="AL385" s="793"/>
      <c r="AM385" s="790"/>
      <c r="AN385" s="746"/>
      <c r="AO385" s="747"/>
      <c r="AP385" s="747"/>
      <c r="AQ385" s="747"/>
    </row>
    <row r="386" spans="1:43" s="742" customFormat="1" ht="11.25" customHeight="1" x14ac:dyDescent="0.25">
      <c r="A386" s="747"/>
      <c r="B386" s="744"/>
      <c r="C386" s="745"/>
      <c r="D386" s="746"/>
      <c r="E386" s="747" t="s">
        <v>1416</v>
      </c>
      <c r="F386" s="1148" t="str">
        <f ca="1">VLOOKUP(CONCATENATE($B$279&amp;INDIRECT(ADDRESS(ROW(),COLUMN()-1))),INDIRECT("translations[[Question Num]:["&amp; Language_Selected &amp;"]]"),MATCH(Language_Selected,Language_Options,0)+1,FALSE)</f>
        <v xml:space="preserve">Chips, crisps, puffs, French fries, fried dough, instant noodles, or [INSERT OTHER COMMONLY CONSUMED 'SENTINEL' FRIED AND SALTY FOODS]? </v>
      </c>
      <c r="G386" s="1148"/>
      <c r="H386" s="1148"/>
      <c r="I386" s="1148"/>
      <c r="J386" s="1148"/>
      <c r="K386" s="1148"/>
      <c r="L386" s="1148"/>
      <c r="M386" s="1148"/>
      <c r="N386" s="1148"/>
      <c r="O386" s="1148"/>
      <c r="P386" s="1148"/>
      <c r="Q386" s="1148"/>
      <c r="R386" s="1148"/>
      <c r="S386" s="1148"/>
      <c r="T386" s="1148"/>
      <c r="U386" s="745"/>
      <c r="V386" s="746"/>
      <c r="W386" s="747" t="s">
        <v>1416</v>
      </c>
      <c r="X386" s="768" t="s">
        <v>9</v>
      </c>
      <c r="Y386" s="768"/>
      <c r="Z386" s="768"/>
      <c r="AA386" s="769"/>
      <c r="AB386" s="770"/>
      <c r="AC386" s="771" t="s">
        <v>53</v>
      </c>
      <c r="AD386" s="767"/>
      <c r="AE386" s="747"/>
      <c r="AF386" s="747"/>
      <c r="AG386" s="771" t="s">
        <v>55</v>
      </c>
      <c r="AH386" s="747"/>
      <c r="AI386" s="747"/>
      <c r="AJ386" s="747"/>
      <c r="AK386" s="771" t="s">
        <v>103</v>
      </c>
      <c r="AL386" s="748"/>
      <c r="AM386" s="745"/>
      <c r="AN386" s="746"/>
      <c r="AO386" s="747"/>
      <c r="AP386" s="747"/>
      <c r="AQ386" s="747"/>
    </row>
    <row r="387" spans="1:43" s="742" customFormat="1" ht="11.25" customHeight="1" x14ac:dyDescent="0.25">
      <c r="A387" s="747"/>
      <c r="B387" s="744"/>
      <c r="C387" s="745"/>
      <c r="D387" s="746"/>
      <c r="E387" s="747"/>
      <c r="F387" s="1148"/>
      <c r="G387" s="1148"/>
      <c r="H387" s="1148"/>
      <c r="I387" s="1148"/>
      <c r="J387" s="1148"/>
      <c r="K387" s="1148"/>
      <c r="L387" s="1148"/>
      <c r="M387" s="1148"/>
      <c r="N387" s="1148"/>
      <c r="O387" s="1148"/>
      <c r="P387" s="1148"/>
      <c r="Q387" s="1148"/>
      <c r="R387" s="1148"/>
      <c r="S387" s="1148"/>
      <c r="T387" s="1148"/>
      <c r="U387" s="745"/>
      <c r="V387" s="746"/>
      <c r="W387" s="747"/>
      <c r="X387" s="768"/>
      <c r="Y387" s="768"/>
      <c r="Z387" s="768"/>
      <c r="AA387" s="769"/>
      <c r="AB387" s="770"/>
      <c r="AC387" s="771"/>
      <c r="AD387" s="767"/>
      <c r="AE387" s="747"/>
      <c r="AF387" s="747"/>
      <c r="AG387" s="771"/>
      <c r="AH387" s="747"/>
      <c r="AI387" s="747"/>
      <c r="AJ387" s="747"/>
      <c r="AK387" s="771"/>
      <c r="AL387" s="748"/>
      <c r="AM387" s="745"/>
      <c r="AN387" s="746"/>
      <c r="AO387" s="747"/>
      <c r="AP387" s="747"/>
      <c r="AQ387" s="747"/>
    </row>
    <row r="388" spans="1:43" s="742" customFormat="1" ht="11.25" customHeight="1" x14ac:dyDescent="0.25">
      <c r="A388" s="747"/>
      <c r="B388" s="744"/>
      <c r="C388" s="745"/>
      <c r="D388" s="746"/>
      <c r="E388" s="747"/>
      <c r="F388" s="1148"/>
      <c r="G388" s="1148"/>
      <c r="H388" s="1148"/>
      <c r="I388" s="1148"/>
      <c r="J388" s="1148"/>
      <c r="K388" s="1148"/>
      <c r="L388" s="1148"/>
      <c r="M388" s="1148"/>
      <c r="N388" s="1148"/>
      <c r="O388" s="1148"/>
      <c r="P388" s="1148"/>
      <c r="Q388" s="1148"/>
      <c r="R388" s="1148"/>
      <c r="S388" s="1148"/>
      <c r="T388" s="1148"/>
      <c r="U388" s="745"/>
      <c r="V388" s="746"/>
      <c r="W388" s="747"/>
      <c r="X388" s="768"/>
      <c r="Y388" s="768"/>
      <c r="Z388" s="768"/>
      <c r="AA388" s="769"/>
      <c r="AB388" s="770"/>
      <c r="AC388" s="771"/>
      <c r="AD388" s="767"/>
      <c r="AE388" s="747"/>
      <c r="AF388" s="747"/>
      <c r="AG388" s="771"/>
      <c r="AH388" s="747"/>
      <c r="AI388" s="747"/>
      <c r="AJ388" s="747"/>
      <c r="AK388" s="771"/>
      <c r="AL388" s="748"/>
      <c r="AM388" s="745"/>
      <c r="AN388" s="746"/>
      <c r="AO388" s="747"/>
      <c r="AP388" s="747"/>
      <c r="AQ388" s="747"/>
    </row>
    <row r="389" spans="1:43" s="742" customFormat="1" ht="11.25" customHeight="1" x14ac:dyDescent="0.25">
      <c r="A389" s="747"/>
      <c r="B389" s="744"/>
      <c r="C389" s="745"/>
      <c r="D389" s="746"/>
      <c r="E389" s="747"/>
      <c r="F389" s="1148"/>
      <c r="G389" s="1148"/>
      <c r="H389" s="1148"/>
      <c r="I389" s="1148"/>
      <c r="J389" s="1148"/>
      <c r="K389" s="1148"/>
      <c r="L389" s="1148"/>
      <c r="M389" s="1148"/>
      <c r="N389" s="1148"/>
      <c r="O389" s="1148"/>
      <c r="P389" s="1148"/>
      <c r="Q389" s="1148"/>
      <c r="R389" s="1148"/>
      <c r="S389" s="1148"/>
      <c r="T389" s="1148"/>
      <c r="U389" s="745"/>
      <c r="V389" s="746"/>
      <c r="W389" s="747"/>
      <c r="X389" s="768"/>
      <c r="Y389" s="768"/>
      <c r="Z389" s="768"/>
      <c r="AA389" s="769"/>
      <c r="AB389" s="770"/>
      <c r="AC389" s="771"/>
      <c r="AD389" s="767"/>
      <c r="AE389" s="747"/>
      <c r="AF389" s="747"/>
      <c r="AG389" s="771"/>
      <c r="AH389" s="747"/>
      <c r="AI389" s="747"/>
      <c r="AJ389" s="747"/>
      <c r="AK389" s="771"/>
      <c r="AL389" s="748"/>
      <c r="AM389" s="745"/>
      <c r="AN389" s="746"/>
      <c r="AO389" s="747"/>
      <c r="AP389" s="747"/>
      <c r="AQ389" s="747"/>
    </row>
    <row r="390" spans="1:43" s="742" customFormat="1" ht="6" customHeight="1" x14ac:dyDescent="0.25">
      <c r="A390" s="747"/>
      <c r="B390" s="744"/>
      <c r="C390" s="745"/>
      <c r="D390" s="781"/>
      <c r="E390" s="782"/>
      <c r="F390" s="794"/>
      <c r="G390" s="794"/>
      <c r="H390" s="794"/>
      <c r="I390" s="794"/>
      <c r="J390" s="794"/>
      <c r="K390" s="794"/>
      <c r="L390" s="794"/>
      <c r="M390" s="794"/>
      <c r="N390" s="794"/>
      <c r="O390" s="794"/>
      <c r="P390" s="794"/>
      <c r="Q390" s="794"/>
      <c r="R390" s="794"/>
      <c r="S390" s="794"/>
      <c r="T390" s="794"/>
      <c r="U390" s="783"/>
      <c r="V390" s="781"/>
      <c r="W390" s="782"/>
      <c r="X390" s="782"/>
      <c r="Y390" s="782"/>
      <c r="Z390" s="782"/>
      <c r="AA390" s="784"/>
      <c r="AB390" s="782"/>
      <c r="AC390" s="785"/>
      <c r="AD390" s="784"/>
      <c r="AE390" s="782"/>
      <c r="AF390" s="782"/>
      <c r="AG390" s="785"/>
      <c r="AH390" s="782"/>
      <c r="AI390" s="782"/>
      <c r="AJ390" s="782"/>
      <c r="AK390" s="785"/>
      <c r="AL390" s="786"/>
      <c r="AM390" s="783"/>
      <c r="AN390" s="746"/>
      <c r="AO390" s="747"/>
      <c r="AP390" s="747"/>
      <c r="AQ390" s="747"/>
    </row>
    <row r="391" spans="1:43" s="742" customFormat="1" ht="6" customHeight="1" x14ac:dyDescent="0.25">
      <c r="A391" s="747"/>
      <c r="B391" s="744"/>
      <c r="C391" s="745"/>
      <c r="D391" s="787"/>
      <c r="E391" s="788"/>
      <c r="F391" s="789"/>
      <c r="G391" s="789"/>
      <c r="H391" s="789"/>
      <c r="I391" s="789"/>
      <c r="J391" s="789"/>
      <c r="K391" s="789"/>
      <c r="L391" s="789"/>
      <c r="M391" s="789"/>
      <c r="N391" s="789"/>
      <c r="O391" s="789"/>
      <c r="P391" s="789"/>
      <c r="Q391" s="789"/>
      <c r="R391" s="789"/>
      <c r="S391" s="789"/>
      <c r="T391" s="789"/>
      <c r="U391" s="790"/>
      <c r="V391" s="787"/>
      <c r="W391" s="788"/>
      <c r="X391" s="788"/>
      <c r="Y391" s="788"/>
      <c r="Z391" s="788"/>
      <c r="AA391" s="791"/>
      <c r="AB391" s="788"/>
      <c r="AC391" s="792"/>
      <c r="AD391" s="791"/>
      <c r="AE391" s="788"/>
      <c r="AF391" s="788"/>
      <c r="AG391" s="792"/>
      <c r="AH391" s="788"/>
      <c r="AI391" s="788"/>
      <c r="AJ391" s="788"/>
      <c r="AK391" s="792"/>
      <c r="AL391" s="793"/>
      <c r="AM391" s="790"/>
      <c r="AN391" s="746"/>
      <c r="AO391" s="747"/>
      <c r="AP391" s="747"/>
      <c r="AQ391" s="747"/>
    </row>
    <row r="392" spans="1:43" s="742" customFormat="1" ht="11.25" customHeight="1" x14ac:dyDescent="0.25">
      <c r="A392" s="747"/>
      <c r="B392" s="744"/>
      <c r="C392" s="745"/>
      <c r="D392" s="746"/>
      <c r="E392" s="747" t="s">
        <v>1417</v>
      </c>
      <c r="F392" s="1148" t="str">
        <f ca="1">VLOOKUP(CONCATENATE($B$279&amp;INDIRECT(ADDRESS(ROW(),COLUMN()-1))),INDIRECT("translations[[Question Num]:["&amp; Language_Selected &amp;"]]"),MATCH(Language_Selected,Language_Options,0)+1,FALSE)</f>
        <v>Fruit juice [or fruit-flavored drinks]?</v>
      </c>
      <c r="G392" s="1148"/>
      <c r="H392" s="1148"/>
      <c r="I392" s="1148"/>
      <c r="J392" s="1148"/>
      <c r="K392" s="1148"/>
      <c r="L392" s="1148"/>
      <c r="M392" s="1148"/>
      <c r="N392" s="1148"/>
      <c r="O392" s="1148"/>
      <c r="P392" s="1148"/>
      <c r="Q392" s="1148"/>
      <c r="R392" s="1148"/>
      <c r="S392" s="1148"/>
      <c r="T392" s="1148"/>
      <c r="U392" s="745"/>
      <c r="V392" s="746"/>
      <c r="W392" s="747" t="s">
        <v>1417</v>
      </c>
      <c r="X392" s="768" t="s">
        <v>9</v>
      </c>
      <c r="Y392" s="768"/>
      <c r="Z392" s="768"/>
      <c r="AA392" s="769"/>
      <c r="AB392" s="770"/>
      <c r="AC392" s="771" t="s">
        <v>53</v>
      </c>
      <c r="AD392" s="767"/>
      <c r="AE392" s="747"/>
      <c r="AF392" s="747"/>
      <c r="AG392" s="771" t="s">
        <v>55</v>
      </c>
      <c r="AH392" s="747"/>
      <c r="AI392" s="747"/>
      <c r="AJ392" s="747"/>
      <c r="AK392" s="771" t="s">
        <v>103</v>
      </c>
      <c r="AL392" s="748"/>
      <c r="AM392" s="745"/>
      <c r="AN392" s="746"/>
      <c r="AO392" s="747"/>
      <c r="AP392" s="747"/>
      <c r="AQ392" s="747"/>
    </row>
    <row r="393" spans="1:43" s="742" customFormat="1" ht="6" customHeight="1" x14ac:dyDescent="0.25">
      <c r="A393" s="747"/>
      <c r="B393" s="744"/>
      <c r="C393" s="745"/>
      <c r="D393" s="781"/>
      <c r="E393" s="782"/>
      <c r="F393" s="794"/>
      <c r="G393" s="794"/>
      <c r="H393" s="794"/>
      <c r="I393" s="794"/>
      <c r="J393" s="794"/>
      <c r="K393" s="794"/>
      <c r="L393" s="794"/>
      <c r="M393" s="794"/>
      <c r="N393" s="794"/>
      <c r="O393" s="794"/>
      <c r="P393" s="794"/>
      <c r="Q393" s="794"/>
      <c r="R393" s="794"/>
      <c r="S393" s="794"/>
      <c r="T393" s="794"/>
      <c r="U393" s="783"/>
      <c r="V393" s="781"/>
      <c r="W393" s="782"/>
      <c r="X393" s="782"/>
      <c r="Y393" s="782"/>
      <c r="Z393" s="782"/>
      <c r="AA393" s="784"/>
      <c r="AB393" s="782"/>
      <c r="AC393" s="785"/>
      <c r="AD393" s="784"/>
      <c r="AE393" s="782"/>
      <c r="AF393" s="782"/>
      <c r="AG393" s="785"/>
      <c r="AH393" s="782"/>
      <c r="AI393" s="782"/>
      <c r="AJ393" s="782"/>
      <c r="AK393" s="785"/>
      <c r="AL393" s="786"/>
      <c r="AM393" s="783"/>
      <c r="AN393" s="746"/>
      <c r="AO393" s="747"/>
      <c r="AP393" s="747"/>
      <c r="AQ393" s="747"/>
    </row>
    <row r="394" spans="1:43" s="742" customFormat="1" ht="6" customHeight="1" x14ac:dyDescent="0.25">
      <c r="A394" s="747"/>
      <c r="B394" s="744"/>
      <c r="C394" s="745"/>
      <c r="D394" s="787"/>
      <c r="E394" s="788"/>
      <c r="F394" s="789"/>
      <c r="G394" s="789"/>
      <c r="H394" s="789"/>
      <c r="I394" s="789"/>
      <c r="J394" s="789"/>
      <c r="K394" s="789"/>
      <c r="L394" s="789"/>
      <c r="M394" s="789"/>
      <c r="N394" s="789"/>
      <c r="O394" s="789"/>
      <c r="P394" s="789"/>
      <c r="Q394" s="789"/>
      <c r="R394" s="789"/>
      <c r="S394" s="789"/>
      <c r="T394" s="789"/>
      <c r="U394" s="790"/>
      <c r="V394" s="787"/>
      <c r="W394" s="788"/>
      <c r="X394" s="788"/>
      <c r="Y394" s="788"/>
      <c r="Z394" s="788"/>
      <c r="AA394" s="791"/>
      <c r="AB394" s="788"/>
      <c r="AC394" s="792"/>
      <c r="AD394" s="791"/>
      <c r="AE394" s="788"/>
      <c r="AF394" s="788"/>
      <c r="AG394" s="792"/>
      <c r="AH394" s="788"/>
      <c r="AI394" s="788"/>
      <c r="AJ394" s="788"/>
      <c r="AK394" s="792"/>
      <c r="AL394" s="793"/>
      <c r="AM394" s="790"/>
      <c r="AN394" s="746"/>
      <c r="AO394" s="747"/>
      <c r="AP394" s="747"/>
      <c r="AQ394" s="747"/>
    </row>
    <row r="395" spans="1:43" s="742" customFormat="1" ht="11.25" customHeight="1" x14ac:dyDescent="0.25">
      <c r="A395" s="747"/>
      <c r="B395" s="744"/>
      <c r="C395" s="745"/>
      <c r="D395" s="746"/>
      <c r="E395" s="747" t="s">
        <v>1415</v>
      </c>
      <c r="F395" s="1286" t="str">
        <f ca="1">VLOOKUP(CONCATENATE($B$279&amp;INDIRECT(ADDRESS(ROW(),COLUMN()-1))),INDIRECT("translations[[Question Num]:["&amp; Language_Selected &amp;"]]"),MATCH(Language_Selected,Language_Options,0)+1,FALSE)</f>
        <v>Sodas, malt drinks, sports drinks, or energy drinks?</v>
      </c>
      <c r="G395" s="1286"/>
      <c r="H395" s="1286"/>
      <c r="I395" s="1286"/>
      <c r="J395" s="1286"/>
      <c r="K395" s="1286"/>
      <c r="L395" s="1286"/>
      <c r="M395" s="1286"/>
      <c r="N395" s="1286"/>
      <c r="O395" s="1286"/>
      <c r="P395" s="1286"/>
      <c r="Q395" s="1286"/>
      <c r="R395" s="1286"/>
      <c r="S395" s="1286"/>
      <c r="T395" s="1286"/>
      <c r="U395" s="745"/>
      <c r="V395" s="746"/>
      <c r="W395" s="747" t="s">
        <v>1415</v>
      </c>
      <c r="X395" s="768" t="s">
        <v>9</v>
      </c>
      <c r="Y395" s="768"/>
      <c r="Z395" s="768"/>
      <c r="AA395" s="769"/>
      <c r="AB395" s="770"/>
      <c r="AC395" s="771" t="s">
        <v>53</v>
      </c>
      <c r="AD395" s="767"/>
      <c r="AE395" s="747"/>
      <c r="AF395" s="747"/>
      <c r="AG395" s="771" t="s">
        <v>55</v>
      </c>
      <c r="AH395" s="747"/>
      <c r="AI395" s="747"/>
      <c r="AJ395" s="747"/>
      <c r="AK395" s="771" t="s">
        <v>103</v>
      </c>
      <c r="AL395" s="748"/>
      <c r="AM395" s="745"/>
      <c r="AN395" s="746"/>
      <c r="AO395" s="747"/>
      <c r="AP395" s="747"/>
      <c r="AQ395" s="747"/>
    </row>
    <row r="396" spans="1:43" s="742" customFormat="1" ht="11.25" customHeight="1" x14ac:dyDescent="0.25">
      <c r="A396" s="747"/>
      <c r="B396" s="744"/>
      <c r="C396" s="745"/>
      <c r="D396" s="746"/>
      <c r="E396" s="747"/>
      <c r="F396" s="1286"/>
      <c r="G396" s="1286"/>
      <c r="H396" s="1286"/>
      <c r="I396" s="1286"/>
      <c r="J396" s="1286"/>
      <c r="K396" s="1286"/>
      <c r="L396" s="1286"/>
      <c r="M396" s="1286"/>
      <c r="N396" s="1286"/>
      <c r="O396" s="1286"/>
      <c r="P396" s="1286"/>
      <c r="Q396" s="1286"/>
      <c r="R396" s="1286"/>
      <c r="S396" s="1286"/>
      <c r="T396" s="1286"/>
      <c r="U396" s="745"/>
      <c r="V396" s="746"/>
      <c r="W396" s="747"/>
      <c r="X396" s="768"/>
      <c r="Y396" s="768"/>
      <c r="Z396" s="768"/>
      <c r="AA396" s="769"/>
      <c r="AB396" s="770"/>
      <c r="AC396" s="771"/>
      <c r="AD396" s="767"/>
      <c r="AE396" s="747"/>
      <c r="AF396" s="747"/>
      <c r="AG396" s="771"/>
      <c r="AH396" s="747"/>
      <c r="AI396" s="747"/>
      <c r="AJ396" s="747"/>
      <c r="AK396" s="771"/>
      <c r="AL396" s="748"/>
      <c r="AM396" s="745"/>
      <c r="AN396" s="746"/>
      <c r="AO396" s="747"/>
      <c r="AP396" s="747"/>
      <c r="AQ396" s="747"/>
    </row>
    <row r="397" spans="1:43" s="742" customFormat="1" ht="6" customHeight="1" x14ac:dyDescent="0.25">
      <c r="A397" s="747"/>
      <c r="B397" s="744"/>
      <c r="C397" s="745"/>
      <c r="D397" s="781"/>
      <c r="E397" s="782"/>
      <c r="F397" s="794"/>
      <c r="G397" s="794"/>
      <c r="H397" s="794"/>
      <c r="I397" s="794"/>
      <c r="J397" s="794"/>
      <c r="K397" s="794"/>
      <c r="L397" s="794"/>
      <c r="M397" s="794"/>
      <c r="N397" s="794"/>
      <c r="O397" s="794"/>
      <c r="P397" s="794"/>
      <c r="Q397" s="794"/>
      <c r="R397" s="794"/>
      <c r="S397" s="794"/>
      <c r="T397" s="794"/>
      <c r="U397" s="783"/>
      <c r="V397" s="781"/>
      <c r="W397" s="782"/>
      <c r="X397" s="782"/>
      <c r="Y397" s="782"/>
      <c r="Z397" s="782"/>
      <c r="AA397" s="784"/>
      <c r="AB397" s="782"/>
      <c r="AC397" s="785"/>
      <c r="AD397" s="784"/>
      <c r="AE397" s="782"/>
      <c r="AF397" s="782"/>
      <c r="AG397" s="785"/>
      <c r="AH397" s="782"/>
      <c r="AI397" s="782"/>
      <c r="AJ397" s="782"/>
      <c r="AK397" s="785"/>
      <c r="AL397" s="786"/>
      <c r="AM397" s="783"/>
      <c r="AN397" s="746"/>
      <c r="AO397" s="747"/>
      <c r="AP397" s="747"/>
      <c r="AQ397" s="747"/>
    </row>
    <row r="398" spans="1:43" s="742" customFormat="1" ht="6" customHeight="1" x14ac:dyDescent="0.25">
      <c r="A398" s="747"/>
      <c r="B398" s="744"/>
      <c r="C398" s="745"/>
      <c r="D398" s="787"/>
      <c r="E398" s="788"/>
      <c r="F398" s="789"/>
      <c r="G398" s="789"/>
      <c r="H398" s="789"/>
      <c r="I398" s="789"/>
      <c r="J398" s="789"/>
      <c r="K398" s="789"/>
      <c r="L398" s="789"/>
      <c r="M398" s="789"/>
      <c r="N398" s="789"/>
      <c r="O398" s="789"/>
      <c r="P398" s="789"/>
      <c r="Q398" s="789"/>
      <c r="R398" s="789"/>
      <c r="S398" s="789"/>
      <c r="T398" s="789"/>
      <c r="U398" s="790"/>
      <c r="V398" s="787"/>
      <c r="W398" s="788"/>
      <c r="X398" s="788"/>
      <c r="Y398" s="788"/>
      <c r="Z398" s="788"/>
      <c r="AA398" s="791"/>
      <c r="AB398" s="788"/>
      <c r="AC398" s="792"/>
      <c r="AD398" s="791"/>
      <c r="AE398" s="788"/>
      <c r="AF398" s="788"/>
      <c r="AG398" s="792"/>
      <c r="AH398" s="788"/>
      <c r="AI398" s="788"/>
      <c r="AJ398" s="788"/>
      <c r="AK398" s="792"/>
      <c r="AL398" s="793"/>
      <c r="AM398" s="790"/>
      <c r="AN398" s="746"/>
      <c r="AO398" s="747"/>
      <c r="AP398" s="747"/>
      <c r="AQ398" s="747"/>
    </row>
    <row r="399" spans="1:43" s="742" customFormat="1" ht="11.25" customHeight="1" x14ac:dyDescent="0.25">
      <c r="A399" s="747"/>
      <c r="B399" s="410" t="s">
        <v>466</v>
      </c>
      <c r="C399" s="745"/>
      <c r="D399" s="746"/>
      <c r="E399" s="747" t="s">
        <v>1414</v>
      </c>
      <c r="F399" s="1148" t="str">
        <f ca="1">VLOOKUP(CONCATENATE($B$279&amp;INDIRECT(ADDRESS(ROW(),COLUMN()-1))),INDIRECT("translations[[Question Num]:["&amp; Language_Selected &amp;"]]"),MATCH(Language_Selected,Language_Options,0)+1,FALSE)</f>
        <v>Sweetened tea, sweetened coffee, or sweetened herbal drinks [INSERT OTHER COMMONLY CONSUMED SWEET DRINKS SUCH AS CHOCOLATE FLAVORED DRINKS AND SWEET OR FLAVORED YOGURT DRINKS]?</v>
      </c>
      <c r="G399" s="1148"/>
      <c r="H399" s="1148"/>
      <c r="I399" s="1148"/>
      <c r="J399" s="1148"/>
      <c r="K399" s="1148"/>
      <c r="L399" s="1148"/>
      <c r="M399" s="1148"/>
      <c r="N399" s="1148"/>
      <c r="O399" s="1148"/>
      <c r="P399" s="1148"/>
      <c r="Q399" s="1148"/>
      <c r="R399" s="1148"/>
      <c r="S399" s="1148"/>
      <c r="T399" s="1148"/>
      <c r="U399" s="745"/>
      <c r="V399" s="746"/>
      <c r="W399" s="747" t="s">
        <v>1414</v>
      </c>
      <c r="X399" s="768" t="s">
        <v>9</v>
      </c>
      <c r="Y399" s="768"/>
      <c r="Z399" s="768"/>
      <c r="AA399" s="769"/>
      <c r="AB399" s="770"/>
      <c r="AC399" s="771" t="s">
        <v>53</v>
      </c>
      <c r="AD399" s="767"/>
      <c r="AE399" s="747"/>
      <c r="AF399" s="747"/>
      <c r="AG399" s="771" t="s">
        <v>55</v>
      </c>
      <c r="AH399" s="747"/>
      <c r="AI399" s="747"/>
      <c r="AJ399" s="747"/>
      <c r="AK399" s="771" t="s">
        <v>103</v>
      </c>
      <c r="AL399" s="748"/>
      <c r="AM399" s="745"/>
      <c r="AN399" s="746"/>
      <c r="AO399" s="747"/>
      <c r="AP399" s="747"/>
      <c r="AQ399" s="747"/>
    </row>
    <row r="400" spans="1:43" s="742" customFormat="1" ht="11.25" customHeight="1" x14ac:dyDescent="0.25">
      <c r="A400" s="747"/>
      <c r="B400" s="410"/>
      <c r="C400" s="745"/>
      <c r="D400" s="746"/>
      <c r="E400" s="747"/>
      <c r="F400" s="1148"/>
      <c r="G400" s="1148"/>
      <c r="H400" s="1148"/>
      <c r="I400" s="1148"/>
      <c r="J400" s="1148"/>
      <c r="K400" s="1148"/>
      <c r="L400" s="1148"/>
      <c r="M400" s="1148"/>
      <c r="N400" s="1148"/>
      <c r="O400" s="1148"/>
      <c r="P400" s="1148"/>
      <c r="Q400" s="1148"/>
      <c r="R400" s="1148"/>
      <c r="S400" s="1148"/>
      <c r="T400" s="1148"/>
      <c r="U400" s="745"/>
      <c r="V400" s="746"/>
      <c r="W400" s="747"/>
      <c r="X400" s="768"/>
      <c r="Y400" s="768"/>
      <c r="Z400" s="768"/>
      <c r="AA400" s="769"/>
      <c r="AB400" s="770"/>
      <c r="AC400" s="771"/>
      <c r="AD400" s="767"/>
      <c r="AE400" s="747"/>
      <c r="AF400" s="747"/>
      <c r="AG400" s="771"/>
      <c r="AH400" s="747"/>
      <c r="AI400" s="747"/>
      <c r="AJ400" s="747"/>
      <c r="AK400" s="771"/>
      <c r="AL400" s="748"/>
      <c r="AM400" s="745"/>
      <c r="AN400" s="746"/>
      <c r="AO400" s="747"/>
      <c r="AP400" s="747"/>
      <c r="AQ400" s="747"/>
    </row>
    <row r="401" spans="1:43" s="742" customFormat="1" ht="11.25" customHeight="1" x14ac:dyDescent="0.25">
      <c r="A401" s="747"/>
      <c r="B401" s="410"/>
      <c r="C401" s="745"/>
      <c r="D401" s="746"/>
      <c r="E401" s="747"/>
      <c r="F401" s="1148"/>
      <c r="G401" s="1148"/>
      <c r="H401" s="1148"/>
      <c r="I401" s="1148"/>
      <c r="J401" s="1148"/>
      <c r="K401" s="1148"/>
      <c r="L401" s="1148"/>
      <c r="M401" s="1148"/>
      <c r="N401" s="1148"/>
      <c r="O401" s="1148"/>
      <c r="P401" s="1148"/>
      <c r="Q401" s="1148"/>
      <c r="R401" s="1148"/>
      <c r="S401" s="1148"/>
      <c r="T401" s="1148"/>
      <c r="U401" s="745"/>
      <c r="V401" s="746"/>
      <c r="W401" s="747"/>
      <c r="X401" s="768"/>
      <c r="Y401" s="768"/>
      <c r="Z401" s="768"/>
      <c r="AA401" s="769"/>
      <c r="AB401" s="770"/>
      <c r="AC401" s="771"/>
      <c r="AD401" s="767"/>
      <c r="AE401" s="747"/>
      <c r="AF401" s="747"/>
      <c r="AG401" s="771"/>
      <c r="AH401" s="747"/>
      <c r="AI401" s="747"/>
      <c r="AJ401" s="747"/>
      <c r="AK401" s="771"/>
      <c r="AL401" s="748"/>
      <c r="AM401" s="745"/>
      <c r="AN401" s="746"/>
      <c r="AO401" s="747"/>
      <c r="AP401" s="747"/>
      <c r="AQ401" s="747"/>
    </row>
    <row r="402" spans="1:43" s="742" customFormat="1" ht="11.25" customHeight="1" x14ac:dyDescent="0.25">
      <c r="A402" s="747"/>
      <c r="B402" s="410"/>
      <c r="C402" s="745"/>
      <c r="D402" s="746"/>
      <c r="E402" s="747"/>
      <c r="F402" s="1148"/>
      <c r="G402" s="1148"/>
      <c r="H402" s="1148"/>
      <c r="I402" s="1148"/>
      <c r="J402" s="1148"/>
      <c r="K402" s="1148"/>
      <c r="L402" s="1148"/>
      <c r="M402" s="1148"/>
      <c r="N402" s="1148"/>
      <c r="O402" s="1148"/>
      <c r="P402" s="1148"/>
      <c r="Q402" s="1148"/>
      <c r="R402" s="1148"/>
      <c r="S402" s="1148"/>
      <c r="T402" s="1148"/>
      <c r="U402" s="745"/>
      <c r="V402" s="746"/>
      <c r="W402" s="747"/>
      <c r="X402" s="768"/>
      <c r="Y402" s="768"/>
      <c r="Z402" s="768"/>
      <c r="AA402" s="769"/>
      <c r="AB402" s="770"/>
      <c r="AC402" s="771"/>
      <c r="AD402" s="767"/>
      <c r="AE402" s="747"/>
      <c r="AF402" s="747"/>
      <c r="AG402" s="771"/>
      <c r="AH402" s="747"/>
      <c r="AI402" s="747"/>
      <c r="AJ402" s="747"/>
      <c r="AK402" s="771"/>
      <c r="AL402" s="748"/>
      <c r="AM402" s="745"/>
      <c r="AN402" s="746"/>
      <c r="AO402" s="747"/>
      <c r="AP402" s="747"/>
      <c r="AQ402" s="747"/>
    </row>
    <row r="403" spans="1:43" s="742" customFormat="1" ht="11.25" customHeight="1" x14ac:dyDescent="0.25">
      <c r="A403" s="747"/>
      <c r="B403" s="410"/>
      <c r="C403" s="745"/>
      <c r="D403" s="746"/>
      <c r="E403" s="747"/>
      <c r="F403" s="1148"/>
      <c r="G403" s="1148"/>
      <c r="H403" s="1148"/>
      <c r="I403" s="1148"/>
      <c r="J403" s="1148"/>
      <c r="K403" s="1148"/>
      <c r="L403" s="1148"/>
      <c r="M403" s="1148"/>
      <c r="N403" s="1148"/>
      <c r="O403" s="1148"/>
      <c r="P403" s="1148"/>
      <c r="Q403" s="1148"/>
      <c r="R403" s="1148"/>
      <c r="S403" s="1148"/>
      <c r="T403" s="1148"/>
      <c r="U403" s="745"/>
      <c r="V403" s="746"/>
      <c r="W403" s="747"/>
      <c r="X403" s="768"/>
      <c r="Y403" s="768"/>
      <c r="Z403" s="768"/>
      <c r="AA403" s="769"/>
      <c r="AB403" s="770"/>
      <c r="AC403" s="771"/>
      <c r="AD403" s="767"/>
      <c r="AE403" s="747"/>
      <c r="AF403" s="747"/>
      <c r="AG403" s="771"/>
      <c r="AH403" s="747"/>
      <c r="AI403" s="747"/>
      <c r="AJ403" s="747"/>
      <c r="AK403" s="771"/>
      <c r="AL403" s="748"/>
      <c r="AM403" s="745"/>
      <c r="AN403" s="746"/>
      <c r="AO403" s="747"/>
      <c r="AP403" s="747"/>
      <c r="AQ403" s="747"/>
    </row>
    <row r="404" spans="1:43" s="742" customFormat="1" ht="6" customHeight="1" x14ac:dyDescent="0.25">
      <c r="A404" s="747"/>
      <c r="B404" s="744"/>
      <c r="C404" s="745"/>
      <c r="D404" s="781"/>
      <c r="E404" s="782"/>
      <c r="F404" s="794"/>
      <c r="G404" s="794"/>
      <c r="H404" s="794"/>
      <c r="I404" s="794"/>
      <c r="J404" s="794"/>
      <c r="K404" s="794"/>
      <c r="L404" s="794"/>
      <c r="M404" s="794"/>
      <c r="N404" s="794"/>
      <c r="O404" s="794"/>
      <c r="P404" s="794"/>
      <c r="Q404" s="794"/>
      <c r="R404" s="794"/>
      <c r="S404" s="794"/>
      <c r="T404" s="794"/>
      <c r="U404" s="783"/>
      <c r="V404" s="781"/>
      <c r="W404" s="782"/>
      <c r="X404" s="782"/>
      <c r="Y404" s="782"/>
      <c r="Z404" s="782"/>
      <c r="AA404" s="784"/>
      <c r="AB404" s="782"/>
      <c r="AC404" s="785"/>
      <c r="AD404" s="784"/>
      <c r="AE404" s="782"/>
      <c r="AF404" s="782"/>
      <c r="AG404" s="785"/>
      <c r="AH404" s="782"/>
      <c r="AI404" s="782"/>
      <c r="AJ404" s="782"/>
      <c r="AK404" s="785"/>
      <c r="AL404" s="786"/>
      <c r="AM404" s="783"/>
      <c r="AN404" s="746"/>
      <c r="AO404" s="747"/>
      <c r="AP404" s="747"/>
      <c r="AQ404" s="747"/>
    </row>
    <row r="405" spans="1:43" s="742" customFormat="1" ht="6" customHeight="1" x14ac:dyDescent="0.25">
      <c r="A405" s="747"/>
      <c r="B405" s="744"/>
      <c r="C405" s="745"/>
      <c r="D405" s="746"/>
      <c r="E405" s="747"/>
      <c r="F405" s="766"/>
      <c r="G405" s="766"/>
      <c r="H405" s="766"/>
      <c r="I405" s="766"/>
      <c r="J405" s="766"/>
      <c r="K405" s="766"/>
      <c r="L405" s="766"/>
      <c r="M405" s="766"/>
      <c r="N405" s="766"/>
      <c r="O405" s="766"/>
      <c r="P405" s="766"/>
      <c r="Q405" s="766"/>
      <c r="R405" s="766"/>
      <c r="S405" s="766"/>
      <c r="T405" s="766"/>
      <c r="U405" s="745"/>
      <c r="V405" s="746"/>
      <c r="W405" s="747"/>
      <c r="X405" s="747"/>
      <c r="Y405" s="747"/>
      <c r="Z405" s="747"/>
      <c r="AA405" s="767"/>
      <c r="AB405" s="747"/>
      <c r="AC405" s="744"/>
      <c r="AD405" s="767"/>
      <c r="AE405" s="747"/>
      <c r="AF405" s="747"/>
      <c r="AG405" s="744"/>
      <c r="AH405" s="747"/>
      <c r="AI405" s="747"/>
      <c r="AJ405" s="747"/>
      <c r="AK405" s="744"/>
      <c r="AL405" s="748"/>
      <c r="AM405" s="745"/>
      <c r="AN405" s="746"/>
      <c r="AO405" s="747"/>
      <c r="AP405" s="747"/>
      <c r="AQ405" s="747"/>
    </row>
    <row r="406" spans="1:43" s="742" customFormat="1" ht="11.25" customHeight="1" x14ac:dyDescent="0.25">
      <c r="A406" s="747"/>
      <c r="B406" s="744"/>
      <c r="C406" s="745"/>
      <c r="D406" s="746"/>
      <c r="E406" t="s">
        <v>1436</v>
      </c>
      <c r="F406" s="1148" t="str">
        <f ca="1">VLOOKUP(CONCATENATE($B$279&amp;INDIRECT(ADDRESS(ROW(),COLUMN()-1))),INDIRECT("translations[[Question Num]:["&amp; Language_Selected &amp;"]]"),MATCH(Language_Selected,Language_Options,0)+1,FALSE)</f>
        <v>Red palm oil?</v>
      </c>
      <c r="G406" s="1148"/>
      <c r="H406" s="1148"/>
      <c r="I406" s="1148"/>
      <c r="J406" s="1148"/>
      <c r="K406" s="1148"/>
      <c r="L406" s="1148"/>
      <c r="M406" s="1148"/>
      <c r="N406" s="1148"/>
      <c r="O406" s="1148"/>
      <c r="P406" s="1148"/>
      <c r="Q406" s="1148"/>
      <c r="R406" s="1148"/>
      <c r="S406" s="1148"/>
      <c r="T406" s="1148"/>
      <c r="U406" s="745"/>
      <c r="V406" s="746"/>
      <c r="W406" t="s">
        <v>1436</v>
      </c>
      <c r="X406" s="768" t="s">
        <v>9</v>
      </c>
      <c r="Y406" s="768"/>
      <c r="Z406" s="768"/>
      <c r="AA406" s="769"/>
      <c r="AB406" s="770"/>
      <c r="AC406" s="771" t="s">
        <v>53</v>
      </c>
      <c r="AD406" s="767"/>
      <c r="AE406" s="747"/>
      <c r="AF406" s="747"/>
      <c r="AG406" s="771" t="s">
        <v>55</v>
      </c>
      <c r="AH406" s="747"/>
      <c r="AI406" s="747"/>
      <c r="AJ406" s="747"/>
      <c r="AK406" s="771" t="s">
        <v>103</v>
      </c>
      <c r="AL406" s="748"/>
      <c r="AM406" s="745"/>
      <c r="AN406" s="746"/>
      <c r="AO406" s="747"/>
      <c r="AP406" s="747"/>
      <c r="AQ406" s="747"/>
    </row>
    <row r="407" spans="1:43" s="742" customFormat="1" ht="6" customHeight="1" x14ac:dyDescent="0.25">
      <c r="A407" s="747"/>
      <c r="B407" s="744"/>
      <c r="C407" s="745"/>
      <c r="D407" s="781"/>
      <c r="E407" s="782"/>
      <c r="F407" s="794"/>
      <c r="G407" s="794"/>
      <c r="H407" s="794"/>
      <c r="I407" s="794"/>
      <c r="J407" s="794"/>
      <c r="K407" s="794"/>
      <c r="L407" s="794"/>
      <c r="M407" s="794"/>
      <c r="N407" s="794"/>
      <c r="O407" s="794"/>
      <c r="P407" s="794"/>
      <c r="Q407" s="794"/>
      <c r="R407" s="794"/>
      <c r="S407" s="794"/>
      <c r="T407" s="794"/>
      <c r="U407" s="783"/>
      <c r="V407" s="781"/>
      <c r="W407" s="782"/>
      <c r="X407" s="782"/>
      <c r="Y407" s="782"/>
      <c r="Z407" s="782"/>
      <c r="AA407" s="784"/>
      <c r="AB407" s="782"/>
      <c r="AC407" s="785"/>
      <c r="AD407" s="784"/>
      <c r="AE407" s="782"/>
      <c r="AF407" s="782"/>
      <c r="AG407" s="785"/>
      <c r="AH407" s="782"/>
      <c r="AI407" s="782"/>
      <c r="AJ407" s="782"/>
      <c r="AK407" s="785"/>
      <c r="AL407" s="786"/>
      <c r="AM407" s="783"/>
      <c r="AN407" s="746"/>
      <c r="AO407" s="747"/>
      <c r="AP407" s="747"/>
      <c r="AQ407" s="747"/>
    </row>
    <row r="408" spans="1:43" s="742" customFormat="1" ht="6" customHeight="1" x14ac:dyDescent="0.25">
      <c r="A408" s="747"/>
      <c r="B408" s="744"/>
      <c r="C408" s="745"/>
      <c r="D408" s="746"/>
      <c r="E408" s="747"/>
      <c r="F408" s="766"/>
      <c r="G408" s="766"/>
      <c r="H408" s="766"/>
      <c r="I408" s="766"/>
      <c r="J408" s="766"/>
      <c r="K408" s="766"/>
      <c r="L408" s="766"/>
      <c r="M408" s="766"/>
      <c r="N408" s="766"/>
      <c r="O408" s="766"/>
      <c r="P408" s="766"/>
      <c r="Q408" s="766"/>
      <c r="R408" s="766"/>
      <c r="S408" s="766"/>
      <c r="T408" s="766"/>
      <c r="U408" s="745"/>
      <c r="V408" s="746"/>
      <c r="W408" s="747"/>
      <c r="X408" s="747"/>
      <c r="Y408" s="747"/>
      <c r="Z408" s="747"/>
      <c r="AA408" s="767"/>
      <c r="AB408" s="747"/>
      <c r="AC408" s="744"/>
      <c r="AD408" s="767"/>
      <c r="AE408" s="747"/>
      <c r="AF408" s="747"/>
      <c r="AG408" s="744"/>
      <c r="AH408" s="747"/>
      <c r="AI408" s="747"/>
      <c r="AJ408" s="747"/>
      <c r="AK408" s="744"/>
      <c r="AL408" s="748"/>
      <c r="AM408" s="745"/>
      <c r="AN408" s="746"/>
      <c r="AO408" s="747"/>
      <c r="AP408" s="747"/>
      <c r="AQ408" s="747"/>
    </row>
    <row r="409" spans="1:43" s="742" customFormat="1" ht="11.25" customHeight="1" x14ac:dyDescent="0.25">
      <c r="A409" s="747"/>
      <c r="B409" s="744"/>
      <c r="C409" s="745"/>
      <c r="D409" s="746"/>
      <c r="E409" s="747" t="s">
        <v>1437</v>
      </c>
      <c r="F409" s="1148" t="str">
        <f ca="1">VLOOKUP(CONCATENATE($B$279&amp;INDIRECT(ADDRESS(ROW(),COLUMN()-1))),INDIRECT("translations[[Question Num]:["&amp; Language_Selected &amp;"]]"),MATCH(Language_Selected,Language_Options,0)+1,FALSE)</f>
        <v>Any other liquids?</v>
      </c>
      <c r="G409" s="1148"/>
      <c r="H409" s="1148"/>
      <c r="I409" s="1148"/>
      <c r="J409" s="1148"/>
      <c r="K409" s="1148"/>
      <c r="L409" s="1148"/>
      <c r="M409" s="1148"/>
      <c r="N409" s="1148"/>
      <c r="O409" s="1148"/>
      <c r="P409" s="1148"/>
      <c r="Q409" s="1148"/>
      <c r="R409" s="1148"/>
      <c r="S409" s="1148"/>
      <c r="T409" s="1148"/>
      <c r="U409" s="745"/>
      <c r="V409" s="746"/>
      <c r="W409" t="s">
        <v>1437</v>
      </c>
      <c r="X409" s="768" t="s">
        <v>9</v>
      </c>
      <c r="Y409" s="768"/>
      <c r="Z409" s="768"/>
      <c r="AA409" s="769"/>
      <c r="AB409" s="770"/>
      <c r="AC409" s="771" t="s">
        <v>53</v>
      </c>
      <c r="AD409" s="767"/>
      <c r="AE409" s="747"/>
      <c r="AF409" s="747"/>
      <c r="AG409" s="771" t="s">
        <v>55</v>
      </c>
      <c r="AH409" s="747"/>
      <c r="AI409" s="747"/>
      <c r="AJ409" s="747"/>
      <c r="AK409" s="771" t="s">
        <v>103</v>
      </c>
      <c r="AL409" s="779"/>
      <c r="AM409" s="745"/>
      <c r="AN409" s="746"/>
      <c r="AO409" s="747"/>
      <c r="AP409" s="747"/>
      <c r="AQ409" s="747"/>
    </row>
    <row r="410" spans="1:43" s="742" customFormat="1" ht="11.25" customHeight="1" x14ac:dyDescent="0.25">
      <c r="A410" s="747"/>
      <c r="B410" s="744"/>
      <c r="C410" s="745"/>
      <c r="D410" s="746"/>
      <c r="E410" s="747"/>
      <c r="F410" s="1148"/>
      <c r="G410" s="1148"/>
      <c r="H410" s="1148"/>
      <c r="I410" s="1148"/>
      <c r="J410" s="1148"/>
      <c r="K410" s="1148"/>
      <c r="L410" s="1148"/>
      <c r="M410" s="1148"/>
      <c r="N410" s="1148"/>
      <c r="O410" s="1148"/>
      <c r="P410" s="1148"/>
      <c r="Q410" s="1148"/>
      <c r="R410" s="1148"/>
      <c r="S410" s="1148"/>
      <c r="T410" s="1148"/>
      <c r="U410" s="745"/>
      <c r="V410" s="746"/>
      <c r="W410" s="747"/>
      <c r="X410" s="747"/>
      <c r="Y410" s="768"/>
      <c r="Z410" s="768"/>
      <c r="AA410" s="769"/>
      <c r="AB410" s="776"/>
      <c r="AC410" s="777"/>
      <c r="AD410" s="778"/>
      <c r="AE410" s="779"/>
      <c r="AF410" s="779"/>
      <c r="AG410" s="777"/>
      <c r="AH410" s="779"/>
      <c r="AI410" s="779"/>
      <c r="AJ410" s="779"/>
      <c r="AK410" s="777"/>
      <c r="AL410" s="779"/>
      <c r="AM410" s="745"/>
      <c r="AN410" s="746"/>
      <c r="AO410" s="747"/>
      <c r="AP410" s="747"/>
      <c r="AQ410" s="747"/>
    </row>
    <row r="411" spans="1:43" s="742" customFormat="1" ht="11.25" customHeight="1" x14ac:dyDescent="0.25">
      <c r="A411" s="747"/>
      <c r="B411" s="744"/>
      <c r="C411" s="745"/>
      <c r="D411" s="746"/>
      <c r="E411" s="747"/>
      <c r="F411" s="278" t="s">
        <v>1523</v>
      </c>
      <c r="G411" s="427"/>
      <c r="H411" s="427"/>
      <c r="I411" s="427"/>
      <c r="J411" s="427"/>
      <c r="K411" s="427"/>
      <c r="L411" s="427"/>
      <c r="M411" s="427"/>
      <c r="N411" s="427"/>
      <c r="O411" s="427"/>
      <c r="P411" s="427"/>
      <c r="Q411" s="427"/>
      <c r="R411" s="427"/>
      <c r="S411" s="427"/>
      <c r="T411" s="427"/>
      <c r="U411" s="745"/>
      <c r="V411" s="746"/>
      <c r="W411" s="747"/>
      <c r="X411" s="747"/>
      <c r="Y411" s="768"/>
      <c r="Z411" s="768"/>
      <c r="AA411" s="769"/>
      <c r="AB411" s="776"/>
      <c r="AC411" s="777"/>
      <c r="AD411" s="778"/>
      <c r="AE411" s="779"/>
      <c r="AF411" s="779"/>
      <c r="AG411" s="777"/>
      <c r="AH411" s="779"/>
      <c r="AI411" s="779"/>
      <c r="AJ411" s="779"/>
      <c r="AK411" s="777"/>
      <c r="AL411" s="779"/>
      <c r="AM411" s="745"/>
      <c r="AN411" s="746"/>
      <c r="AO411" s="747"/>
      <c r="AP411" s="747"/>
      <c r="AQ411" s="747"/>
    </row>
    <row r="412" spans="1:43" s="742" customFormat="1" ht="11.25" customHeight="1" x14ac:dyDescent="0.25">
      <c r="A412" s="747"/>
      <c r="B412" s="744"/>
      <c r="C412" s="745"/>
      <c r="D412" s="746"/>
      <c r="E412" s="747" t="s">
        <v>1528</v>
      </c>
      <c r="F412" s="1148" t="str">
        <f ca="1">VLOOKUP(CONCATENATE($B$279&amp;INDIRECT(ADDRESS(ROW(),COLUMN()-1))),INDIRECT("translations[[Question Num]:["&amp; Language_Selected &amp;"]]"),MATCH(Language_Selected,Language_Options,0)+1,FALSE)</f>
        <v>What was the drink?</v>
      </c>
      <c r="G412" s="1148"/>
      <c r="H412" s="1148"/>
      <c r="I412" s="1148"/>
      <c r="J412" s="1148"/>
      <c r="K412" s="1148"/>
      <c r="L412" s="1148"/>
      <c r="M412" s="1148"/>
      <c r="N412" s="1148"/>
      <c r="O412" s="1148"/>
      <c r="P412" s="1148"/>
      <c r="Q412" s="1148"/>
      <c r="R412" s="1148"/>
      <c r="S412" s="1148"/>
      <c r="T412" s="1148"/>
      <c r="U412" s="745"/>
      <c r="V412" s="746"/>
      <c r="W412" s="747"/>
      <c r="X412" s="747" t="s">
        <v>1380</v>
      </c>
      <c r="Y412" s="768"/>
      <c r="Z412" s="768"/>
      <c r="AA412" s="769"/>
      <c r="AB412" s="770"/>
      <c r="AC412" s="771"/>
      <c r="AD412" s="772"/>
      <c r="AE412" s="773"/>
      <c r="AF412" s="773"/>
      <c r="AG412" s="774"/>
      <c r="AH412" s="773"/>
      <c r="AI412" s="773"/>
      <c r="AJ412" s="773"/>
      <c r="AK412" s="774"/>
      <c r="AL412" s="775"/>
      <c r="AM412" s="745"/>
      <c r="AN412" s="746"/>
      <c r="AO412" s="747"/>
      <c r="AP412" s="747"/>
      <c r="AQ412" s="747"/>
    </row>
    <row r="413" spans="1:43" s="742" customFormat="1" ht="11.25" customHeight="1" x14ac:dyDescent="0.25">
      <c r="A413" s="747"/>
      <c r="B413" s="744"/>
      <c r="C413" s="745"/>
      <c r="D413" s="746"/>
      <c r="E413" s="747"/>
      <c r="F413" s="1148"/>
      <c r="G413" s="1148"/>
      <c r="H413" s="1148"/>
      <c r="I413" s="1148"/>
      <c r="J413" s="1148"/>
      <c r="K413" s="1148"/>
      <c r="L413" s="1148"/>
      <c r="M413" s="1148"/>
      <c r="N413" s="1148"/>
      <c r="O413" s="1148"/>
      <c r="P413" s="1148"/>
      <c r="Q413" s="1148"/>
      <c r="R413" s="1148"/>
      <c r="S413" s="1148"/>
      <c r="T413" s="1148"/>
      <c r="U413" s="745"/>
      <c r="V413" s="746"/>
      <c r="W413" s="747"/>
      <c r="X413" s="747"/>
      <c r="Y413" s="768"/>
      <c r="Z413" s="768"/>
      <c r="AA413" s="769"/>
      <c r="AB413" s="776"/>
      <c r="AC413" s="777" t="s">
        <v>146</v>
      </c>
      <c r="AD413" s="778"/>
      <c r="AE413" s="779"/>
      <c r="AF413" s="779"/>
      <c r="AG413" s="777"/>
      <c r="AH413" s="779"/>
      <c r="AI413" s="779"/>
      <c r="AJ413" s="779"/>
      <c r="AK413" s="777"/>
      <c r="AL413" s="779"/>
      <c r="AM413" s="745"/>
      <c r="AN413" s="746"/>
      <c r="AO413" s="747"/>
      <c r="AP413" s="747"/>
      <c r="AQ413" s="747"/>
    </row>
    <row r="414" spans="1:43" s="742" customFormat="1" ht="11.25" customHeight="1" x14ac:dyDescent="0.25">
      <c r="A414" s="747"/>
      <c r="B414" s="744"/>
      <c r="C414" s="745"/>
      <c r="D414" s="746"/>
      <c r="E414" s="747"/>
      <c r="F414" s="1148"/>
      <c r="G414" s="1148"/>
      <c r="H414" s="1148"/>
      <c r="I414" s="1148"/>
      <c r="J414" s="1148"/>
      <c r="K414" s="1148"/>
      <c r="L414" s="1148"/>
      <c r="M414" s="1148"/>
      <c r="N414" s="1148"/>
      <c r="O414" s="1148"/>
      <c r="P414" s="1148"/>
      <c r="Q414" s="1148"/>
      <c r="R414" s="1148"/>
      <c r="S414" s="1148"/>
      <c r="T414" s="1148"/>
      <c r="U414" s="745"/>
      <c r="V414" s="746"/>
      <c r="W414" s="747"/>
      <c r="X414" s="780"/>
      <c r="Y414" s="780"/>
      <c r="Z414" s="780"/>
      <c r="AA414" s="780"/>
      <c r="AB414" s="780"/>
      <c r="AC414" s="771"/>
      <c r="AD414" s="767"/>
      <c r="AE414" s="747"/>
      <c r="AF414" s="747"/>
      <c r="AG414" s="771"/>
      <c r="AH414" s="747"/>
      <c r="AI414" s="747"/>
      <c r="AJ414" s="747"/>
      <c r="AK414" s="771"/>
      <c r="AL414" s="748"/>
      <c r="AM414" s="745"/>
      <c r="AN414" s="746"/>
      <c r="AO414" s="747"/>
      <c r="AP414" s="747"/>
      <c r="AQ414" s="747"/>
    </row>
    <row r="415" spans="1:43" s="742" customFormat="1" ht="11.25" customHeight="1" x14ac:dyDescent="0.25">
      <c r="A415" s="747"/>
      <c r="B415" s="744"/>
      <c r="C415" s="745"/>
      <c r="D415" s="746"/>
      <c r="E415" s="747" t="s">
        <v>2193</v>
      </c>
      <c r="F415" s="1148" t="str">
        <f ca="1">VLOOKUP(CONCATENATE($B$279&amp;INDIRECT(ADDRESS(ROW(),COLUMN()-1))),INDIRECT("translations[[Question Num]:["&amp; Language_Selected &amp;"]]"),MATCH(Language_Selected,Language_Options,0)+1,FALSE)</f>
        <v>Was the drink sweetened?</v>
      </c>
      <c r="G415" s="1148"/>
      <c r="H415" s="1148"/>
      <c r="I415" s="1148"/>
      <c r="J415" s="1148"/>
      <c r="K415" s="1148"/>
      <c r="L415" s="1148"/>
      <c r="M415" s="1148"/>
      <c r="N415" s="1148"/>
      <c r="O415" s="1148"/>
      <c r="P415" s="1148"/>
      <c r="Q415" s="1148"/>
      <c r="R415" s="1148"/>
      <c r="S415" s="1148"/>
      <c r="T415" s="1148"/>
      <c r="U415" s="745"/>
      <c r="V415" s="746"/>
      <c r="W415" s="747"/>
      <c r="X415" s="729" t="s">
        <v>1550</v>
      </c>
      <c r="Y415" s="780"/>
      <c r="Z415" s="780"/>
      <c r="AA415" s="780"/>
      <c r="AB415" s="883" t="s">
        <v>9</v>
      </c>
      <c r="AC415" s="771" t="s">
        <v>53</v>
      </c>
      <c r="AD415" s="767"/>
      <c r="AE415" s="747"/>
      <c r="AF415" s="747"/>
      <c r="AG415" s="771" t="s">
        <v>55</v>
      </c>
      <c r="AH415" s="747"/>
      <c r="AI415" s="747"/>
      <c r="AJ415" s="747"/>
      <c r="AK415" s="771" t="s">
        <v>103</v>
      </c>
      <c r="AL415" s="748"/>
      <c r="AM415" s="745"/>
      <c r="AN415" s="746"/>
      <c r="AO415" s="747"/>
      <c r="AP415" s="747"/>
      <c r="AQ415" s="747"/>
    </row>
    <row r="416" spans="1:43" s="742" customFormat="1" ht="6" customHeight="1" x14ac:dyDescent="0.25">
      <c r="A416" s="747"/>
      <c r="B416" s="744"/>
      <c r="C416" s="745"/>
      <c r="D416" s="781"/>
      <c r="E416" s="782"/>
      <c r="F416" s="782"/>
      <c r="G416" s="782"/>
      <c r="H416" s="782"/>
      <c r="I416" s="782"/>
      <c r="J416" s="782"/>
      <c r="K416" s="782"/>
      <c r="L416" s="782"/>
      <c r="M416" s="782"/>
      <c r="N416" s="782"/>
      <c r="O416" s="782"/>
      <c r="P416" s="782"/>
      <c r="Q416" s="782"/>
      <c r="R416" s="782"/>
      <c r="S416" s="782"/>
      <c r="T416" s="782"/>
      <c r="U416" s="783"/>
      <c r="V416" s="781"/>
      <c r="W416" s="782"/>
      <c r="X416" s="782"/>
      <c r="Y416" s="782"/>
      <c r="Z416" s="782"/>
      <c r="AA416" s="784"/>
      <c r="AB416" s="782"/>
      <c r="AC416" s="785"/>
      <c r="AD416" s="784"/>
      <c r="AE416" s="782"/>
      <c r="AF416" s="782"/>
      <c r="AG416" s="785"/>
      <c r="AH416" s="782"/>
      <c r="AI416" s="782"/>
      <c r="AJ416" s="782"/>
      <c r="AK416" s="785"/>
      <c r="AL416" s="786"/>
      <c r="AM416" s="783"/>
      <c r="AN416" s="746"/>
      <c r="AO416" s="747"/>
      <c r="AP416" s="747"/>
      <c r="AQ416" s="747"/>
    </row>
    <row r="417" spans="1:43" ht="6" customHeight="1" x14ac:dyDescent="0.25">
      <c r="A417" s="381"/>
      <c r="B417" s="206"/>
      <c r="C417" s="202"/>
      <c r="D417" s="109"/>
      <c r="E417" s="407"/>
      <c r="F417" s="154"/>
      <c r="G417" s="154"/>
      <c r="H417" s="154"/>
      <c r="I417" s="154"/>
      <c r="J417" s="154"/>
      <c r="K417" s="154"/>
      <c r="L417" s="154"/>
      <c r="M417" s="154"/>
      <c r="N417" s="154"/>
      <c r="O417" s="154"/>
      <c r="P417" s="154"/>
      <c r="Q417" s="154"/>
      <c r="R417" s="154"/>
      <c r="S417" s="154"/>
      <c r="T417" s="154"/>
      <c r="U417" s="202"/>
      <c r="V417" s="109"/>
      <c r="W417" s="407"/>
      <c r="X417" s="407"/>
      <c r="Y417" s="407"/>
      <c r="Z417" s="407"/>
      <c r="AA417" s="189"/>
      <c r="AB417" s="407"/>
      <c r="AC417" s="410"/>
      <c r="AD417" s="189"/>
      <c r="AE417" s="407"/>
      <c r="AF417" s="407"/>
      <c r="AG417" s="410"/>
      <c r="AH417" s="407"/>
      <c r="AI417" s="407"/>
      <c r="AJ417" s="407"/>
      <c r="AK417" s="410"/>
      <c r="AL417" s="203"/>
      <c r="AM417" s="202"/>
      <c r="AN417" s="109"/>
      <c r="AO417" s="381"/>
      <c r="AP417" s="407"/>
      <c r="AQ417" s="407"/>
    </row>
    <row r="418" spans="1:43" ht="11.25" customHeight="1" x14ac:dyDescent="0.25">
      <c r="A418" s="381"/>
      <c r="B418" s="206"/>
      <c r="C418" s="202"/>
      <c r="D418" s="109"/>
      <c r="E418" s="407" t="s">
        <v>2189</v>
      </c>
      <c r="F418" s="1148" t="str">
        <f ca="1">VLOOKUP(CONCATENATE($B$279&amp;INDIRECT(ADDRESS(ROW(),COLUMN()-1))),INDIRECT("translations[[Question Num]:["&amp; Language_Selected &amp;"]]"),MATCH(Language_Selected,Language_Options,0)+1,FALSE)</f>
        <v>Any other food?</v>
      </c>
      <c r="G418" s="1148"/>
      <c r="H418" s="1148"/>
      <c r="I418" s="1148"/>
      <c r="J418" s="1148"/>
      <c r="K418" s="1148"/>
      <c r="L418" s="1148"/>
      <c r="M418" s="1148"/>
      <c r="N418" s="1148"/>
      <c r="O418" s="1148"/>
      <c r="P418" s="1148"/>
      <c r="Q418" s="1148"/>
      <c r="R418" s="1148"/>
      <c r="S418" s="1148"/>
      <c r="T418" s="1148"/>
      <c r="U418" s="202"/>
      <c r="V418" s="109"/>
      <c r="W418" s="407" t="s">
        <v>2189</v>
      </c>
      <c r="X418" s="112" t="s">
        <v>9</v>
      </c>
      <c r="Y418" s="112"/>
      <c r="Z418" s="112"/>
      <c r="AA418" s="209"/>
      <c r="AB418" s="210"/>
      <c r="AC418" s="121" t="s">
        <v>53</v>
      </c>
      <c r="AD418" s="189"/>
      <c r="AE418" s="407"/>
      <c r="AF418" s="407"/>
      <c r="AG418" s="121" t="s">
        <v>55</v>
      </c>
      <c r="AH418" s="407"/>
      <c r="AI418" s="407"/>
      <c r="AJ418" s="407"/>
      <c r="AK418" s="121" t="s">
        <v>103</v>
      </c>
      <c r="AL418" s="203"/>
      <c r="AM418" s="202"/>
      <c r="AN418" s="109"/>
      <c r="AO418" s="381"/>
      <c r="AP418" s="407"/>
      <c r="AQ418" s="407"/>
    </row>
    <row r="419" spans="1:43" ht="11.25" customHeight="1" x14ac:dyDescent="0.25">
      <c r="A419" s="381"/>
      <c r="B419" s="206"/>
      <c r="C419" s="202"/>
      <c r="D419" s="109"/>
      <c r="E419" s="407"/>
      <c r="F419" s="278" t="s">
        <v>1523</v>
      </c>
      <c r="G419" s="427"/>
      <c r="H419" s="427"/>
      <c r="I419" s="427"/>
      <c r="J419" s="427"/>
      <c r="K419" s="427"/>
      <c r="L419" s="427"/>
      <c r="M419" s="427"/>
      <c r="N419" s="427"/>
      <c r="O419" s="427"/>
      <c r="P419" s="427"/>
      <c r="Q419" s="427"/>
      <c r="R419" s="427"/>
      <c r="S419" s="427"/>
      <c r="T419" s="427"/>
      <c r="U419" s="202"/>
      <c r="V419" s="109"/>
      <c r="W419" s="407"/>
      <c r="X419" s="112"/>
      <c r="Y419" s="112"/>
      <c r="Z419" s="112"/>
      <c r="AA419" s="209"/>
      <c r="AB419" s="210"/>
      <c r="AC419" s="121"/>
      <c r="AD419" s="189"/>
      <c r="AE419" s="407"/>
      <c r="AF419" s="407"/>
      <c r="AG419" s="121"/>
      <c r="AH419" s="407"/>
      <c r="AI419" s="407"/>
      <c r="AJ419" s="407"/>
      <c r="AK419" s="121"/>
      <c r="AL419" s="203"/>
      <c r="AM419" s="202"/>
      <c r="AN419" s="109"/>
      <c r="AO419" s="381"/>
      <c r="AP419" s="407"/>
      <c r="AQ419" s="407"/>
    </row>
    <row r="420" spans="1:43" ht="11.25" customHeight="1" x14ac:dyDescent="0.25">
      <c r="A420" s="381"/>
      <c r="B420" s="206"/>
      <c r="C420" s="202"/>
      <c r="D420" s="109"/>
      <c r="E420" s="407" t="s">
        <v>2190</v>
      </c>
      <c r="F420" s="1148" t="str">
        <f ca="1">VLOOKUP(CONCATENATE($B$279&amp;INDIRECT(ADDRESS(ROW(),COLUMN()-1))),INDIRECT("translations[[Question Num]:["&amp; Language_Selected &amp;"]]"),MATCH(Language_Selected,Language_Options,0)+1,FALSE)</f>
        <v>What was the food?
MARK THE APPROPRIATE FOOD GROUP FOR EACH ADDITIONAL FOOD, IF THE GROUP IS NOT YET CODED 'YES'.
IF UNABLE TO DETERMINE WHICH GROUP THE ADDITIONAL FOOD BELONGS TO, SELECT OPTION "Z" AND A SCREEN WILL BE DISPLAYED TO RECORD THE NAME OF THE FOOD.</v>
      </c>
      <c r="G420" s="1148"/>
      <c r="H420" s="1148"/>
      <c r="I420" s="1148"/>
      <c r="J420" s="1148"/>
      <c r="K420" s="1148"/>
      <c r="L420" s="1148"/>
      <c r="M420" s="1148"/>
      <c r="N420" s="1148"/>
      <c r="O420" s="1148"/>
      <c r="P420" s="1148"/>
      <c r="Q420" s="1148"/>
      <c r="R420" s="1148"/>
      <c r="S420" s="1148"/>
      <c r="T420" s="1148"/>
      <c r="U420" s="202"/>
      <c r="V420" s="109"/>
      <c r="W420" s="407"/>
      <c r="X420" s="407" t="s">
        <v>1438</v>
      </c>
      <c r="Y420" s="278"/>
      <c r="Z420" s="278"/>
      <c r="AA420" s="278"/>
      <c r="AB420" s="278"/>
      <c r="AC420" s="725"/>
      <c r="AD420" s="726"/>
      <c r="AE420" s="119"/>
      <c r="AF420" s="119"/>
      <c r="AG420" s="725"/>
      <c r="AH420" s="119"/>
      <c r="AI420" s="119"/>
      <c r="AJ420" s="119"/>
      <c r="AK420" s="725"/>
      <c r="AL420" s="120"/>
      <c r="AM420" s="202"/>
      <c r="AN420" s="109"/>
      <c r="AO420" s="381"/>
      <c r="AP420" s="407"/>
      <c r="AQ420" s="407"/>
    </row>
    <row r="421" spans="1:43" ht="11.25" customHeight="1" x14ac:dyDescent="0.25">
      <c r="A421" s="381"/>
      <c r="B421" s="206"/>
      <c r="C421" s="202"/>
      <c r="D421" s="109"/>
      <c r="E421" s="407"/>
      <c r="F421" s="1148"/>
      <c r="G421" s="1148"/>
      <c r="H421" s="1148"/>
      <c r="I421" s="1148"/>
      <c r="J421" s="1148"/>
      <c r="K421" s="1148"/>
      <c r="L421" s="1148"/>
      <c r="M421" s="1148"/>
      <c r="N421" s="1148"/>
      <c r="O421" s="1148"/>
      <c r="P421" s="1148"/>
      <c r="Q421" s="1148"/>
      <c r="R421" s="1148"/>
      <c r="S421" s="1148"/>
      <c r="T421" s="1148"/>
      <c r="U421" s="202"/>
      <c r="V421" s="109"/>
      <c r="W421" s="407"/>
      <c r="X421" s="112"/>
      <c r="Y421" s="127"/>
      <c r="Z421" s="112"/>
      <c r="AA421" s="209"/>
      <c r="AB421" s="210"/>
      <c r="AC421" s="727" t="s">
        <v>146</v>
      </c>
      <c r="AD421" s="728"/>
      <c r="AE421" s="371"/>
      <c r="AF421" s="371"/>
      <c r="AG421" s="727"/>
      <c r="AH421" s="371"/>
      <c r="AI421" s="371"/>
      <c r="AJ421" s="371"/>
      <c r="AK421" s="727"/>
      <c r="AL421" s="371"/>
      <c r="AM421" s="202"/>
      <c r="AN421" s="109"/>
      <c r="AO421" s="381"/>
      <c r="AP421" s="407"/>
      <c r="AQ421" s="407"/>
    </row>
    <row r="422" spans="1:43" s="278" customFormat="1" ht="11.25" customHeight="1" x14ac:dyDescent="0.25">
      <c r="A422" s="381"/>
      <c r="B422" s="206"/>
      <c r="C422" s="202"/>
      <c r="D422" s="109"/>
      <c r="E422" s="407"/>
      <c r="F422" s="1148"/>
      <c r="G422" s="1148"/>
      <c r="H422" s="1148"/>
      <c r="I422" s="1148"/>
      <c r="J422" s="1148"/>
      <c r="K422" s="1148"/>
      <c r="L422" s="1148"/>
      <c r="M422" s="1148"/>
      <c r="N422" s="1148"/>
      <c r="O422" s="1148"/>
      <c r="P422" s="1148"/>
      <c r="Q422" s="1148"/>
      <c r="R422" s="1148"/>
      <c r="S422" s="1148"/>
      <c r="T422" s="1148"/>
      <c r="U422" s="202"/>
      <c r="V422" s="109"/>
      <c r="X422" s="112"/>
      <c r="Z422" s="112"/>
      <c r="AA422" s="209"/>
      <c r="AB422" s="210"/>
      <c r="AM422" s="202"/>
      <c r="AN422" s="109"/>
      <c r="AO422" s="381"/>
      <c r="AP422" s="407"/>
      <c r="AQ422" s="407"/>
    </row>
    <row r="423" spans="1:43" s="278" customFormat="1" ht="11.25" customHeight="1" x14ac:dyDescent="0.25">
      <c r="A423" s="381"/>
      <c r="B423" s="206"/>
      <c r="C423" s="202"/>
      <c r="D423" s="109"/>
      <c r="E423" s="407"/>
      <c r="F423" s="1148"/>
      <c r="G423" s="1148"/>
      <c r="H423" s="1148"/>
      <c r="I423" s="1148"/>
      <c r="J423" s="1148"/>
      <c r="K423" s="1148"/>
      <c r="L423" s="1148"/>
      <c r="M423" s="1148"/>
      <c r="N423" s="1148"/>
      <c r="O423" s="1148"/>
      <c r="P423" s="1148"/>
      <c r="Q423" s="1148"/>
      <c r="R423" s="1148"/>
      <c r="S423" s="1148"/>
      <c r="T423" s="1148"/>
      <c r="U423" s="202"/>
      <c r="V423" s="109"/>
      <c r="X423" s="727"/>
      <c r="Z423" s="371"/>
      <c r="AA423" s="728"/>
      <c r="AB423" s="371"/>
      <c r="AC423" s="371"/>
      <c r="AD423" s="728"/>
      <c r="AE423" s="371"/>
      <c r="AF423" s="371"/>
      <c r="AG423" s="727"/>
      <c r="AH423" s="371"/>
      <c r="AI423" s="371"/>
      <c r="AJ423" s="371"/>
      <c r="AK423" s="727"/>
      <c r="AL423" s="371"/>
      <c r="AM423" s="202"/>
      <c r="AN423" s="109"/>
      <c r="AO423" s="381"/>
      <c r="AP423" s="407"/>
      <c r="AQ423" s="407"/>
    </row>
    <row r="424" spans="1:43" s="278" customFormat="1" ht="11.25" customHeight="1" x14ac:dyDescent="0.25">
      <c r="A424" s="381"/>
      <c r="B424" s="206"/>
      <c r="C424" s="202"/>
      <c r="D424" s="109"/>
      <c r="E424" s="407"/>
      <c r="F424" s="1148"/>
      <c r="G424" s="1148"/>
      <c r="H424" s="1148"/>
      <c r="I424" s="1148"/>
      <c r="J424" s="1148"/>
      <c r="K424" s="1148"/>
      <c r="L424" s="1148"/>
      <c r="M424" s="1148"/>
      <c r="N424" s="1148"/>
      <c r="O424" s="1148"/>
      <c r="P424" s="1148"/>
      <c r="Q424" s="1148"/>
      <c r="R424" s="1148"/>
      <c r="S424" s="1148"/>
      <c r="T424" s="1148"/>
      <c r="U424" s="202"/>
      <c r="V424" s="109"/>
      <c r="W424" s="407"/>
      <c r="Y424" s="112"/>
      <c r="AM424" s="202"/>
      <c r="AN424" s="109"/>
      <c r="AO424" s="381"/>
      <c r="AP424" s="407"/>
      <c r="AQ424" s="407"/>
    </row>
    <row r="425" spans="1:43" s="278" customFormat="1" ht="11.25" customHeight="1" x14ac:dyDescent="0.25">
      <c r="A425" s="381"/>
      <c r="B425" s="206"/>
      <c r="C425" s="202"/>
      <c r="D425" s="109"/>
      <c r="E425" s="407"/>
      <c r="F425" s="1148"/>
      <c r="G425" s="1148"/>
      <c r="H425" s="1148"/>
      <c r="I425" s="1148"/>
      <c r="J425" s="1148"/>
      <c r="K425" s="1148"/>
      <c r="L425" s="1148"/>
      <c r="M425" s="1148"/>
      <c r="N425" s="1148"/>
      <c r="O425" s="1148"/>
      <c r="P425" s="1148"/>
      <c r="Q425" s="1148"/>
      <c r="R425" s="1148"/>
      <c r="S425" s="1148"/>
      <c r="T425" s="1148"/>
      <c r="U425" s="202"/>
      <c r="V425" s="109"/>
      <c r="W425" s="407"/>
      <c r="AM425" s="202"/>
      <c r="AN425" s="109"/>
      <c r="AO425" s="381"/>
      <c r="AP425" s="407"/>
      <c r="AQ425" s="407"/>
    </row>
    <row r="426" spans="1:43" s="278" customFormat="1" ht="11.25" customHeight="1" x14ac:dyDescent="0.25">
      <c r="A426" s="381"/>
      <c r="B426" s="206"/>
      <c r="C426" s="202"/>
      <c r="D426" s="109"/>
      <c r="E426" s="407"/>
      <c r="F426" s="1148"/>
      <c r="G426" s="1148"/>
      <c r="H426" s="1148"/>
      <c r="I426" s="1148"/>
      <c r="J426" s="1148"/>
      <c r="K426" s="1148"/>
      <c r="L426" s="1148"/>
      <c r="M426" s="1148"/>
      <c r="N426" s="1148"/>
      <c r="O426" s="1148"/>
      <c r="P426" s="1148"/>
      <c r="Q426" s="1148"/>
      <c r="R426" s="1148"/>
      <c r="S426" s="1148"/>
      <c r="T426" s="1148"/>
      <c r="U426" s="202"/>
      <c r="V426" s="109"/>
      <c r="W426" s="407"/>
      <c r="AM426" s="202"/>
      <c r="AN426" s="109"/>
      <c r="AO426" s="381"/>
      <c r="AP426" s="407"/>
      <c r="AQ426" s="407"/>
    </row>
    <row r="427" spans="1:43" s="278" customFormat="1" ht="11.25" customHeight="1" x14ac:dyDescent="0.25">
      <c r="A427" s="381"/>
      <c r="B427" s="206"/>
      <c r="C427" s="202"/>
      <c r="D427" s="109"/>
      <c r="E427" s="407"/>
      <c r="F427" s="1148"/>
      <c r="G427" s="1148"/>
      <c r="H427" s="1148"/>
      <c r="I427" s="1148"/>
      <c r="J427" s="1148"/>
      <c r="K427" s="1148"/>
      <c r="L427" s="1148"/>
      <c r="M427" s="1148"/>
      <c r="N427" s="1148"/>
      <c r="O427" s="1148"/>
      <c r="P427" s="1148"/>
      <c r="Q427" s="1148"/>
      <c r="R427" s="1148"/>
      <c r="S427" s="1148"/>
      <c r="T427" s="1148"/>
      <c r="U427" s="202"/>
      <c r="V427" s="109"/>
      <c r="W427" s="407"/>
      <c r="AM427" s="202"/>
      <c r="AN427" s="109"/>
      <c r="AO427" s="381"/>
      <c r="AP427" s="407"/>
      <c r="AQ427" s="407"/>
    </row>
    <row r="428" spans="1:43" s="278" customFormat="1" ht="11.25" customHeight="1" x14ac:dyDescent="0.25">
      <c r="A428" s="381"/>
      <c r="B428" s="206"/>
      <c r="C428" s="202"/>
      <c r="D428" s="109"/>
      <c r="E428" s="407"/>
      <c r="F428" s="1148"/>
      <c r="G428" s="1148"/>
      <c r="H428" s="1148"/>
      <c r="I428" s="1148"/>
      <c r="J428" s="1148"/>
      <c r="K428" s="1148"/>
      <c r="L428" s="1148"/>
      <c r="M428" s="1148"/>
      <c r="N428" s="1148"/>
      <c r="O428" s="1148"/>
      <c r="P428" s="1148"/>
      <c r="Q428" s="1148"/>
      <c r="R428" s="1148"/>
      <c r="S428" s="1148"/>
      <c r="T428" s="1148"/>
      <c r="U428" s="202"/>
      <c r="V428" s="109"/>
      <c r="W428" s="407"/>
      <c r="X428" s="112"/>
      <c r="Y428" s="112"/>
      <c r="Z428" s="112"/>
      <c r="AA428" s="209"/>
      <c r="AB428" s="210"/>
      <c r="AC428" s="121"/>
      <c r="AD428" s="189"/>
      <c r="AE428" s="407"/>
      <c r="AF428" s="407"/>
      <c r="AG428" s="121"/>
      <c r="AH428" s="407"/>
      <c r="AI428" s="407"/>
      <c r="AJ428" s="407"/>
      <c r="AK428" s="121"/>
      <c r="AL428" s="203"/>
      <c r="AM428" s="202"/>
      <c r="AN428" s="109"/>
      <c r="AO428" s="381"/>
      <c r="AP428" s="407"/>
      <c r="AQ428" s="407"/>
    </row>
    <row r="429" spans="1:43" ht="6" customHeight="1" x14ac:dyDescent="0.25">
      <c r="A429" s="381"/>
      <c r="B429" s="206"/>
      <c r="C429" s="202"/>
      <c r="D429" s="211"/>
      <c r="E429" s="212"/>
      <c r="F429" s="212"/>
      <c r="G429" s="212"/>
      <c r="H429" s="212"/>
      <c r="I429" s="212"/>
      <c r="J429" s="212"/>
      <c r="K429" s="212"/>
      <c r="L429" s="212"/>
      <c r="M429" s="212"/>
      <c r="N429" s="212"/>
      <c r="O429" s="212"/>
      <c r="P429" s="212"/>
      <c r="Q429" s="212"/>
      <c r="R429" s="212"/>
      <c r="S429" s="212"/>
      <c r="T429" s="212"/>
      <c r="U429" s="213"/>
      <c r="V429" s="211"/>
      <c r="W429" s="212"/>
      <c r="X429" s="212"/>
      <c r="Y429" s="212"/>
      <c r="Z429" s="212"/>
      <c r="AA429" s="214"/>
      <c r="AB429" s="212"/>
      <c r="AC429" s="215"/>
      <c r="AD429" s="214"/>
      <c r="AE429" s="212"/>
      <c r="AF429" s="212"/>
      <c r="AG429" s="215"/>
      <c r="AH429" s="212"/>
      <c r="AI429" s="212"/>
      <c r="AJ429" s="212"/>
      <c r="AK429" s="215"/>
      <c r="AL429" s="216"/>
      <c r="AM429" s="213"/>
      <c r="AN429" s="109"/>
      <c r="AO429" s="381"/>
      <c r="AP429" s="407"/>
      <c r="AQ429" s="407"/>
    </row>
    <row r="430" spans="1:43" ht="6" customHeight="1" x14ac:dyDescent="0.25">
      <c r="A430" s="29"/>
      <c r="B430" s="433"/>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33"/>
      <c r="AM430" s="29"/>
      <c r="AN430" s="29"/>
      <c r="AO430" s="29"/>
      <c r="AP430" s="29"/>
      <c r="AQ430" s="29"/>
    </row>
    <row r="431" spans="1:43" ht="11.25" customHeight="1" x14ac:dyDescent="0.25">
      <c r="A431" s="381"/>
      <c r="B431" s="206"/>
      <c r="D431" s="381"/>
      <c r="E431" s="381"/>
      <c r="F431" s="381"/>
      <c r="G431" s="381"/>
      <c r="H431" s="381"/>
      <c r="I431" s="381"/>
      <c r="J431" s="381"/>
      <c r="K431" s="381"/>
      <c r="L431" s="381"/>
      <c r="M431" s="381"/>
      <c r="N431" s="381"/>
      <c r="O431" s="381"/>
      <c r="P431" s="381"/>
      <c r="Q431" s="381"/>
      <c r="R431" s="381"/>
      <c r="S431" s="381"/>
      <c r="T431" s="381"/>
      <c r="U431" s="381"/>
      <c r="V431" s="381"/>
      <c r="W431" s="381"/>
      <c r="X431" s="381"/>
      <c r="Y431" s="381"/>
      <c r="Z431" s="381"/>
      <c r="AA431" s="381"/>
      <c r="AB431" s="381"/>
      <c r="AC431" s="381"/>
      <c r="AD431" s="381"/>
      <c r="AE431" s="381"/>
      <c r="AF431" s="381"/>
      <c r="AG431" s="381"/>
      <c r="AH431" s="381"/>
      <c r="AI431" s="381"/>
      <c r="AJ431" s="381"/>
      <c r="AK431" s="381"/>
      <c r="AL431" s="116"/>
      <c r="AM431" s="381"/>
      <c r="AN431" s="381"/>
      <c r="AO431" s="381"/>
      <c r="AP431" s="381"/>
      <c r="AQ431" s="381"/>
    </row>
    <row r="432" spans="1:43" ht="11.25" customHeight="1" x14ac:dyDescent="0.25">
      <c r="A432" s="381"/>
      <c r="B432" s="206"/>
      <c r="D432" s="381"/>
      <c r="E432" s="381"/>
      <c r="F432" s="381"/>
      <c r="G432" s="381"/>
      <c r="H432" s="381"/>
      <c r="I432" s="381"/>
      <c r="J432" s="381"/>
      <c r="K432" s="381"/>
      <c r="L432" s="381"/>
      <c r="M432" s="381"/>
      <c r="N432" s="381"/>
      <c r="O432" s="381"/>
      <c r="P432" s="381"/>
      <c r="Q432" s="381"/>
      <c r="R432" s="381"/>
      <c r="S432" s="381"/>
      <c r="T432" s="381"/>
      <c r="U432" s="381"/>
      <c r="V432" s="381"/>
      <c r="W432" s="381"/>
      <c r="X432" s="381"/>
      <c r="Y432" s="381"/>
      <c r="Z432" s="381"/>
      <c r="AA432" s="381"/>
      <c r="AB432" s="381"/>
      <c r="AC432" s="381"/>
      <c r="AD432" s="381"/>
      <c r="AE432" s="381"/>
      <c r="AF432" s="381"/>
      <c r="AG432" s="381"/>
      <c r="AH432" s="381"/>
      <c r="AI432" s="381"/>
      <c r="AJ432" s="381"/>
      <c r="AK432" s="381"/>
      <c r="AL432" s="116"/>
      <c r="AM432" s="381"/>
      <c r="AN432" s="381"/>
      <c r="AO432" s="381"/>
      <c r="AP432" s="381"/>
      <c r="AQ432" s="381"/>
    </row>
    <row r="433" spans="1:43" ht="11.25" customHeight="1" x14ac:dyDescent="0.25">
      <c r="A433" s="381"/>
      <c r="B433" s="206"/>
      <c r="C433" s="381"/>
      <c r="D433" s="381"/>
      <c r="E433" s="381"/>
      <c r="F433" s="381"/>
      <c r="G433" s="381"/>
      <c r="H433" s="381"/>
      <c r="I433" s="381"/>
      <c r="J433" s="381"/>
      <c r="K433" s="381"/>
      <c r="L433" s="381"/>
      <c r="M433" s="381"/>
      <c r="N433" s="381"/>
      <c r="O433" s="381"/>
      <c r="P433" s="381"/>
      <c r="Q433" s="381"/>
      <c r="R433" s="381"/>
      <c r="S433" s="381"/>
      <c r="T433" s="381"/>
      <c r="U433" s="381"/>
      <c r="V433" s="381"/>
      <c r="W433" s="381"/>
      <c r="X433" s="381"/>
      <c r="Y433" s="381"/>
      <c r="Z433" s="381"/>
      <c r="AA433" s="381"/>
      <c r="AB433" s="381"/>
      <c r="AC433" s="381"/>
      <c r="AD433" s="381"/>
      <c r="AE433" s="381"/>
      <c r="AF433" s="381"/>
      <c r="AG433" s="381"/>
      <c r="AH433" s="381"/>
      <c r="AI433" s="381"/>
      <c r="AJ433" s="381"/>
      <c r="AK433" s="381"/>
      <c r="AL433" s="116"/>
      <c r="AM433" s="381"/>
      <c r="AN433" s="381"/>
      <c r="AO433" s="381"/>
      <c r="AP433" s="381"/>
      <c r="AQ433" s="381"/>
    </row>
    <row r="434" spans="1:43" ht="11.25" customHeight="1" x14ac:dyDescent="0.25">
      <c r="A434" s="381"/>
      <c r="B434" s="206"/>
      <c r="C434" s="381"/>
      <c r="D434" s="381"/>
      <c r="E434" s="381"/>
      <c r="F434" s="381"/>
      <c r="G434" s="381"/>
      <c r="H434" s="381"/>
      <c r="I434" s="381"/>
      <c r="J434" s="381"/>
      <c r="K434" s="381"/>
      <c r="L434" s="381"/>
      <c r="M434" s="381"/>
      <c r="N434" s="381"/>
      <c r="O434" s="381"/>
      <c r="P434" s="381"/>
      <c r="Q434" s="381"/>
      <c r="R434" s="381"/>
      <c r="S434" s="381"/>
      <c r="T434" s="381"/>
      <c r="U434" s="381"/>
      <c r="V434" s="381"/>
      <c r="W434" s="381"/>
      <c r="X434" s="381"/>
      <c r="Y434" s="381"/>
      <c r="Z434" s="381"/>
      <c r="AA434" s="381"/>
      <c r="AB434" s="381"/>
      <c r="AC434" s="381"/>
      <c r="AD434" s="381"/>
      <c r="AE434" s="381"/>
      <c r="AF434" s="381"/>
      <c r="AG434" s="381"/>
      <c r="AH434" s="381"/>
      <c r="AI434" s="381"/>
      <c r="AJ434" s="381"/>
      <c r="AK434" s="381"/>
      <c r="AL434" s="116"/>
      <c r="AM434" s="381"/>
      <c r="AN434" s="381"/>
      <c r="AO434" s="381"/>
      <c r="AP434" s="381"/>
      <c r="AQ434" s="381"/>
    </row>
  </sheetData>
  <sheetProtection sheet="1" scenarios="1" formatCells="0" formatRows="0" insertRows="0" deleteRows="0"/>
  <mergeCells count="99">
    <mergeCell ref="F412:T414"/>
    <mergeCell ref="F65:T66"/>
    <mergeCell ref="F386:T389"/>
    <mergeCell ref="F79:T88"/>
    <mergeCell ref="F165:T166"/>
    <mergeCell ref="F155:T157"/>
    <mergeCell ref="F150:T152"/>
    <mergeCell ref="F160:T162"/>
    <mergeCell ref="F135:T138"/>
    <mergeCell ref="F131:T132"/>
    <mergeCell ref="F144:T147"/>
    <mergeCell ref="F125:T128"/>
    <mergeCell ref="F196:T197"/>
    <mergeCell ref="F174:T176"/>
    <mergeCell ref="F326:T327"/>
    <mergeCell ref="F334:T336"/>
    <mergeCell ref="Z276:AK276"/>
    <mergeCell ref="F184:T184"/>
    <mergeCell ref="E248:T254"/>
    <mergeCell ref="Z249:AJ250"/>
    <mergeCell ref="F187:T189"/>
    <mergeCell ref="F207:T209"/>
    <mergeCell ref="F212:T214"/>
    <mergeCell ref="F192:T193"/>
    <mergeCell ref="F200:T204"/>
    <mergeCell ref="E243:AL243"/>
    <mergeCell ref="E268:T276"/>
    <mergeCell ref="E263:T265"/>
    <mergeCell ref="F220:T223"/>
    <mergeCell ref="W116:AA117"/>
    <mergeCell ref="X110:AC111"/>
    <mergeCell ref="F110:T115"/>
    <mergeCell ref="F89:T89"/>
    <mergeCell ref="F54:T56"/>
    <mergeCell ref="F62:T62"/>
    <mergeCell ref="E103:T104"/>
    <mergeCell ref="E92:T102"/>
    <mergeCell ref="F68:T68"/>
    <mergeCell ref="F71:T71"/>
    <mergeCell ref="F77:T77"/>
    <mergeCell ref="AC80:AL80"/>
    <mergeCell ref="AK110:AK111"/>
    <mergeCell ref="F362:T363"/>
    <mergeCell ref="F345:T347"/>
    <mergeCell ref="F399:T403"/>
    <mergeCell ref="F47:T48"/>
    <mergeCell ref="F106:T108"/>
    <mergeCell ref="F122:T122"/>
    <mergeCell ref="F116:T120"/>
    <mergeCell ref="F50:T51"/>
    <mergeCell ref="F350:T350"/>
    <mergeCell ref="F330:T331"/>
    <mergeCell ref="F169:T171"/>
    <mergeCell ref="F321:T323"/>
    <mergeCell ref="F316:T318"/>
    <mergeCell ref="F304:T307"/>
    <mergeCell ref="F294:T297"/>
    <mergeCell ref="F300:T301"/>
    <mergeCell ref="AK40:AK41"/>
    <mergeCell ref="X29:AC30"/>
    <mergeCell ref="X40:AC41"/>
    <mergeCell ref="F420:T428"/>
    <mergeCell ref="F409:T410"/>
    <mergeCell ref="F339:T341"/>
    <mergeCell ref="F406:T406"/>
    <mergeCell ref="F415:T415"/>
    <mergeCell ref="F392:T392"/>
    <mergeCell ref="F382:T383"/>
    <mergeCell ref="F395:T396"/>
    <mergeCell ref="F418:T418"/>
    <mergeCell ref="F366:T367"/>
    <mergeCell ref="F370:T374"/>
    <mergeCell ref="F377:T379"/>
    <mergeCell ref="F357:T359"/>
    <mergeCell ref="E16:T19"/>
    <mergeCell ref="E20:T21"/>
    <mergeCell ref="AP8:AP9"/>
    <mergeCell ref="E11:T11"/>
    <mergeCell ref="AK29:AK30"/>
    <mergeCell ref="F23:T23"/>
    <mergeCell ref="A1:AQ1"/>
    <mergeCell ref="E3:T3"/>
    <mergeCell ref="W3:AL3"/>
    <mergeCell ref="AO3:AP3"/>
    <mergeCell ref="E5:AL6"/>
    <mergeCell ref="F310:T313"/>
    <mergeCell ref="F229:T229"/>
    <mergeCell ref="F179:T181"/>
    <mergeCell ref="F226:T226"/>
    <mergeCell ref="E291:T292"/>
    <mergeCell ref="E279:T290"/>
    <mergeCell ref="F231:T240"/>
    <mergeCell ref="E257:T260"/>
    <mergeCell ref="F35:T38"/>
    <mergeCell ref="F26:T27"/>
    <mergeCell ref="F59:T59"/>
    <mergeCell ref="F29:T32"/>
    <mergeCell ref="F40:T42"/>
    <mergeCell ref="F43:T44"/>
  </mergeCells>
  <printOptions horizontalCentered="1"/>
  <pageMargins left="0.25" right="0.25" top="0.25" bottom="0.25" header="0.3" footer="0.3"/>
  <pageSetup paperSize="9" orientation="portrait" r:id="rId1"/>
  <headerFooter>
    <oddFooter>&amp;CW-&amp;P</oddFooter>
  </headerFooter>
  <rowBreaks count="5" manualBreakCount="5">
    <brk id="73" max="42" man="1"/>
    <brk id="140" max="42" man="1"/>
    <brk id="216" max="42" man="1"/>
    <brk id="277" max="42" man="1"/>
    <brk id="352" max="4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CC00CC"/>
  </sheetPr>
  <dimension ref="A1:AZ29"/>
  <sheetViews>
    <sheetView view="pageBreakPreview" zoomScaleNormal="100" zoomScaleSheetLayoutView="100" workbookViewId="0">
      <selection activeCell="AL2" sqref="AL2:AP2"/>
    </sheetView>
  </sheetViews>
  <sheetFormatPr defaultColWidth="2.90625" defaultRowHeight="10.3" x14ac:dyDescent="0.25"/>
  <cols>
    <col min="1" max="16384" width="2.90625" style="204"/>
  </cols>
  <sheetData>
    <row r="1" spans="1:52" s="127" customFormat="1" x14ac:dyDescent="0.25">
      <c r="A1" s="1130" t="s">
        <v>577</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245"/>
      <c r="AQ1" s="245"/>
      <c r="AR1" s="245"/>
      <c r="AS1" s="245"/>
      <c r="AT1" s="245"/>
      <c r="AU1" s="245"/>
      <c r="AV1" s="245"/>
      <c r="AW1" s="245"/>
      <c r="AX1" s="245"/>
      <c r="AY1" s="245"/>
      <c r="AZ1" s="245"/>
    </row>
    <row r="2" spans="1:52" s="127" customFormat="1" ht="6" customHeight="1" x14ac:dyDescent="0.25">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3"/>
      <c r="AF2" s="573"/>
      <c r="AG2" s="573"/>
      <c r="AH2" s="573"/>
      <c r="AI2" s="573"/>
      <c r="AJ2" s="573"/>
      <c r="AK2" s="573"/>
      <c r="AL2" s="573"/>
      <c r="AM2" s="573"/>
      <c r="AN2" s="573"/>
      <c r="AO2" s="573"/>
      <c r="AP2" s="573"/>
      <c r="AQ2" s="573"/>
      <c r="AR2" s="573"/>
      <c r="AS2" s="573"/>
      <c r="AT2" s="573"/>
      <c r="AU2" s="573"/>
      <c r="AV2" s="573"/>
      <c r="AW2" s="573"/>
      <c r="AX2" s="573"/>
      <c r="AY2" s="573"/>
      <c r="AZ2" s="573"/>
    </row>
    <row r="3" spans="1:52" x14ac:dyDescent="0.25">
      <c r="B3" s="1220" t="s">
        <v>1404</v>
      </c>
      <c r="C3" s="1220"/>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7"/>
      <c r="AQ3" s="127"/>
    </row>
    <row r="4" spans="1:52" x14ac:dyDescent="0.25">
      <c r="B4" s="1220"/>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7"/>
      <c r="AQ4" s="127"/>
    </row>
    <row r="5" spans="1:52" x14ac:dyDescent="0.25">
      <c r="B5" s="1220"/>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0"/>
      <c r="AI5" s="1220"/>
      <c r="AJ5" s="1220"/>
      <c r="AK5" s="1220"/>
      <c r="AL5" s="1220"/>
      <c r="AM5" s="1220"/>
      <c r="AN5" s="1220"/>
      <c r="AO5" s="1220"/>
      <c r="AP5" s="127"/>
      <c r="AQ5" s="127"/>
    </row>
    <row r="6" spans="1:52" s="127" customFormat="1" ht="11.25" customHeight="1" x14ac:dyDescent="0.25">
      <c r="A6" s="381"/>
      <c r="B6" s="1220" t="s">
        <v>1444</v>
      </c>
      <c r="C6" s="1220"/>
      <c r="D6" s="1220"/>
      <c r="E6" s="1220"/>
      <c r="F6" s="1220"/>
      <c r="G6" s="1220"/>
      <c r="H6" s="1220"/>
      <c r="I6" s="1220"/>
      <c r="J6" s="1220"/>
      <c r="K6" s="1220"/>
      <c r="L6" s="1220"/>
      <c r="M6" s="1220"/>
      <c r="N6" s="1220"/>
      <c r="O6" s="1220"/>
      <c r="P6" s="1220"/>
      <c r="Q6" s="1220"/>
      <c r="R6" s="1220"/>
      <c r="S6" s="1220"/>
      <c r="T6" s="1220"/>
      <c r="U6" s="1220"/>
      <c r="V6" s="1220"/>
      <c r="W6" s="1220"/>
      <c r="X6" s="1220"/>
      <c r="Y6" s="1220"/>
      <c r="Z6" s="1220"/>
      <c r="AA6" s="1220"/>
      <c r="AB6" s="1220"/>
      <c r="AC6" s="1220"/>
      <c r="AD6" s="1220"/>
      <c r="AE6" s="1220"/>
      <c r="AF6" s="1220"/>
      <c r="AG6" s="1220"/>
      <c r="AH6" s="1220"/>
      <c r="AI6" s="1220"/>
      <c r="AJ6" s="1220"/>
      <c r="AK6" s="1220"/>
      <c r="AL6" s="1220"/>
      <c r="AM6" s="1220"/>
      <c r="AN6" s="1220"/>
      <c r="AO6" s="1220"/>
      <c r="AP6" s="426"/>
      <c r="AQ6" s="426"/>
    </row>
    <row r="7" spans="1:52" s="127" customFormat="1" ht="11.25" customHeight="1" x14ac:dyDescent="0.25">
      <c r="A7" s="381"/>
      <c r="B7" s="1220"/>
      <c r="C7" s="1220"/>
      <c r="D7" s="1220"/>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0"/>
      <c r="AN7" s="1220"/>
      <c r="AO7" s="1220"/>
      <c r="AP7" s="426"/>
      <c r="AQ7" s="426"/>
    </row>
    <row r="8" spans="1:52" s="127" customFormat="1" ht="11.25" customHeight="1" x14ac:dyDescent="0.25">
      <c r="A8" s="381"/>
      <c r="B8" s="1220"/>
      <c r="C8" s="1220"/>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1220"/>
      <c r="AM8" s="1220"/>
      <c r="AN8" s="1220"/>
      <c r="AO8" s="1220"/>
      <c r="AP8" s="426"/>
      <c r="AQ8" s="426"/>
    </row>
    <row r="9" spans="1:52" s="127" customFormat="1" ht="11.25" customHeight="1" x14ac:dyDescent="0.25">
      <c r="A9" s="381"/>
      <c r="B9" s="1220"/>
      <c r="C9" s="1220"/>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1220"/>
      <c r="AM9" s="1220"/>
      <c r="AN9" s="1220"/>
      <c r="AO9" s="1220"/>
      <c r="AP9" s="426"/>
      <c r="AQ9" s="426"/>
    </row>
    <row r="10" spans="1:52" ht="11.05" customHeight="1" x14ac:dyDescent="0.25">
      <c r="B10" s="1293" t="s">
        <v>578</v>
      </c>
      <c r="C10" s="1293"/>
      <c r="D10" s="1293"/>
      <c r="E10" s="1293"/>
      <c r="F10" s="1293"/>
      <c r="G10" s="1293"/>
      <c r="H10" s="1293"/>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c r="AK10" s="1293"/>
      <c r="AL10" s="1293"/>
      <c r="AM10" s="1293"/>
      <c r="AN10" s="1293"/>
      <c r="AO10" s="1293"/>
    </row>
    <row r="11" spans="1:52" ht="11.05" customHeight="1" x14ac:dyDescent="0.25">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1293"/>
      <c r="AK11" s="1293"/>
      <c r="AL11" s="1293"/>
      <c r="AM11" s="1293"/>
      <c r="AN11" s="1293"/>
      <c r="AO11" s="1293"/>
    </row>
    <row r="12" spans="1:52" ht="11.05" customHeight="1" x14ac:dyDescent="0.25">
      <c r="B12" s="1293"/>
      <c r="C12" s="1293"/>
      <c r="D12" s="1293"/>
      <c r="E12" s="1293"/>
      <c r="F12" s="1293"/>
      <c r="G12" s="1293"/>
      <c r="H12" s="1293"/>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c r="AK12" s="1293"/>
      <c r="AL12" s="1293"/>
      <c r="AM12" s="1293"/>
      <c r="AN12" s="1293"/>
      <c r="AO12" s="1293"/>
    </row>
    <row r="13" spans="1:52" ht="11.25" customHeight="1" x14ac:dyDescent="0.25">
      <c r="B13" s="1237" t="s">
        <v>579</v>
      </c>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381"/>
      <c r="AQ13" s="381"/>
      <c r="AR13" s="381"/>
      <c r="AS13" s="381"/>
      <c r="AT13" s="381"/>
      <c r="AU13" s="381"/>
      <c r="AV13" s="381"/>
      <c r="AW13" s="381"/>
      <c r="AX13" s="381"/>
      <c r="AY13" s="381"/>
    </row>
    <row r="14" spans="1:52" ht="11.25" customHeight="1" x14ac:dyDescent="0.25">
      <c r="B14" s="1237"/>
      <c r="C14" s="1237"/>
      <c r="D14" s="1237"/>
      <c r="E14" s="1237"/>
      <c r="F14" s="1237"/>
      <c r="G14" s="1237"/>
      <c r="H14" s="1237"/>
      <c r="I14" s="1237"/>
      <c r="J14" s="1237"/>
      <c r="K14" s="1237"/>
      <c r="L14" s="1237"/>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381"/>
      <c r="AQ14" s="381"/>
      <c r="AR14" s="381"/>
      <c r="AS14" s="381"/>
      <c r="AT14" s="381"/>
      <c r="AU14" s="381"/>
      <c r="AV14" s="381"/>
      <c r="AW14" s="381"/>
      <c r="AX14" s="381"/>
      <c r="AY14" s="381"/>
    </row>
    <row r="15" spans="1:52" ht="11.25" customHeight="1" x14ac:dyDescent="0.25">
      <c r="B15" s="1237" t="s">
        <v>580</v>
      </c>
      <c r="C15" s="1237"/>
      <c r="D15" s="1237"/>
      <c r="E15" s="1237"/>
      <c r="F15" s="1237"/>
      <c r="G15" s="1237"/>
      <c r="H15" s="1237"/>
      <c r="I15" s="1237"/>
      <c r="J15" s="1237"/>
      <c r="K15" s="1237"/>
      <c r="L15" s="1237"/>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1237"/>
      <c r="AM15" s="1237"/>
      <c r="AN15" s="1237"/>
      <c r="AO15" s="1237"/>
      <c r="AP15" s="381"/>
      <c r="AQ15" s="381"/>
      <c r="AR15" s="381"/>
      <c r="AS15" s="381"/>
      <c r="AT15" s="381"/>
      <c r="AU15" s="381"/>
      <c r="AV15" s="381"/>
      <c r="AW15" s="381"/>
      <c r="AX15" s="381"/>
      <c r="AY15" s="381"/>
    </row>
    <row r="16" spans="1:52" ht="11.25" customHeight="1" x14ac:dyDescent="0.25">
      <c r="B16" s="1237" t="s">
        <v>581</v>
      </c>
      <c r="C16" s="1237"/>
      <c r="D16" s="1237"/>
      <c r="E16" s="1237"/>
      <c r="F16" s="1237"/>
      <c r="G16" s="1237"/>
      <c r="H16" s="1237"/>
      <c r="I16" s="1237"/>
      <c r="J16" s="1237"/>
      <c r="K16" s="1237"/>
      <c r="L16" s="1237"/>
      <c r="M16" s="1237"/>
      <c r="N16" s="1237"/>
      <c r="O16" s="1237"/>
      <c r="P16" s="1237"/>
      <c r="Q16" s="1237"/>
      <c r="R16" s="1237"/>
      <c r="S16" s="1237"/>
      <c r="T16" s="1237"/>
      <c r="U16" s="1237"/>
      <c r="V16" s="1237"/>
      <c r="W16" s="1237"/>
      <c r="X16" s="1237"/>
      <c r="Y16" s="1237"/>
      <c r="Z16" s="1237"/>
      <c r="AA16" s="1237"/>
      <c r="AB16" s="1237"/>
      <c r="AC16" s="1237"/>
      <c r="AD16" s="1237"/>
      <c r="AE16" s="1237"/>
      <c r="AF16" s="1237"/>
      <c r="AG16" s="1237"/>
      <c r="AH16" s="1237"/>
      <c r="AI16" s="1237"/>
      <c r="AJ16" s="1237"/>
      <c r="AK16" s="1237"/>
      <c r="AL16" s="1237"/>
      <c r="AM16" s="1237"/>
      <c r="AN16" s="1237"/>
      <c r="AO16" s="1237"/>
      <c r="AP16" s="381"/>
      <c r="AQ16" s="381"/>
      <c r="AR16" s="381"/>
      <c r="AS16" s="381"/>
      <c r="AT16" s="381"/>
      <c r="AU16" s="381"/>
      <c r="AV16" s="381"/>
      <c r="AW16" s="381"/>
      <c r="AX16" s="381"/>
      <c r="AY16" s="381"/>
    </row>
    <row r="17" spans="2:51" ht="11.25" customHeight="1" x14ac:dyDescent="0.25">
      <c r="B17" s="1237"/>
      <c r="C17" s="1237"/>
      <c r="D17" s="1237"/>
      <c r="E17" s="1237"/>
      <c r="F17" s="1237"/>
      <c r="G17" s="1237"/>
      <c r="H17" s="1237"/>
      <c r="I17" s="1237"/>
      <c r="J17" s="1237"/>
      <c r="K17" s="1237"/>
      <c r="L17" s="1237"/>
      <c r="M17" s="1237"/>
      <c r="N17" s="1237"/>
      <c r="O17" s="1237"/>
      <c r="P17" s="1237"/>
      <c r="Q17" s="1237"/>
      <c r="R17" s="1237"/>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381"/>
      <c r="AQ17" s="381"/>
      <c r="AR17" s="381"/>
      <c r="AS17" s="381"/>
      <c r="AT17" s="381"/>
      <c r="AU17" s="381"/>
      <c r="AV17" s="381"/>
      <c r="AW17" s="381"/>
      <c r="AX17" s="381"/>
      <c r="AY17" s="381"/>
    </row>
    <row r="18" spans="2:51" ht="11.25" customHeight="1" x14ac:dyDescent="0.25">
      <c r="B18" s="1237" t="s">
        <v>582</v>
      </c>
      <c r="C18" s="1237"/>
      <c r="D18" s="1237"/>
      <c r="E18" s="1237"/>
      <c r="F18" s="1237"/>
      <c r="G18" s="1237"/>
      <c r="H18" s="1237"/>
      <c r="I18" s="1237"/>
      <c r="J18" s="1237"/>
      <c r="K18" s="1237"/>
      <c r="L18" s="1237"/>
      <c r="M18" s="1237"/>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381"/>
      <c r="AQ18" s="381"/>
      <c r="AR18" s="381"/>
      <c r="AS18" s="381"/>
      <c r="AT18" s="381"/>
      <c r="AU18" s="381"/>
      <c r="AV18" s="381"/>
      <c r="AW18" s="381"/>
      <c r="AX18" s="381"/>
      <c r="AY18" s="381"/>
    </row>
    <row r="19" spans="2:51" ht="11.25" customHeight="1" x14ac:dyDescent="0.25">
      <c r="B19" s="1237"/>
      <c r="C19" s="1237"/>
      <c r="D19" s="1237"/>
      <c r="E19" s="1237"/>
      <c r="F19" s="1237"/>
      <c r="G19" s="1237"/>
      <c r="H19" s="1237"/>
      <c r="I19" s="1237"/>
      <c r="J19" s="1237"/>
      <c r="K19" s="1237"/>
      <c r="L19" s="1237"/>
      <c r="M19" s="1237"/>
      <c r="N19" s="1237"/>
      <c r="O19" s="1237"/>
      <c r="P19" s="1237"/>
      <c r="Q19" s="1237"/>
      <c r="R19" s="1237"/>
      <c r="S19" s="1237"/>
      <c r="T19" s="1237"/>
      <c r="U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381"/>
      <c r="AQ19" s="381"/>
      <c r="AR19" s="381"/>
      <c r="AS19" s="381"/>
      <c r="AT19" s="381"/>
      <c r="AU19" s="381"/>
      <c r="AV19" s="381"/>
      <c r="AW19" s="381"/>
      <c r="AX19" s="381"/>
      <c r="AY19" s="381"/>
    </row>
    <row r="20" spans="2:51" ht="11.25" customHeight="1" x14ac:dyDescent="0.25">
      <c r="B20" s="1237"/>
      <c r="C20" s="1237"/>
      <c r="D20" s="1237"/>
      <c r="E20" s="1237"/>
      <c r="F20" s="1237"/>
      <c r="G20" s="1237"/>
      <c r="H20" s="1237"/>
      <c r="I20" s="1237"/>
      <c r="J20" s="1237"/>
      <c r="K20" s="1237"/>
      <c r="L20" s="1237"/>
      <c r="M20" s="1237"/>
      <c r="N20" s="1237"/>
      <c r="O20" s="1237"/>
      <c r="P20" s="1237"/>
      <c r="Q20" s="1237"/>
      <c r="R20" s="1237"/>
      <c r="S20" s="1237"/>
      <c r="T20" s="1237"/>
      <c r="U20" s="1237"/>
      <c r="V20" s="1237"/>
      <c r="W20" s="1237"/>
      <c r="X20" s="1237"/>
      <c r="Y20" s="1237"/>
      <c r="Z20" s="1237"/>
      <c r="AA20" s="1237"/>
      <c r="AB20" s="1237"/>
      <c r="AC20" s="1237"/>
      <c r="AD20" s="1237"/>
      <c r="AE20" s="1237"/>
      <c r="AF20" s="1237"/>
      <c r="AG20" s="1237"/>
      <c r="AH20" s="1237"/>
      <c r="AI20" s="1237"/>
      <c r="AJ20" s="1237"/>
      <c r="AK20" s="1237"/>
      <c r="AL20" s="1237"/>
      <c r="AM20" s="1237"/>
      <c r="AN20" s="1237"/>
      <c r="AO20" s="1237"/>
      <c r="AP20" s="381"/>
      <c r="AQ20" s="381"/>
      <c r="AR20" s="381"/>
      <c r="AS20" s="381"/>
      <c r="AT20" s="381"/>
      <c r="AU20" s="381"/>
      <c r="AV20" s="381"/>
      <c r="AW20" s="381"/>
      <c r="AX20" s="381"/>
      <c r="AY20" s="381"/>
    </row>
    <row r="21" spans="2:51" x14ac:dyDescent="0.25">
      <c r="B21" s="1237" t="s">
        <v>583</v>
      </c>
      <c r="C21" s="1237"/>
      <c r="D21" s="1237"/>
      <c r="E21" s="1237"/>
      <c r="F21" s="1237"/>
      <c r="G21" s="1237"/>
      <c r="H21" s="1237"/>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381"/>
      <c r="AQ21" s="381"/>
      <c r="AR21" s="381"/>
      <c r="AS21" s="381"/>
      <c r="AT21" s="381"/>
      <c r="AU21" s="381"/>
      <c r="AV21" s="381"/>
      <c r="AW21" s="381"/>
      <c r="AX21" s="381"/>
      <c r="AY21" s="381"/>
    </row>
    <row r="22" spans="2:51" ht="11.25" customHeight="1" x14ac:dyDescent="0.25">
      <c r="B22" s="1237" t="s">
        <v>584</v>
      </c>
      <c r="C22" s="1237"/>
      <c r="D22" s="1237"/>
      <c r="E22" s="1237"/>
      <c r="F22" s="1237"/>
      <c r="G22" s="1237"/>
      <c r="H22" s="1237"/>
      <c r="I22" s="1237"/>
      <c r="J22" s="1237"/>
      <c r="K22" s="1237"/>
      <c r="L22" s="1237"/>
      <c r="M22" s="1237"/>
      <c r="N22" s="1237"/>
      <c r="O22" s="1237"/>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381"/>
      <c r="AQ22" s="381"/>
      <c r="AR22" s="381"/>
      <c r="AS22" s="381"/>
      <c r="AT22" s="381"/>
      <c r="AU22" s="381"/>
      <c r="AV22" s="381"/>
      <c r="AW22" s="381"/>
      <c r="AX22" s="381"/>
      <c r="AY22" s="381"/>
    </row>
    <row r="23" spans="2:51" ht="11.25" customHeight="1" x14ac:dyDescent="0.25">
      <c r="B23" s="1237"/>
      <c r="C23" s="1237"/>
      <c r="D23" s="1237"/>
      <c r="E23" s="1237"/>
      <c r="F23" s="1237"/>
      <c r="G23" s="1237"/>
      <c r="H23" s="1237"/>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381"/>
      <c r="AQ23" s="381"/>
      <c r="AR23" s="381"/>
      <c r="AS23" s="381"/>
      <c r="AT23" s="381"/>
      <c r="AU23" s="381"/>
      <c r="AV23" s="381"/>
      <c r="AW23" s="381"/>
      <c r="AX23" s="381"/>
      <c r="AY23" s="381"/>
    </row>
    <row r="24" spans="2:51" ht="11.25" customHeight="1" x14ac:dyDescent="0.25">
      <c r="B24" s="1237"/>
      <c r="C24" s="1237"/>
      <c r="D24" s="1237"/>
      <c r="E24" s="1237"/>
      <c r="F24" s="1237"/>
      <c r="G24" s="1237"/>
      <c r="H24" s="1237"/>
      <c r="I24" s="1237"/>
      <c r="J24" s="1237"/>
      <c r="K24" s="1237"/>
      <c r="L24" s="1237"/>
      <c r="M24" s="1237"/>
      <c r="N24" s="1237"/>
      <c r="O24" s="1237"/>
      <c r="P24" s="1237"/>
      <c r="Q24" s="1237"/>
      <c r="R24" s="1237"/>
      <c r="S24" s="1237"/>
      <c r="T24" s="1237"/>
      <c r="U24" s="1237"/>
      <c r="V24" s="1237"/>
      <c r="W24" s="1237"/>
      <c r="X24" s="1237"/>
      <c r="Y24" s="1237"/>
      <c r="Z24" s="1237"/>
      <c r="AA24" s="1237"/>
      <c r="AB24" s="1237"/>
      <c r="AC24" s="1237"/>
      <c r="AD24" s="1237"/>
      <c r="AE24" s="1237"/>
      <c r="AF24" s="1237"/>
      <c r="AG24" s="1237"/>
      <c r="AH24" s="1237"/>
      <c r="AI24" s="1237"/>
      <c r="AJ24" s="1237"/>
      <c r="AK24" s="1237"/>
      <c r="AL24" s="1237"/>
      <c r="AM24" s="1237"/>
      <c r="AN24" s="1237"/>
      <c r="AO24" s="1237"/>
      <c r="AP24" s="381"/>
      <c r="AQ24" s="381"/>
      <c r="AR24" s="381"/>
      <c r="AS24" s="381"/>
      <c r="AT24" s="381"/>
      <c r="AU24" s="381"/>
      <c r="AV24" s="381"/>
      <c r="AW24" s="381"/>
      <c r="AX24" s="381"/>
      <c r="AY24" s="381"/>
    </row>
    <row r="25" spans="2:51" ht="10.3" customHeight="1" x14ac:dyDescent="0.25">
      <c r="B25" s="1237" t="s">
        <v>1426</v>
      </c>
      <c r="C25" s="1237"/>
      <c r="D25" s="1237"/>
      <c r="E25" s="1237"/>
      <c r="F25" s="1237"/>
      <c r="G25" s="1237"/>
      <c r="H25" s="1237"/>
      <c r="I25" s="1237"/>
      <c r="J25" s="1237"/>
      <c r="K25" s="1237"/>
      <c r="L25" s="1237"/>
      <c r="M25" s="1237"/>
      <c r="N25" s="1237"/>
      <c r="O25" s="1237"/>
      <c r="P25" s="1237"/>
      <c r="Q25" s="1237"/>
      <c r="R25" s="1237"/>
      <c r="S25" s="1237"/>
      <c r="T25" s="1237"/>
      <c r="U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7"/>
      <c r="AQ25" s="127"/>
    </row>
    <row r="26" spans="2:51" x14ac:dyDescent="0.25">
      <c r="B26" s="1295"/>
      <c r="C26" s="1295"/>
      <c r="D26" s="1295"/>
      <c r="E26" s="1295"/>
      <c r="F26" s="1295"/>
      <c r="G26" s="1295"/>
      <c r="H26" s="1295"/>
      <c r="I26" s="1295"/>
      <c r="J26" s="1295"/>
      <c r="K26" s="1295"/>
      <c r="L26" s="1295"/>
      <c r="M26" s="1295"/>
      <c r="N26" s="1295"/>
      <c r="O26" s="1295"/>
      <c r="P26" s="1295"/>
      <c r="Q26" s="1295"/>
      <c r="R26" s="1295"/>
      <c r="S26" s="1295"/>
      <c r="T26" s="1295"/>
      <c r="U26" s="1295"/>
      <c r="V26" s="1295"/>
      <c r="W26" s="1295"/>
      <c r="X26" s="1295"/>
      <c r="Y26" s="1295"/>
      <c r="Z26" s="1295"/>
      <c r="AA26" s="1295"/>
      <c r="AB26" s="1295"/>
      <c r="AC26" s="1295"/>
      <c r="AD26" s="1295"/>
      <c r="AE26" s="1295"/>
      <c r="AF26" s="1295"/>
      <c r="AG26" s="1295"/>
      <c r="AH26" s="1295"/>
      <c r="AI26" s="1295"/>
      <c r="AJ26" s="1295"/>
      <c r="AK26" s="1295"/>
      <c r="AL26" s="1295"/>
      <c r="AM26" s="1295"/>
      <c r="AN26" s="1295"/>
      <c r="AO26" s="1295"/>
      <c r="AP26" s="127"/>
      <c r="AQ26" s="127"/>
    </row>
    <row r="27" spans="2:51" ht="11.25" customHeight="1" x14ac:dyDescent="0.25">
      <c r="B27" s="1237" t="s">
        <v>1440</v>
      </c>
      <c r="C27" s="1237"/>
      <c r="D27" s="1237"/>
      <c r="E27" s="1237"/>
      <c r="F27" s="1237"/>
      <c r="G27" s="1237"/>
      <c r="H27" s="1237"/>
      <c r="I27" s="1237"/>
      <c r="J27" s="1237"/>
      <c r="K27" s="1237"/>
      <c r="L27" s="1237"/>
      <c r="M27" s="1237"/>
      <c r="N27" s="1237"/>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237"/>
      <c r="AM27" s="1237"/>
      <c r="AN27" s="1237"/>
      <c r="AO27" s="1237"/>
      <c r="AP27" s="381"/>
      <c r="AQ27" s="381"/>
      <c r="AR27" s="381"/>
      <c r="AS27" s="381"/>
      <c r="AT27" s="381"/>
      <c r="AU27" s="381"/>
      <c r="AV27" s="381"/>
      <c r="AW27" s="381"/>
      <c r="AX27" s="381"/>
      <c r="AY27" s="381"/>
    </row>
    <row r="28" spans="2:51" ht="11.05" customHeight="1" x14ac:dyDescent="0.25">
      <c r="B28" s="1237"/>
      <c r="C28" s="1237"/>
      <c r="D28" s="1237"/>
      <c r="E28" s="1237"/>
      <c r="F28" s="1237"/>
      <c r="G28" s="1237"/>
      <c r="H28" s="1237"/>
      <c r="I28" s="1237"/>
      <c r="J28" s="1237"/>
      <c r="K28" s="1237"/>
      <c r="L28" s="1237"/>
      <c r="M28" s="1237"/>
      <c r="N28" s="1237"/>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7"/>
      <c r="AN28" s="1237"/>
      <c r="AO28" s="1237"/>
      <c r="AP28" s="381"/>
      <c r="AQ28" s="381"/>
      <c r="AR28" s="381"/>
      <c r="AS28" s="381"/>
      <c r="AT28" s="381"/>
      <c r="AU28" s="381"/>
      <c r="AV28" s="381"/>
      <c r="AW28" s="381"/>
      <c r="AX28" s="381"/>
      <c r="AY28" s="381"/>
    </row>
    <row r="29" spans="2:51" x14ac:dyDescent="0.25">
      <c r="B29" s="1294" t="s">
        <v>2181</v>
      </c>
      <c r="C29" s="1294"/>
      <c r="D29" s="1294"/>
      <c r="E29" s="1294"/>
      <c r="F29" s="1294"/>
      <c r="G29" s="1294"/>
      <c r="H29" s="1294"/>
      <c r="I29" s="1294"/>
      <c r="J29" s="1294"/>
      <c r="K29" s="1294"/>
      <c r="L29" s="1294"/>
      <c r="M29" s="1294"/>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c r="AL29" s="1294"/>
      <c r="AM29" s="1294"/>
      <c r="AN29" s="1294"/>
      <c r="AO29" s="1294"/>
    </row>
  </sheetData>
  <sheetProtection sheet="1" scenarios="1" formatCells="0" formatRows="0" insertRows="0" deleteRows="0"/>
  <mergeCells count="13">
    <mergeCell ref="B29:AO29"/>
    <mergeCell ref="B22:AO24"/>
    <mergeCell ref="B21:AO21"/>
    <mergeCell ref="B18:AO20"/>
    <mergeCell ref="B25:AO26"/>
    <mergeCell ref="B27:AO28"/>
    <mergeCell ref="A1:AO1"/>
    <mergeCell ref="B13:AO14"/>
    <mergeCell ref="B16:AO17"/>
    <mergeCell ref="B15:AO15"/>
    <mergeCell ref="B10:AO12"/>
    <mergeCell ref="B3:AO5"/>
    <mergeCell ref="B6:AO9"/>
  </mergeCells>
  <printOptions horizontalCentered="1"/>
  <pageMargins left="0.25" right="0.25" top="0.25" bottom="0.25" header="0.3" footer="0.3"/>
  <pageSetup paperSize="9" orientation="portrait" r:id="rId1"/>
  <headerFooter>
    <oddFooter>&amp;CW-&amp;P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3" tint="0.59999389629810485"/>
  </sheetPr>
  <dimension ref="A1:BM307"/>
  <sheetViews>
    <sheetView view="pageBreakPreview" topLeftCell="A142" zoomScaleNormal="100" zoomScaleSheetLayoutView="100" workbookViewId="0">
      <selection activeCell="E193" sqref="E193:T228"/>
    </sheetView>
  </sheetViews>
  <sheetFormatPr defaultColWidth="2.90625" defaultRowHeight="11.25" customHeight="1" x14ac:dyDescent="0.25"/>
  <cols>
    <col min="1" max="1" width="1.90625" style="149" customWidth="1"/>
    <col min="2" max="2" width="4.90625" style="173" customWidth="1"/>
    <col min="3" max="4" width="1.90625" style="149" customWidth="1"/>
    <col min="5" max="20" width="2.90625" style="149"/>
    <col min="21" max="22" width="1.90625" style="149" customWidth="1"/>
    <col min="23" max="32" width="2.90625" style="149"/>
    <col min="33" max="33" width="2.90625" style="149" customWidth="1"/>
    <col min="34" max="37" width="2.90625" style="149"/>
    <col min="38" max="38" width="2.90625" style="161" customWidth="1"/>
    <col min="39" max="41" width="1.90625" style="149" customWidth="1"/>
    <col min="42" max="42" width="4.90625" style="187" customWidth="1"/>
    <col min="43" max="43" width="1.90625" style="149" customWidth="1"/>
    <col min="44" max="16384" width="2.90625" style="149"/>
  </cols>
  <sheetData>
    <row r="1" spans="1:43" ht="11.25" customHeight="1" x14ac:dyDescent="0.25">
      <c r="A1" s="1130" t="s">
        <v>585</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row>
    <row r="2" spans="1:43" ht="6" customHeight="1" x14ac:dyDescent="0.25">
      <c r="A2" s="407"/>
      <c r="B2" s="206"/>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203"/>
      <c r="AM2" s="407"/>
      <c r="AN2" s="407"/>
      <c r="AO2" s="407"/>
      <c r="AP2" s="381"/>
      <c r="AQ2" s="381"/>
    </row>
    <row r="3" spans="1:43" s="159" customFormat="1" ht="11.25" customHeight="1"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customFormat="1" ht="6" customHeight="1" x14ac:dyDescent="0.25">
      <c r="A4" s="776"/>
      <c r="B4" s="951"/>
      <c r="C4" s="925"/>
      <c r="D4" s="924"/>
      <c r="E4" s="776"/>
      <c r="F4" s="776"/>
      <c r="G4" s="776"/>
      <c r="H4" s="776"/>
      <c r="I4" s="776"/>
      <c r="J4" s="776"/>
      <c r="K4" s="776"/>
      <c r="L4" s="776"/>
      <c r="M4" s="776"/>
      <c r="N4" s="776"/>
      <c r="O4" s="776"/>
      <c r="P4" s="776"/>
      <c r="Q4" s="776"/>
      <c r="R4" s="776"/>
      <c r="S4" s="776"/>
      <c r="T4" s="776"/>
      <c r="U4" s="925"/>
      <c r="V4" s="924"/>
      <c r="W4" s="776"/>
      <c r="X4" s="776"/>
      <c r="Y4" s="776"/>
      <c r="Z4" s="776"/>
      <c r="AA4" s="776"/>
      <c r="AB4" s="776"/>
      <c r="AC4" s="776"/>
      <c r="AD4" s="776"/>
      <c r="AE4" s="776"/>
      <c r="AF4" s="776"/>
      <c r="AG4" s="776"/>
      <c r="AH4" s="776"/>
      <c r="AI4" s="776"/>
      <c r="AJ4" s="776"/>
      <c r="AK4" s="776"/>
      <c r="AL4" s="913"/>
      <c r="AM4" s="925"/>
      <c r="AN4" s="924"/>
      <c r="AO4" s="776"/>
      <c r="AP4" s="776"/>
      <c r="AQ4" s="776"/>
    </row>
    <row r="5" spans="1:43" customFormat="1" ht="11.25" customHeight="1" x14ac:dyDescent="0.25">
      <c r="A5" s="776"/>
      <c r="B5" s="951">
        <v>701</v>
      </c>
      <c r="C5" s="925"/>
      <c r="D5" s="924"/>
      <c r="E5" s="1148" t="str">
        <f ca="1">VLOOKUP(INDIRECT(ADDRESS(ROW(),COLUMN()-3)),INDIRECT("translations[[Question Num]:["&amp; Language_Selected &amp;"]]"),MATCH(Language_Selected,Language_Options,0)+1,FALSE)</f>
        <v>Are you currently married or living together with a man as if married?</v>
      </c>
      <c r="F5" s="1148"/>
      <c r="G5" s="1148"/>
      <c r="H5" s="1148"/>
      <c r="I5" s="1148"/>
      <c r="J5" s="1148"/>
      <c r="K5" s="1148"/>
      <c r="L5" s="1148"/>
      <c r="M5" s="1148"/>
      <c r="N5" s="1148"/>
      <c r="O5" s="1148"/>
      <c r="P5" s="1148"/>
      <c r="Q5" s="1148"/>
      <c r="R5" s="1148"/>
      <c r="S5" s="1148"/>
      <c r="T5" s="1148"/>
      <c r="U5" s="925"/>
      <c r="V5" s="924"/>
      <c r="W5" s="776" t="s">
        <v>586</v>
      </c>
      <c r="X5" s="776"/>
      <c r="Y5" s="776"/>
      <c r="Z5" s="776"/>
      <c r="AA5" s="776"/>
      <c r="AB5" s="776"/>
      <c r="AC5" s="776"/>
      <c r="AD5" s="776"/>
      <c r="AE5" s="776"/>
      <c r="AF5" s="1020" t="s">
        <v>9</v>
      </c>
      <c r="AG5" s="946"/>
      <c r="AH5" s="946"/>
      <c r="AI5" s="946"/>
      <c r="AJ5" s="946"/>
      <c r="AK5" s="946"/>
      <c r="AL5" s="1021" t="s">
        <v>53</v>
      </c>
      <c r="AM5" s="925"/>
      <c r="AN5" s="924"/>
      <c r="AO5" s="776"/>
      <c r="AP5" s="1299" t="s">
        <v>2150</v>
      </c>
      <c r="AQ5" s="776"/>
    </row>
    <row r="6" spans="1:43" customFormat="1" ht="11.25" customHeight="1" x14ac:dyDescent="0.25">
      <c r="A6" s="776"/>
      <c r="B6" s="951"/>
      <c r="C6" s="925"/>
      <c r="D6" s="924"/>
      <c r="E6" s="1148"/>
      <c r="F6" s="1148"/>
      <c r="G6" s="1148"/>
      <c r="H6" s="1148"/>
      <c r="I6" s="1148"/>
      <c r="J6" s="1148"/>
      <c r="K6" s="1148"/>
      <c r="L6" s="1148"/>
      <c r="M6" s="1148"/>
      <c r="N6" s="1148"/>
      <c r="O6" s="1148"/>
      <c r="P6" s="1148"/>
      <c r="Q6" s="1148"/>
      <c r="R6" s="1148"/>
      <c r="S6" s="1148"/>
      <c r="T6" s="1148"/>
      <c r="U6" s="925"/>
      <c r="V6" s="924"/>
      <c r="W6" s="776" t="s">
        <v>587</v>
      </c>
      <c r="X6" s="776"/>
      <c r="Y6" s="776"/>
      <c r="Z6" s="776"/>
      <c r="AA6" s="776"/>
      <c r="AB6" s="776"/>
      <c r="AC6" s="776"/>
      <c r="AD6" s="776"/>
      <c r="AE6" s="1020" t="s">
        <v>9</v>
      </c>
      <c r="AF6" s="1020"/>
      <c r="AG6" s="946"/>
      <c r="AH6" s="946"/>
      <c r="AI6" s="1020"/>
      <c r="AJ6" s="1020"/>
      <c r="AK6" s="946"/>
      <c r="AL6" s="1021" t="s">
        <v>55</v>
      </c>
      <c r="AM6" s="925"/>
      <c r="AN6" s="924"/>
      <c r="AO6" s="776"/>
      <c r="AP6" s="1299"/>
      <c r="AQ6" s="776"/>
    </row>
    <row r="7" spans="1:43" customFormat="1" ht="11.25" customHeight="1" x14ac:dyDescent="0.25">
      <c r="A7" s="776"/>
      <c r="B7" s="951"/>
      <c r="C7" s="925"/>
      <c r="D7" s="924"/>
      <c r="E7" s="1148"/>
      <c r="F7" s="1148"/>
      <c r="G7" s="1148"/>
      <c r="H7" s="1148"/>
      <c r="I7" s="1148"/>
      <c r="J7" s="1148"/>
      <c r="K7" s="1148"/>
      <c r="L7" s="1148"/>
      <c r="M7" s="1148"/>
      <c r="N7" s="1148"/>
      <c r="O7" s="1148"/>
      <c r="P7" s="1148"/>
      <c r="Q7" s="1148"/>
      <c r="R7" s="1148"/>
      <c r="S7" s="1148"/>
      <c r="T7" s="1148"/>
      <c r="U7" s="925"/>
      <c r="V7" s="924"/>
      <c r="W7" s="776" t="s">
        <v>588</v>
      </c>
      <c r="X7" s="776"/>
      <c r="Y7" s="776"/>
      <c r="Z7" s="776"/>
      <c r="AA7" s="776"/>
      <c r="AB7" s="776"/>
      <c r="AC7" s="1020" t="s">
        <v>9</v>
      </c>
      <c r="AD7" s="946"/>
      <c r="AE7" s="1020"/>
      <c r="AF7" s="1020"/>
      <c r="AG7" s="1020"/>
      <c r="AH7" s="1020"/>
      <c r="AI7" s="1020"/>
      <c r="AJ7" s="1020"/>
      <c r="AK7" s="1020"/>
      <c r="AL7" s="1021" t="s">
        <v>91</v>
      </c>
      <c r="AM7" s="925"/>
      <c r="AN7" s="924"/>
      <c r="AO7" s="776"/>
      <c r="AP7" s="776"/>
      <c r="AQ7" s="776"/>
    </row>
    <row r="8" spans="1:43" customFormat="1" ht="6" customHeight="1" x14ac:dyDescent="0.25">
      <c r="A8" s="928"/>
      <c r="B8" s="952"/>
      <c r="C8" s="929"/>
      <c r="D8" s="927"/>
      <c r="E8" s="928"/>
      <c r="F8" s="928"/>
      <c r="G8" s="928"/>
      <c r="H8" s="928"/>
      <c r="I8" s="928"/>
      <c r="J8" s="928"/>
      <c r="K8" s="928"/>
      <c r="L8" s="928"/>
      <c r="M8" s="928"/>
      <c r="N8" s="928"/>
      <c r="O8" s="928"/>
      <c r="P8" s="928"/>
      <c r="Q8" s="928"/>
      <c r="R8" s="928"/>
      <c r="S8" s="928"/>
      <c r="T8" s="928"/>
      <c r="U8" s="929"/>
      <c r="V8" s="927"/>
      <c r="W8" s="928"/>
      <c r="X8" s="928"/>
      <c r="Y8" s="928"/>
      <c r="Z8" s="928"/>
      <c r="AA8" s="928"/>
      <c r="AB8" s="928"/>
      <c r="AC8" s="928"/>
      <c r="AD8" s="928"/>
      <c r="AE8" s="928"/>
      <c r="AF8" s="928"/>
      <c r="AG8" s="928"/>
      <c r="AH8" s="928"/>
      <c r="AI8" s="928"/>
      <c r="AJ8" s="928"/>
      <c r="AK8" s="928"/>
      <c r="AL8" s="999"/>
      <c r="AM8" s="929"/>
      <c r="AN8" s="927"/>
      <c r="AO8" s="928"/>
      <c r="AP8" s="928"/>
      <c r="AQ8" s="928"/>
    </row>
    <row r="9" spans="1:43" customFormat="1" ht="6" customHeight="1" x14ac:dyDescent="0.25">
      <c r="A9" s="931"/>
      <c r="B9" s="950"/>
      <c r="C9" s="932"/>
      <c r="D9" s="930"/>
      <c r="E9" s="931"/>
      <c r="F9" s="931"/>
      <c r="G9" s="931"/>
      <c r="H9" s="931"/>
      <c r="I9" s="931"/>
      <c r="J9" s="931"/>
      <c r="K9" s="931"/>
      <c r="L9" s="931"/>
      <c r="M9" s="931"/>
      <c r="N9" s="931"/>
      <c r="O9" s="931"/>
      <c r="P9" s="931"/>
      <c r="Q9" s="931"/>
      <c r="R9" s="931"/>
      <c r="S9" s="931"/>
      <c r="T9" s="931"/>
      <c r="U9" s="932"/>
      <c r="V9" s="930"/>
      <c r="W9" s="931"/>
      <c r="X9" s="931"/>
      <c r="Y9" s="931"/>
      <c r="Z9" s="931"/>
      <c r="AA9" s="931"/>
      <c r="AB9" s="931"/>
      <c r="AC9" s="931"/>
      <c r="AD9" s="931"/>
      <c r="AE9" s="931"/>
      <c r="AF9" s="931"/>
      <c r="AG9" s="931"/>
      <c r="AH9" s="931"/>
      <c r="AI9" s="931"/>
      <c r="AJ9" s="931"/>
      <c r="AK9" s="931"/>
      <c r="AL9" s="998"/>
      <c r="AM9" s="932"/>
      <c r="AN9" s="930"/>
      <c r="AO9" s="931"/>
      <c r="AP9" s="931"/>
      <c r="AQ9" s="931"/>
    </row>
    <row r="10" spans="1:43" customFormat="1" ht="11.25" customHeight="1" x14ac:dyDescent="0.25">
      <c r="A10" s="776"/>
      <c r="B10" s="951">
        <v>702</v>
      </c>
      <c r="C10" s="925"/>
      <c r="D10" s="924"/>
      <c r="E10" s="1148" t="str">
        <f ca="1">VLOOKUP(INDIRECT(ADDRESS(ROW(),COLUMN()-3)),INDIRECT("translations[[Question Num]:["&amp; Language_Selected &amp;"]]"),MATCH(Language_Selected,Language_Options,0)+1,FALSE)</f>
        <v>Have you ever been married or lived together with a man as if married?</v>
      </c>
      <c r="F10" s="1148"/>
      <c r="G10" s="1148"/>
      <c r="H10" s="1148"/>
      <c r="I10" s="1148"/>
      <c r="J10" s="1148"/>
      <c r="K10" s="1148"/>
      <c r="L10" s="1148"/>
      <c r="M10" s="1148"/>
      <c r="N10" s="1148"/>
      <c r="O10" s="1148"/>
      <c r="P10" s="1148"/>
      <c r="Q10" s="1148"/>
      <c r="R10" s="1148"/>
      <c r="S10" s="1148"/>
      <c r="T10" s="1148"/>
      <c r="U10" s="925"/>
      <c r="V10" s="924"/>
      <c r="W10" s="776" t="s">
        <v>589</v>
      </c>
      <c r="X10" s="776"/>
      <c r="Y10" s="776"/>
      <c r="Z10" s="776"/>
      <c r="AA10" s="776"/>
      <c r="AB10" s="776"/>
      <c r="AC10" s="776"/>
      <c r="AD10" s="776"/>
      <c r="AE10" s="776"/>
      <c r="AF10" s="1020" t="s">
        <v>9</v>
      </c>
      <c r="AG10" s="1020"/>
      <c r="AH10" s="946"/>
      <c r="AI10" s="1020"/>
      <c r="AJ10" s="1020"/>
      <c r="AK10" s="1020"/>
      <c r="AL10" s="1021" t="s">
        <v>53</v>
      </c>
      <c r="AM10" s="925"/>
      <c r="AN10" s="924"/>
      <c r="AO10" s="776"/>
      <c r="AP10" s="776"/>
      <c r="AQ10" s="776"/>
    </row>
    <row r="11" spans="1:43" customFormat="1" ht="11.25" customHeight="1" x14ac:dyDescent="0.25">
      <c r="A11" s="776"/>
      <c r="B11" s="951"/>
      <c r="C11" s="925"/>
      <c r="D11" s="924"/>
      <c r="E11" s="1148"/>
      <c r="F11" s="1148"/>
      <c r="G11" s="1148"/>
      <c r="H11" s="1148"/>
      <c r="I11" s="1148"/>
      <c r="J11" s="1148"/>
      <c r="K11" s="1148"/>
      <c r="L11" s="1148"/>
      <c r="M11" s="1148"/>
      <c r="N11" s="1148"/>
      <c r="O11" s="1148"/>
      <c r="P11" s="1148"/>
      <c r="Q11" s="1148"/>
      <c r="R11" s="1148"/>
      <c r="S11" s="1148"/>
      <c r="T11" s="1148"/>
      <c r="U11" s="925"/>
      <c r="V11" s="924"/>
      <c r="W11" s="776" t="s">
        <v>590</v>
      </c>
      <c r="X11" s="776"/>
      <c r="Y11" s="776"/>
      <c r="Z11" s="776"/>
      <c r="AA11" s="776"/>
      <c r="AB11" s="776"/>
      <c r="AC11" s="776"/>
      <c r="AD11" s="776"/>
      <c r="AE11" s="1020" t="s">
        <v>9</v>
      </c>
      <c r="AF11" s="1020"/>
      <c r="AG11" s="946"/>
      <c r="AH11" s="1020"/>
      <c r="AI11" s="1020"/>
      <c r="AJ11" s="1020"/>
      <c r="AK11" s="1020"/>
      <c r="AL11" s="1021" t="s">
        <v>55</v>
      </c>
      <c r="AM11" s="925"/>
      <c r="AN11" s="924"/>
      <c r="AO11" s="776"/>
      <c r="AP11" s="776"/>
      <c r="AQ11" s="776"/>
    </row>
    <row r="12" spans="1:43" customFormat="1" ht="11.25" customHeight="1" x14ac:dyDescent="0.25">
      <c r="A12" s="776"/>
      <c r="B12" s="951"/>
      <c r="C12" s="925"/>
      <c r="D12" s="924"/>
      <c r="E12" s="1148"/>
      <c r="F12" s="1148"/>
      <c r="G12" s="1148"/>
      <c r="H12" s="1148"/>
      <c r="I12" s="1148"/>
      <c r="J12" s="1148"/>
      <c r="K12" s="1148"/>
      <c r="L12" s="1148"/>
      <c r="M12" s="1148"/>
      <c r="N12" s="1148"/>
      <c r="O12" s="1148"/>
      <c r="P12" s="1148"/>
      <c r="Q12" s="1148"/>
      <c r="R12" s="1148"/>
      <c r="S12" s="1148"/>
      <c r="T12" s="1148"/>
      <c r="U12" s="925"/>
      <c r="V12" s="924"/>
      <c r="W12" s="776" t="s">
        <v>54</v>
      </c>
      <c r="X12" s="776"/>
      <c r="Y12" s="1020" t="s">
        <v>9</v>
      </c>
      <c r="Z12" s="1020"/>
      <c r="AA12" s="1020"/>
      <c r="AB12" s="1020"/>
      <c r="AC12" s="1020"/>
      <c r="AD12" s="1020"/>
      <c r="AE12" s="1020"/>
      <c r="AF12" s="1020"/>
      <c r="AG12" s="1020"/>
      <c r="AH12" s="1020"/>
      <c r="AI12" s="1020"/>
      <c r="AJ12" s="1020"/>
      <c r="AK12" s="1020"/>
      <c r="AL12" s="1021" t="s">
        <v>91</v>
      </c>
      <c r="AM12" s="925"/>
      <c r="AN12" s="924"/>
      <c r="AO12" s="776"/>
      <c r="AP12" s="742">
        <v>721</v>
      </c>
      <c r="AQ12" s="776"/>
    </row>
    <row r="13" spans="1:43" customFormat="1" ht="6" customHeight="1" x14ac:dyDescent="0.25">
      <c r="A13" s="928"/>
      <c r="B13" s="952"/>
      <c r="C13" s="929"/>
      <c r="D13" s="927"/>
      <c r="E13" s="928"/>
      <c r="F13" s="928"/>
      <c r="G13" s="928"/>
      <c r="H13" s="928"/>
      <c r="I13" s="928"/>
      <c r="J13" s="928"/>
      <c r="K13" s="928"/>
      <c r="L13" s="928"/>
      <c r="M13" s="928"/>
      <c r="N13" s="928"/>
      <c r="O13" s="928"/>
      <c r="P13" s="928"/>
      <c r="Q13" s="928"/>
      <c r="R13" s="928"/>
      <c r="S13" s="928"/>
      <c r="T13" s="928"/>
      <c r="U13" s="929"/>
      <c r="V13" s="927"/>
      <c r="W13" s="928"/>
      <c r="X13" s="928"/>
      <c r="Y13" s="928"/>
      <c r="Z13" s="928"/>
      <c r="AA13" s="928"/>
      <c r="AB13" s="928"/>
      <c r="AC13" s="928"/>
      <c r="AD13" s="928"/>
      <c r="AE13" s="928"/>
      <c r="AF13" s="928"/>
      <c r="AG13" s="928"/>
      <c r="AH13" s="928"/>
      <c r="AI13" s="928"/>
      <c r="AJ13" s="928"/>
      <c r="AK13" s="928"/>
      <c r="AL13" s="999"/>
      <c r="AM13" s="929"/>
      <c r="AN13" s="927"/>
      <c r="AO13" s="928"/>
      <c r="AP13" s="928"/>
      <c r="AQ13" s="928"/>
    </row>
    <row r="14" spans="1:43" customFormat="1" ht="6" customHeight="1" x14ac:dyDescent="0.25">
      <c r="A14" s="931"/>
      <c r="B14" s="950"/>
      <c r="C14" s="932"/>
      <c r="D14" s="930"/>
      <c r="E14" s="931"/>
      <c r="F14" s="931"/>
      <c r="G14" s="931"/>
      <c r="H14" s="931"/>
      <c r="I14" s="931"/>
      <c r="J14" s="931"/>
      <c r="K14" s="931"/>
      <c r="L14" s="931"/>
      <c r="M14" s="931"/>
      <c r="N14" s="931"/>
      <c r="O14" s="931"/>
      <c r="P14" s="931"/>
      <c r="Q14" s="931"/>
      <c r="R14" s="931"/>
      <c r="S14" s="931"/>
      <c r="T14" s="931"/>
      <c r="U14" s="932"/>
      <c r="V14" s="930"/>
      <c r="W14" s="931"/>
      <c r="X14" s="931"/>
      <c r="Y14" s="931"/>
      <c r="Z14" s="931"/>
      <c r="AA14" s="931"/>
      <c r="AB14" s="931"/>
      <c r="AC14" s="931"/>
      <c r="AD14" s="931"/>
      <c r="AE14" s="931"/>
      <c r="AF14" s="931"/>
      <c r="AG14" s="931"/>
      <c r="AH14" s="931"/>
      <c r="AI14" s="931"/>
      <c r="AJ14" s="931"/>
      <c r="AK14" s="931"/>
      <c r="AL14" s="998"/>
      <c r="AM14" s="932"/>
      <c r="AN14" s="930"/>
      <c r="AO14" s="931"/>
      <c r="AP14" s="931"/>
      <c r="AQ14" s="931"/>
    </row>
    <row r="15" spans="1:43" customFormat="1" ht="11.25" customHeight="1" x14ac:dyDescent="0.25">
      <c r="A15" s="776"/>
      <c r="B15" s="951">
        <v>703</v>
      </c>
      <c r="C15" s="925"/>
      <c r="D15" s="924"/>
      <c r="E15" s="1148" t="str">
        <f ca="1">VLOOKUP(INDIRECT(ADDRESS(ROW(),COLUMN()-3)),INDIRECT("translations[[Question Num]:["&amp; Language_Selected &amp;"]]"),MATCH(Language_Selected,Language_Options,0)+1,FALSE)</f>
        <v>What is your marital status now: are you widowed, divorced, or separated?</v>
      </c>
      <c r="F15" s="1148"/>
      <c r="G15" s="1148"/>
      <c r="H15" s="1148"/>
      <c r="I15" s="1148"/>
      <c r="J15" s="1148"/>
      <c r="K15" s="1148"/>
      <c r="L15" s="1148"/>
      <c r="M15" s="1148"/>
      <c r="N15" s="1148"/>
      <c r="O15" s="1148"/>
      <c r="P15" s="1148"/>
      <c r="Q15" s="1148"/>
      <c r="R15" s="1148"/>
      <c r="S15" s="1148"/>
      <c r="T15" s="1148"/>
      <c r="U15" s="925"/>
      <c r="V15" s="924"/>
      <c r="W15" s="776" t="s">
        <v>591</v>
      </c>
      <c r="X15" s="776"/>
      <c r="Y15" s="776"/>
      <c r="Z15" s="776"/>
      <c r="AA15" s="1020" t="s">
        <v>9</v>
      </c>
      <c r="AB15" s="1020"/>
      <c r="AC15" s="946"/>
      <c r="AD15" s="946"/>
      <c r="AE15" s="946"/>
      <c r="AF15" s="946"/>
      <c r="AG15" s="946"/>
      <c r="AH15" s="946"/>
      <c r="AI15" s="946"/>
      <c r="AJ15" s="946"/>
      <c r="AK15" s="946"/>
      <c r="AL15" s="1021" t="s">
        <v>53</v>
      </c>
      <c r="AM15" s="925"/>
      <c r="AN15" s="924"/>
      <c r="AO15" s="776"/>
      <c r="AP15" s="776"/>
      <c r="AQ15" s="776"/>
    </row>
    <row r="16" spans="1:43" customFormat="1" ht="11.25" customHeight="1" x14ac:dyDescent="0.25">
      <c r="A16" s="776"/>
      <c r="B16" s="951"/>
      <c r="C16" s="925"/>
      <c r="D16" s="924"/>
      <c r="E16" s="1148"/>
      <c r="F16" s="1148"/>
      <c r="G16" s="1148"/>
      <c r="H16" s="1148"/>
      <c r="I16" s="1148"/>
      <c r="J16" s="1148"/>
      <c r="K16" s="1148"/>
      <c r="L16" s="1148"/>
      <c r="M16" s="1148"/>
      <c r="N16" s="1148"/>
      <c r="O16" s="1148"/>
      <c r="P16" s="1148"/>
      <c r="Q16" s="1148"/>
      <c r="R16" s="1148"/>
      <c r="S16" s="1148"/>
      <c r="T16" s="1148"/>
      <c r="U16" s="925"/>
      <c r="V16" s="924"/>
      <c r="W16" s="776" t="s">
        <v>592</v>
      </c>
      <c r="X16" s="776"/>
      <c r="Y16" s="776"/>
      <c r="Z16" s="776"/>
      <c r="AA16" s="1020" t="s">
        <v>9</v>
      </c>
      <c r="AB16" s="1020"/>
      <c r="AC16" s="946"/>
      <c r="AD16" s="1020"/>
      <c r="AE16" s="1020"/>
      <c r="AF16" s="1020"/>
      <c r="AG16" s="1020"/>
      <c r="AH16" s="1020"/>
      <c r="AI16" s="1020"/>
      <c r="AJ16" s="1020"/>
      <c r="AK16" s="1020"/>
      <c r="AL16" s="1021" t="s">
        <v>55</v>
      </c>
      <c r="AM16" s="925"/>
      <c r="AN16" s="924"/>
      <c r="AO16" s="776"/>
      <c r="AP16" s="919">
        <v>714</v>
      </c>
      <c r="AQ16" s="776"/>
    </row>
    <row r="17" spans="1:43" customFormat="1" ht="11.25" customHeight="1" x14ac:dyDescent="0.25">
      <c r="A17" s="776"/>
      <c r="B17" s="951"/>
      <c r="C17" s="925"/>
      <c r="D17" s="924"/>
      <c r="E17" s="1148"/>
      <c r="F17" s="1148"/>
      <c r="G17" s="1148"/>
      <c r="H17" s="1148"/>
      <c r="I17" s="1148"/>
      <c r="J17" s="1148"/>
      <c r="K17" s="1148"/>
      <c r="L17" s="1148"/>
      <c r="M17" s="1148"/>
      <c r="N17" s="1148"/>
      <c r="O17" s="1148"/>
      <c r="P17" s="1148"/>
      <c r="Q17" s="1148"/>
      <c r="R17" s="1148"/>
      <c r="S17" s="1148"/>
      <c r="T17" s="1148"/>
      <c r="U17" s="925"/>
      <c r="V17" s="924"/>
      <c r="W17" s="776" t="s">
        <v>593</v>
      </c>
      <c r="X17" s="776"/>
      <c r="Y17" s="776"/>
      <c r="Z17" s="776"/>
      <c r="AA17" s="776"/>
      <c r="AB17" s="1020" t="s">
        <v>9</v>
      </c>
      <c r="AC17" s="946"/>
      <c r="AD17" s="946"/>
      <c r="AE17" s="946"/>
      <c r="AF17" s="946"/>
      <c r="AG17" s="946"/>
      <c r="AH17" s="946"/>
      <c r="AI17" s="946"/>
      <c r="AJ17" s="946"/>
      <c r="AK17" s="946"/>
      <c r="AL17" s="1021" t="s">
        <v>91</v>
      </c>
      <c r="AM17" s="925"/>
      <c r="AN17" s="924"/>
      <c r="AO17" s="776"/>
      <c r="AP17" s="776"/>
      <c r="AQ17" s="776"/>
    </row>
    <row r="18" spans="1:43" customFormat="1" ht="6" customHeight="1" x14ac:dyDescent="0.25">
      <c r="A18" s="928"/>
      <c r="B18" s="952"/>
      <c r="C18" s="929"/>
      <c r="D18" s="927"/>
      <c r="E18" s="928"/>
      <c r="F18" s="928"/>
      <c r="G18" s="928"/>
      <c r="H18" s="928"/>
      <c r="I18" s="928"/>
      <c r="J18" s="928"/>
      <c r="K18" s="928"/>
      <c r="L18" s="928"/>
      <c r="M18" s="928"/>
      <c r="N18" s="928"/>
      <c r="O18" s="928"/>
      <c r="P18" s="928"/>
      <c r="Q18" s="928"/>
      <c r="R18" s="928"/>
      <c r="S18" s="928"/>
      <c r="T18" s="928"/>
      <c r="U18" s="929"/>
      <c r="V18" s="927"/>
      <c r="W18" s="928"/>
      <c r="X18" s="928"/>
      <c r="Y18" s="928"/>
      <c r="Z18" s="928"/>
      <c r="AA18" s="928"/>
      <c r="AB18" s="928"/>
      <c r="AC18" s="928"/>
      <c r="AD18" s="928"/>
      <c r="AE18" s="928"/>
      <c r="AF18" s="928"/>
      <c r="AG18" s="928"/>
      <c r="AH18" s="928"/>
      <c r="AI18" s="928"/>
      <c r="AJ18" s="928"/>
      <c r="AK18" s="928"/>
      <c r="AL18" s="999"/>
      <c r="AM18" s="929"/>
      <c r="AN18" s="927"/>
      <c r="AO18" s="928"/>
      <c r="AP18" s="928"/>
      <c r="AQ18" s="928"/>
    </row>
    <row r="19" spans="1:43" customFormat="1" ht="6" customHeight="1" x14ac:dyDescent="0.25">
      <c r="A19" s="931"/>
      <c r="B19" s="950"/>
      <c r="C19" s="932"/>
      <c r="D19" s="930"/>
      <c r="E19" s="931"/>
      <c r="F19" s="931"/>
      <c r="G19" s="931"/>
      <c r="H19" s="931"/>
      <c r="I19" s="931"/>
      <c r="J19" s="931"/>
      <c r="K19" s="931"/>
      <c r="L19" s="931"/>
      <c r="M19" s="931"/>
      <c r="N19" s="931"/>
      <c r="O19" s="931"/>
      <c r="P19" s="931"/>
      <c r="Q19" s="931"/>
      <c r="R19" s="931"/>
      <c r="S19" s="931"/>
      <c r="T19" s="931"/>
      <c r="U19" s="932"/>
      <c r="V19" s="930"/>
      <c r="W19" s="931"/>
      <c r="X19" s="931"/>
      <c r="Y19" s="931"/>
      <c r="Z19" s="931"/>
      <c r="AA19" s="931"/>
      <c r="AB19" s="931"/>
      <c r="AC19" s="931"/>
      <c r="AD19" s="931"/>
      <c r="AE19" s="931"/>
      <c r="AF19" s="931"/>
      <c r="AG19" s="931"/>
      <c r="AH19" s="931"/>
      <c r="AI19" s="931"/>
      <c r="AJ19" s="931"/>
      <c r="AK19" s="931"/>
      <c r="AL19" s="998"/>
      <c r="AM19" s="932"/>
      <c r="AN19" s="930"/>
      <c r="AO19" s="931"/>
      <c r="AP19" s="931"/>
      <c r="AQ19" s="931"/>
    </row>
    <row r="20" spans="1:43" customFormat="1" ht="11.25" customHeight="1" x14ac:dyDescent="0.25">
      <c r="A20" s="776"/>
      <c r="B20" s="358" t="s">
        <v>2150</v>
      </c>
      <c r="C20" s="925"/>
      <c r="D20" s="924"/>
      <c r="E20" s="1148" t="str">
        <f ca="1">VLOOKUP(INDIRECT(ADDRESS(ROW(),COLUMN()-3)),INDIRECT("translations[[Question Num]:["&amp; Language_Selected &amp;"]]"),MATCH(Language_Selected,Language_Options,0)+1,FALSE)</f>
        <v>Do you have a marriage certificate or other document recognizing this (marriage/union)?</v>
      </c>
      <c r="F20" s="1148"/>
      <c r="G20" s="1148"/>
      <c r="H20" s="1148"/>
      <c r="I20" s="1148"/>
      <c r="J20" s="1148"/>
      <c r="K20" s="1148"/>
      <c r="L20" s="1148"/>
      <c r="M20" s="1148"/>
      <c r="N20" s="1148"/>
      <c r="O20" s="1148"/>
      <c r="P20" s="1148"/>
      <c r="Q20" s="1148"/>
      <c r="R20" s="1148"/>
      <c r="S20" s="1148"/>
      <c r="T20" s="1148"/>
      <c r="U20" s="925"/>
      <c r="V20" s="924"/>
      <c r="W20" s="776" t="s">
        <v>52</v>
      </c>
      <c r="X20" s="776"/>
      <c r="Y20" s="1020" t="s">
        <v>9</v>
      </c>
      <c r="Z20" s="1020"/>
      <c r="AA20" s="1020"/>
      <c r="AB20" s="1020"/>
      <c r="AC20" s="1020"/>
      <c r="AD20" s="1020"/>
      <c r="AE20" s="1020"/>
      <c r="AF20" s="1020"/>
      <c r="AG20" s="1020"/>
      <c r="AH20" s="1020"/>
      <c r="AI20" s="1020"/>
      <c r="AJ20" s="1020"/>
      <c r="AK20" s="1020"/>
      <c r="AL20" s="1021" t="s">
        <v>53</v>
      </c>
      <c r="AM20" s="925"/>
      <c r="AN20" s="924"/>
      <c r="AO20" s="776"/>
      <c r="AQ20" s="776"/>
    </row>
    <row r="21" spans="1:43" customFormat="1" ht="11.25" customHeight="1" x14ac:dyDescent="0.25">
      <c r="A21" s="776"/>
      <c r="B21" s="951"/>
      <c r="C21" s="925"/>
      <c r="D21" s="924"/>
      <c r="E21" s="1148"/>
      <c r="F21" s="1148"/>
      <c r="G21" s="1148"/>
      <c r="H21" s="1148"/>
      <c r="I21" s="1148"/>
      <c r="J21" s="1148"/>
      <c r="K21" s="1148"/>
      <c r="L21" s="1148"/>
      <c r="M21" s="1148"/>
      <c r="N21" s="1148"/>
      <c r="O21" s="1148"/>
      <c r="P21" s="1148"/>
      <c r="Q21" s="1148"/>
      <c r="R21" s="1148"/>
      <c r="S21" s="1148"/>
      <c r="T21" s="1148"/>
      <c r="U21" s="925"/>
      <c r="V21" s="924"/>
      <c r="W21" s="776" t="s">
        <v>54</v>
      </c>
      <c r="X21" s="776"/>
      <c r="Y21" s="1020" t="s">
        <v>9</v>
      </c>
      <c r="Z21" s="1020"/>
      <c r="AA21" s="1020"/>
      <c r="AB21" s="1020"/>
      <c r="AC21" s="1020"/>
      <c r="AD21" s="1020"/>
      <c r="AE21" s="1020"/>
      <c r="AF21" s="1020"/>
      <c r="AG21" s="1020"/>
      <c r="AH21" s="1020"/>
      <c r="AI21" s="1020"/>
      <c r="AJ21" s="1020"/>
      <c r="AK21" s="1020"/>
      <c r="AL21" s="1021" t="s">
        <v>55</v>
      </c>
      <c r="AM21" s="925"/>
      <c r="AN21" s="924"/>
      <c r="AO21" s="776"/>
      <c r="AP21" s="1300">
        <v>707</v>
      </c>
      <c r="AQ21" s="776"/>
    </row>
    <row r="22" spans="1:43" customFormat="1" ht="11.25" customHeight="1" x14ac:dyDescent="0.25">
      <c r="A22" s="776"/>
      <c r="B22" s="951"/>
      <c r="C22" s="925"/>
      <c r="D22" s="924"/>
      <c r="E22" s="1148"/>
      <c r="F22" s="1148"/>
      <c r="G22" s="1148"/>
      <c r="H22" s="1148"/>
      <c r="I22" s="1148"/>
      <c r="J22" s="1148"/>
      <c r="K22" s="1148"/>
      <c r="L22" s="1148"/>
      <c r="M22" s="1148"/>
      <c r="N22" s="1148"/>
      <c r="O22" s="1148"/>
      <c r="P22" s="1148"/>
      <c r="Q22" s="1148"/>
      <c r="R22" s="1148"/>
      <c r="S22" s="1148"/>
      <c r="T22" s="1148"/>
      <c r="U22" s="925"/>
      <c r="V22" s="924"/>
      <c r="W22" s="776" t="s">
        <v>150</v>
      </c>
      <c r="X22" s="776"/>
      <c r="Y22" s="776"/>
      <c r="Z22" s="776"/>
      <c r="AA22" s="776"/>
      <c r="AB22" s="1020" t="s">
        <v>9</v>
      </c>
      <c r="AC22" s="946"/>
      <c r="AD22" s="1020"/>
      <c r="AE22" s="1020"/>
      <c r="AF22" s="1020"/>
      <c r="AG22" s="1020"/>
      <c r="AH22" s="1020"/>
      <c r="AI22" s="1020"/>
      <c r="AJ22" s="1020"/>
      <c r="AK22" s="1020"/>
      <c r="AL22" s="1021" t="s">
        <v>103</v>
      </c>
      <c r="AM22" s="925"/>
      <c r="AN22" s="924"/>
      <c r="AO22" s="776"/>
      <c r="AP22" s="1300"/>
      <c r="AQ22" s="776"/>
    </row>
    <row r="23" spans="1:43" customFormat="1" ht="6" customHeight="1" x14ac:dyDescent="0.25">
      <c r="A23" s="928"/>
      <c r="B23" s="952"/>
      <c r="C23" s="929"/>
      <c r="D23" s="927"/>
      <c r="E23" s="928"/>
      <c r="F23" s="928"/>
      <c r="G23" s="928"/>
      <c r="H23" s="928"/>
      <c r="I23" s="928"/>
      <c r="J23" s="928"/>
      <c r="K23" s="928"/>
      <c r="L23" s="928"/>
      <c r="M23" s="928"/>
      <c r="N23" s="928"/>
      <c r="O23" s="928"/>
      <c r="P23" s="928"/>
      <c r="Q23" s="928"/>
      <c r="R23" s="928"/>
      <c r="S23" s="928"/>
      <c r="T23" s="928"/>
      <c r="U23" s="929"/>
      <c r="V23" s="927"/>
      <c r="W23" s="928"/>
      <c r="X23" s="928"/>
      <c r="Y23" s="928"/>
      <c r="Z23" s="928"/>
      <c r="AA23" s="928"/>
      <c r="AB23" s="928"/>
      <c r="AC23" s="928"/>
      <c r="AD23" s="928"/>
      <c r="AE23" s="928"/>
      <c r="AF23" s="928"/>
      <c r="AG23" s="928"/>
      <c r="AH23" s="928"/>
      <c r="AI23" s="928"/>
      <c r="AJ23" s="928"/>
      <c r="AK23" s="928"/>
      <c r="AL23" s="999"/>
      <c r="AM23" s="929"/>
      <c r="AN23" s="927"/>
      <c r="AO23" s="928"/>
      <c r="AP23" s="928"/>
      <c r="AQ23" s="928"/>
    </row>
    <row r="24" spans="1:43" customFormat="1" ht="6" customHeight="1" x14ac:dyDescent="0.25">
      <c r="A24" s="931"/>
      <c r="B24" s="950"/>
      <c r="C24" s="932"/>
      <c r="D24" s="930"/>
      <c r="E24" s="931"/>
      <c r="F24" s="931"/>
      <c r="G24" s="931"/>
      <c r="H24" s="931"/>
      <c r="I24" s="931"/>
      <c r="J24" s="931"/>
      <c r="K24" s="931"/>
      <c r="L24" s="931"/>
      <c r="M24" s="931"/>
      <c r="N24" s="931"/>
      <c r="O24" s="931"/>
      <c r="P24" s="931"/>
      <c r="Q24" s="931"/>
      <c r="R24" s="931"/>
      <c r="S24" s="931"/>
      <c r="T24" s="931"/>
      <c r="U24" s="932"/>
      <c r="V24" s="930"/>
      <c r="W24" s="931"/>
      <c r="X24" s="931"/>
      <c r="Y24" s="931"/>
      <c r="Z24" s="931"/>
      <c r="AA24" s="931"/>
      <c r="AB24" s="931"/>
      <c r="AC24" s="931"/>
      <c r="AD24" s="931"/>
      <c r="AE24" s="931"/>
      <c r="AF24" s="931"/>
      <c r="AG24" s="931"/>
      <c r="AH24" s="931"/>
      <c r="AI24" s="931"/>
      <c r="AJ24" s="931"/>
      <c r="AK24" s="931"/>
      <c r="AL24" s="998"/>
      <c r="AM24" s="932"/>
      <c r="AN24" s="930"/>
      <c r="AO24" s="931"/>
      <c r="AP24" s="931"/>
      <c r="AQ24" s="931"/>
    </row>
    <row r="25" spans="1:43" customFormat="1" ht="11.25" customHeight="1" x14ac:dyDescent="0.25">
      <c r="A25" s="776"/>
      <c r="B25" s="358" t="s">
        <v>2151</v>
      </c>
      <c r="C25" s="925"/>
      <c r="D25" s="924"/>
      <c r="E25" s="1298" t="str">
        <f ca="1">VLOOKUP(INDIRECT(ADDRESS(ROW(),COLUMN()-3)),INDIRECT("translations[[Question Num]:["&amp; Language_Selected &amp;"]]"),MATCH(Language_Selected,Language_Options,0)+1,FALSE)</f>
        <v>What document or documents do you have?
Any other document?
RECORD ALL MENTIONED.</v>
      </c>
      <c r="F25" s="1298"/>
      <c r="G25" s="1298"/>
      <c r="H25" s="1298"/>
      <c r="I25" s="1298"/>
      <c r="J25" s="1298"/>
      <c r="K25" s="1298"/>
      <c r="L25" s="1298"/>
      <c r="M25" s="1298"/>
      <c r="N25" s="1298"/>
      <c r="O25" s="1298"/>
      <c r="P25" s="1298"/>
      <c r="Q25" s="1298"/>
      <c r="R25" s="1298"/>
      <c r="S25" s="1298"/>
      <c r="T25" s="1298"/>
      <c r="U25" s="925"/>
      <c r="V25" s="924"/>
      <c r="W25" s="776" t="s">
        <v>2152</v>
      </c>
      <c r="X25" s="776"/>
      <c r="Y25" s="1020"/>
      <c r="Z25" s="1020"/>
      <c r="AA25" s="1020"/>
      <c r="AB25" s="1020"/>
      <c r="AC25" s="1020"/>
      <c r="AD25" s="1020"/>
      <c r="AE25" s="1020"/>
      <c r="AF25" s="1020"/>
      <c r="AG25" s="1020"/>
      <c r="AH25" s="1020"/>
      <c r="AI25" s="1020"/>
      <c r="AJ25" s="1020"/>
      <c r="AK25" s="1020"/>
      <c r="AL25" s="1021"/>
      <c r="AM25" s="925"/>
      <c r="AN25" s="924"/>
      <c r="AO25" s="776"/>
      <c r="AP25" s="776"/>
      <c r="AQ25" s="776"/>
    </row>
    <row r="26" spans="1:43" customFormat="1" ht="11.25" customHeight="1" x14ac:dyDescent="0.25">
      <c r="A26" s="776"/>
      <c r="B26" s="951"/>
      <c r="C26" s="925"/>
      <c r="D26" s="924"/>
      <c r="E26" s="1298"/>
      <c r="F26" s="1298"/>
      <c r="G26" s="1298"/>
      <c r="H26" s="1298"/>
      <c r="I26" s="1298"/>
      <c r="J26" s="1298"/>
      <c r="K26" s="1298"/>
      <c r="L26" s="1298"/>
      <c r="M26" s="1298"/>
      <c r="N26" s="1298"/>
      <c r="O26" s="1298"/>
      <c r="P26" s="1298"/>
      <c r="Q26" s="1298"/>
      <c r="R26" s="1298"/>
      <c r="S26" s="1298"/>
      <c r="T26" s="1298"/>
      <c r="U26" s="925"/>
      <c r="V26" s="924"/>
      <c r="W26" s="776"/>
      <c r="X26" s="776" t="s">
        <v>2153</v>
      </c>
      <c r="Y26" s="1020"/>
      <c r="Z26" s="1020"/>
      <c r="AA26" s="1020"/>
      <c r="AB26" s="1020"/>
      <c r="AC26" s="1020"/>
      <c r="AD26" s="1020"/>
      <c r="AE26" s="1020"/>
      <c r="AF26" s="1020"/>
      <c r="AG26" s="1020"/>
      <c r="AH26" s="1020"/>
      <c r="AI26" s="1020"/>
      <c r="AJ26" s="1020"/>
      <c r="AK26" s="1020"/>
      <c r="AM26" s="925"/>
      <c r="AN26" s="924"/>
      <c r="AO26" s="776"/>
      <c r="AP26" s="919"/>
      <c r="AQ26" s="776"/>
    </row>
    <row r="27" spans="1:43" customFormat="1" ht="11.25" customHeight="1" x14ac:dyDescent="0.25">
      <c r="A27" s="776"/>
      <c r="B27" s="951"/>
      <c r="C27" s="925"/>
      <c r="D27" s="924"/>
      <c r="E27" s="1298"/>
      <c r="F27" s="1298"/>
      <c r="G27" s="1298"/>
      <c r="H27" s="1298"/>
      <c r="I27" s="1298"/>
      <c r="J27" s="1298"/>
      <c r="K27" s="1298"/>
      <c r="L27" s="1298"/>
      <c r="M27" s="1298"/>
      <c r="N27" s="1298"/>
      <c r="O27" s="1298"/>
      <c r="P27" s="1298"/>
      <c r="Q27" s="1298"/>
      <c r="R27" s="1298"/>
      <c r="S27" s="1298"/>
      <c r="T27" s="1298"/>
      <c r="U27" s="925"/>
      <c r="V27" s="924"/>
      <c r="W27" s="776"/>
      <c r="X27" s="776" t="s">
        <v>2154</v>
      </c>
      <c r="Y27" s="1020"/>
      <c r="Z27" s="1020"/>
      <c r="AA27" s="1020"/>
      <c r="AB27" s="1020"/>
      <c r="AC27" s="1020" t="s">
        <v>9</v>
      </c>
      <c r="AD27" s="1020"/>
      <c r="AE27" s="1020"/>
      <c r="AF27" s="1020"/>
      <c r="AG27" s="1020"/>
      <c r="AH27" s="1020"/>
      <c r="AI27" s="1020"/>
      <c r="AJ27" s="1020"/>
      <c r="AK27" s="1020"/>
      <c r="AL27" s="951" t="s">
        <v>129</v>
      </c>
      <c r="AM27" s="925"/>
      <c r="AN27" s="924"/>
      <c r="AO27" s="776"/>
      <c r="AP27" s="919"/>
      <c r="AQ27" s="776"/>
    </row>
    <row r="28" spans="1:43" customFormat="1" ht="11.25" customHeight="1" x14ac:dyDescent="0.25">
      <c r="A28" s="776"/>
      <c r="B28" s="951"/>
      <c r="C28" s="925"/>
      <c r="D28" s="924"/>
      <c r="E28" s="1298"/>
      <c r="F28" s="1298"/>
      <c r="G28" s="1298"/>
      <c r="H28" s="1298"/>
      <c r="I28" s="1298"/>
      <c r="J28" s="1298"/>
      <c r="K28" s="1298"/>
      <c r="L28" s="1298"/>
      <c r="M28" s="1298"/>
      <c r="N28" s="1298"/>
      <c r="O28" s="1298"/>
      <c r="P28" s="1298"/>
      <c r="Q28" s="1298"/>
      <c r="R28" s="1298"/>
      <c r="S28" s="1298"/>
      <c r="T28" s="1298"/>
      <c r="U28" s="925"/>
      <c r="V28" s="924"/>
      <c r="W28" s="776" t="s">
        <v>2155</v>
      </c>
      <c r="X28" s="776"/>
      <c r="Y28" s="1020"/>
      <c r="Z28" s="1020"/>
      <c r="AA28" s="1020"/>
      <c r="AB28" s="1020"/>
      <c r="AC28" s="1020"/>
      <c r="AD28" s="1020"/>
      <c r="AE28" s="1020"/>
      <c r="AF28" s="1020"/>
      <c r="AG28" s="1020"/>
      <c r="AH28" s="1020"/>
      <c r="AI28" s="1020"/>
      <c r="AJ28" s="1020"/>
      <c r="AK28" s="1020"/>
      <c r="AL28" s="1012"/>
      <c r="AM28" s="925"/>
      <c r="AN28" s="924"/>
      <c r="AO28" s="776"/>
      <c r="AP28" s="919"/>
      <c r="AQ28" s="776"/>
    </row>
    <row r="29" spans="1:43" customFormat="1" ht="11.25" customHeight="1" x14ac:dyDescent="0.25">
      <c r="A29" s="776"/>
      <c r="B29" s="951"/>
      <c r="C29" s="925"/>
      <c r="D29" s="924"/>
      <c r="E29" s="1298"/>
      <c r="F29" s="1298"/>
      <c r="G29" s="1298"/>
      <c r="H29" s="1298"/>
      <c r="I29" s="1298"/>
      <c r="J29" s="1298"/>
      <c r="K29" s="1298"/>
      <c r="L29" s="1298"/>
      <c r="M29" s="1298"/>
      <c r="N29" s="1298"/>
      <c r="O29" s="1298"/>
      <c r="P29" s="1298"/>
      <c r="Q29" s="1298"/>
      <c r="R29" s="1298"/>
      <c r="S29" s="1298"/>
      <c r="T29" s="1298"/>
      <c r="U29" s="925"/>
      <c r="V29" s="924"/>
      <c r="W29" s="776"/>
      <c r="X29" s="776" t="s">
        <v>2156</v>
      </c>
      <c r="Y29" s="1020"/>
      <c r="Z29" s="1020"/>
      <c r="AA29" s="1020"/>
      <c r="AB29" s="1020" t="s">
        <v>9</v>
      </c>
      <c r="AC29" s="1020"/>
      <c r="AD29" s="1020"/>
      <c r="AE29" s="1020"/>
      <c r="AF29" s="1020"/>
      <c r="AG29" s="1020"/>
      <c r="AH29" s="1020"/>
      <c r="AI29" s="1020"/>
      <c r="AJ29" s="1020"/>
      <c r="AK29" s="1020"/>
      <c r="AL29" s="1012" t="s">
        <v>132</v>
      </c>
      <c r="AM29" s="925"/>
      <c r="AN29" s="924"/>
      <c r="AO29" s="776"/>
      <c r="AP29" s="919"/>
      <c r="AQ29" s="776"/>
    </row>
    <row r="30" spans="1:43" customFormat="1" ht="11.25" customHeight="1" x14ac:dyDescent="0.25">
      <c r="A30" s="776"/>
      <c r="B30" s="951"/>
      <c r="C30" s="925"/>
      <c r="D30" s="924"/>
      <c r="E30" s="1298"/>
      <c r="F30" s="1298"/>
      <c r="G30" s="1298"/>
      <c r="H30" s="1298"/>
      <c r="I30" s="1298"/>
      <c r="J30" s="1298"/>
      <c r="K30" s="1298"/>
      <c r="L30" s="1298"/>
      <c r="M30" s="1298"/>
      <c r="N30" s="1298"/>
      <c r="O30" s="1298"/>
      <c r="P30" s="1298"/>
      <c r="Q30" s="1298"/>
      <c r="R30" s="1298"/>
      <c r="S30" s="1298"/>
      <c r="T30" s="1298"/>
      <c r="U30" s="925"/>
      <c r="V30" s="924"/>
      <c r="W30" s="776" t="s">
        <v>2157</v>
      </c>
      <c r="X30" s="776"/>
      <c r="Y30" s="1020"/>
      <c r="Z30" s="1020"/>
      <c r="AA30" s="1020"/>
      <c r="AB30" s="1020"/>
      <c r="AC30" s="1020"/>
      <c r="AD30" s="1020"/>
      <c r="AE30" s="1020"/>
      <c r="AF30" s="1020"/>
      <c r="AG30" s="1020"/>
      <c r="AH30" s="1020"/>
      <c r="AI30" s="1020"/>
      <c r="AJ30" s="1020"/>
      <c r="AK30" s="1020"/>
      <c r="AL30" s="1012"/>
      <c r="AM30" s="925"/>
      <c r="AN30" s="924"/>
      <c r="AO30" s="776"/>
      <c r="AQ30" s="776"/>
    </row>
    <row r="31" spans="1:43" customFormat="1" ht="11.25" customHeight="1" x14ac:dyDescent="0.25">
      <c r="A31" s="776"/>
      <c r="B31" s="951"/>
      <c r="C31" s="925"/>
      <c r="D31" s="924"/>
      <c r="E31" s="1298"/>
      <c r="F31" s="1298"/>
      <c r="G31" s="1298"/>
      <c r="H31" s="1298"/>
      <c r="I31" s="1298"/>
      <c r="J31" s="1298"/>
      <c r="K31" s="1298"/>
      <c r="L31" s="1298"/>
      <c r="M31" s="1298"/>
      <c r="N31" s="1298"/>
      <c r="O31" s="1298"/>
      <c r="P31" s="1298"/>
      <c r="Q31" s="1298"/>
      <c r="R31" s="1298"/>
      <c r="S31" s="1298"/>
      <c r="T31" s="1298"/>
      <c r="U31" s="925"/>
      <c r="V31" s="924"/>
      <c r="W31" s="776"/>
      <c r="X31" s="776" t="s">
        <v>2154</v>
      </c>
      <c r="Y31" s="1020"/>
      <c r="Z31" s="1020"/>
      <c r="AA31" s="1020"/>
      <c r="AC31" s="1020" t="s">
        <v>9</v>
      </c>
      <c r="AD31" s="1020"/>
      <c r="AE31" s="1020"/>
      <c r="AF31" s="1020"/>
      <c r="AG31" s="1020"/>
      <c r="AH31" s="1020"/>
      <c r="AI31" s="1020"/>
      <c r="AJ31" s="1020"/>
      <c r="AK31" s="1020"/>
      <c r="AL31" s="1012" t="s">
        <v>101</v>
      </c>
      <c r="AM31" s="925"/>
      <c r="AN31" s="924"/>
      <c r="AO31" s="776"/>
      <c r="AP31" s="919">
        <v>709</v>
      </c>
      <c r="AQ31" s="776"/>
    </row>
    <row r="32" spans="1:43" customFormat="1" ht="11.25" customHeight="1" x14ac:dyDescent="0.25">
      <c r="A32" s="776"/>
      <c r="B32" s="951"/>
      <c r="C32" s="925"/>
      <c r="D32" s="924"/>
      <c r="E32" s="1298"/>
      <c r="F32" s="1298"/>
      <c r="G32" s="1298"/>
      <c r="H32" s="1298"/>
      <c r="I32" s="1298"/>
      <c r="J32" s="1298"/>
      <c r="K32" s="1298"/>
      <c r="L32" s="1298"/>
      <c r="M32" s="1298"/>
      <c r="N32" s="1298"/>
      <c r="O32" s="1298"/>
      <c r="P32" s="1298"/>
      <c r="Q32" s="1298"/>
      <c r="R32" s="1298"/>
      <c r="S32" s="1298"/>
      <c r="T32" s="1298"/>
      <c r="U32" s="925"/>
      <c r="V32" s="924"/>
      <c r="W32" s="776" t="s">
        <v>2158</v>
      </c>
      <c r="X32" s="776"/>
      <c r="Y32" s="1020"/>
      <c r="Z32" s="1020"/>
      <c r="AA32" s="1020"/>
      <c r="AB32" s="1020"/>
      <c r="AC32" s="1020"/>
      <c r="AD32" s="1020"/>
      <c r="AE32" s="1020"/>
      <c r="AF32" s="1020"/>
      <c r="AG32" s="1020"/>
      <c r="AH32" s="1020"/>
      <c r="AI32" s="1020"/>
      <c r="AJ32" s="1020"/>
      <c r="AK32" s="1020"/>
      <c r="AL32" s="358"/>
      <c r="AM32" s="925"/>
      <c r="AN32" s="924"/>
      <c r="AO32" s="776"/>
      <c r="AP32" s="919"/>
      <c r="AQ32" s="776"/>
    </row>
    <row r="33" spans="1:43" customFormat="1" ht="11.25" customHeight="1" x14ac:dyDescent="0.25">
      <c r="A33" s="776"/>
      <c r="B33" s="951"/>
      <c r="C33" s="925"/>
      <c r="D33" s="924"/>
      <c r="E33" s="1298"/>
      <c r="F33" s="1298"/>
      <c r="G33" s="1298"/>
      <c r="H33" s="1298"/>
      <c r="I33" s="1298"/>
      <c r="J33" s="1298"/>
      <c r="K33" s="1298"/>
      <c r="L33" s="1298"/>
      <c r="M33" s="1298"/>
      <c r="N33" s="1298"/>
      <c r="O33" s="1298"/>
      <c r="P33" s="1298"/>
      <c r="Q33" s="1298"/>
      <c r="R33" s="1298"/>
      <c r="S33" s="1298"/>
      <c r="T33" s="1298"/>
      <c r="U33" s="925"/>
      <c r="V33" s="924"/>
      <c r="W33" s="776"/>
      <c r="X33" s="776" t="s">
        <v>2156</v>
      </c>
      <c r="Y33" s="1020"/>
      <c r="Z33" s="1020"/>
      <c r="AA33" s="1020"/>
      <c r="AB33" s="1020" t="s">
        <v>9</v>
      </c>
      <c r="AC33" s="1020"/>
      <c r="AD33" s="1020"/>
      <c r="AE33" s="1020"/>
      <c r="AF33" s="1020"/>
      <c r="AG33" s="1020"/>
      <c r="AH33" s="1020"/>
      <c r="AI33" s="1020"/>
      <c r="AJ33" s="1020"/>
      <c r="AK33" s="1020"/>
      <c r="AL33" s="1012" t="s">
        <v>135</v>
      </c>
      <c r="AM33" s="925"/>
      <c r="AN33" s="924"/>
      <c r="AO33" s="776"/>
      <c r="AP33" s="919"/>
      <c r="AQ33" s="776"/>
    </row>
    <row r="34" spans="1:43" customFormat="1" ht="11.25" customHeight="1" x14ac:dyDescent="0.25">
      <c r="A34" s="776"/>
      <c r="B34" s="951"/>
      <c r="C34" s="925"/>
      <c r="D34" s="924"/>
      <c r="E34" s="1298"/>
      <c r="F34" s="1298"/>
      <c r="G34" s="1298"/>
      <c r="H34" s="1298"/>
      <c r="I34" s="1298"/>
      <c r="J34" s="1298"/>
      <c r="K34" s="1298"/>
      <c r="L34" s="1298"/>
      <c r="M34" s="1298"/>
      <c r="N34" s="1298"/>
      <c r="O34" s="1298"/>
      <c r="P34" s="1298"/>
      <c r="Q34" s="1298"/>
      <c r="R34" s="1298"/>
      <c r="S34" s="1298"/>
      <c r="T34" s="1298"/>
      <c r="U34" s="925"/>
      <c r="V34" s="924"/>
      <c r="AL34" s="358"/>
      <c r="AM34" s="925"/>
      <c r="AN34" s="924"/>
      <c r="AO34" s="776"/>
      <c r="AP34" s="919"/>
      <c r="AQ34" s="776"/>
    </row>
    <row r="35" spans="1:43" customFormat="1" ht="11.25" customHeight="1" x14ac:dyDescent="0.25">
      <c r="A35" s="776"/>
      <c r="B35" s="951"/>
      <c r="C35" s="925"/>
      <c r="D35" s="924"/>
      <c r="E35" s="1298"/>
      <c r="F35" s="1298"/>
      <c r="G35" s="1298"/>
      <c r="H35" s="1298"/>
      <c r="I35" s="1298"/>
      <c r="J35" s="1298"/>
      <c r="K35" s="1298"/>
      <c r="L35" s="1298"/>
      <c r="M35" s="1298"/>
      <c r="N35" s="1298"/>
      <c r="O35" s="1298"/>
      <c r="P35" s="1298"/>
      <c r="Q35" s="1298"/>
      <c r="R35" s="1298"/>
      <c r="S35" s="1298"/>
      <c r="T35" s="1298"/>
      <c r="U35" s="925"/>
      <c r="V35" s="924"/>
      <c r="W35" s="776" t="s">
        <v>144</v>
      </c>
      <c r="X35" s="776"/>
      <c r="Y35" s="776"/>
      <c r="Z35" s="776"/>
      <c r="AA35" s="776"/>
      <c r="AB35" s="776"/>
      <c r="AC35" s="776"/>
      <c r="AD35" s="776"/>
      <c r="AE35" s="776"/>
      <c r="AF35" s="776"/>
      <c r="AG35" s="776"/>
      <c r="AH35" s="776"/>
      <c r="AI35" s="776"/>
      <c r="AJ35" s="776"/>
      <c r="AK35" s="776"/>
      <c r="AL35" s="951" t="s">
        <v>145</v>
      </c>
      <c r="AM35" s="925"/>
      <c r="AN35" s="924"/>
      <c r="AO35" s="776"/>
      <c r="AP35" s="919"/>
      <c r="AQ35" s="776"/>
    </row>
    <row r="36" spans="1:43" customFormat="1" ht="11.25" customHeight="1" x14ac:dyDescent="0.25">
      <c r="A36" s="776"/>
      <c r="B36" s="951"/>
      <c r="C36" s="925"/>
      <c r="D36" s="924"/>
      <c r="E36" s="1298"/>
      <c r="F36" s="1298"/>
      <c r="G36" s="1298"/>
      <c r="H36" s="1298"/>
      <c r="I36" s="1298"/>
      <c r="J36" s="1298"/>
      <c r="K36" s="1298"/>
      <c r="L36" s="1298"/>
      <c r="M36" s="1298"/>
      <c r="N36" s="1298"/>
      <c r="O36" s="1298"/>
      <c r="P36" s="1298"/>
      <c r="Q36" s="1298"/>
      <c r="R36" s="1298"/>
      <c r="S36" s="1298"/>
      <c r="T36" s="1298"/>
      <c r="U36" s="925"/>
      <c r="V36" s="924"/>
      <c r="W36" s="776"/>
      <c r="X36" s="776"/>
      <c r="Y36" s="776"/>
      <c r="Z36" s="1026" t="s">
        <v>146</v>
      </c>
      <c r="AA36" s="1026"/>
      <c r="AB36" s="1026"/>
      <c r="AC36" s="1026"/>
      <c r="AD36" s="1026"/>
      <c r="AE36" s="1026"/>
      <c r="AF36" s="1026"/>
      <c r="AG36" s="1026"/>
      <c r="AH36" s="1026"/>
      <c r="AI36" s="1026"/>
      <c r="AJ36" s="1026"/>
      <c r="AK36" s="1026"/>
      <c r="AL36" s="913"/>
      <c r="AM36" s="925"/>
      <c r="AN36" s="924"/>
      <c r="AO36" s="776"/>
      <c r="AP36" s="919"/>
      <c r="AQ36" s="776"/>
    </row>
    <row r="37" spans="1:43" customFormat="1" ht="6" customHeight="1" x14ac:dyDescent="0.25">
      <c r="A37" s="928"/>
      <c r="B37" s="952"/>
      <c r="C37" s="929"/>
      <c r="D37" s="927"/>
      <c r="E37" s="928"/>
      <c r="F37" s="928"/>
      <c r="G37" s="928"/>
      <c r="H37" s="928"/>
      <c r="I37" s="928"/>
      <c r="J37" s="928"/>
      <c r="K37" s="928"/>
      <c r="L37" s="928"/>
      <c r="M37" s="928"/>
      <c r="N37" s="928"/>
      <c r="O37" s="928"/>
      <c r="P37" s="928"/>
      <c r="Q37" s="928"/>
      <c r="R37" s="928"/>
      <c r="S37" s="928"/>
      <c r="T37" s="928"/>
      <c r="U37" s="929"/>
      <c r="V37" s="927"/>
      <c r="W37" s="928"/>
      <c r="X37" s="928"/>
      <c r="Y37" s="928"/>
      <c r="Z37" s="928"/>
      <c r="AA37" s="928"/>
      <c r="AB37" s="928"/>
      <c r="AC37" s="928"/>
      <c r="AD37" s="928"/>
      <c r="AE37" s="928"/>
      <c r="AF37" s="928"/>
      <c r="AG37" s="928"/>
      <c r="AH37" s="928"/>
      <c r="AI37" s="928"/>
      <c r="AJ37" s="928"/>
      <c r="AK37" s="928"/>
      <c r="AL37" s="999"/>
      <c r="AM37" s="929"/>
      <c r="AN37" s="927"/>
      <c r="AO37" s="928"/>
      <c r="AP37" s="928"/>
      <c r="AQ37" s="928"/>
    </row>
    <row r="38" spans="1:43" ht="6" customHeight="1" x14ac:dyDescent="0.25">
      <c r="A38" s="29"/>
      <c r="B38" s="433"/>
      <c r="C38" s="107"/>
      <c r="D38" s="108"/>
      <c r="E38" s="29"/>
      <c r="F38" s="29"/>
      <c r="G38" s="29"/>
      <c r="H38" s="29"/>
      <c r="I38" s="29"/>
      <c r="J38" s="29"/>
      <c r="K38" s="29"/>
      <c r="L38" s="29"/>
      <c r="M38" s="29"/>
      <c r="N38" s="29"/>
      <c r="O38" s="29"/>
      <c r="P38" s="29"/>
      <c r="Q38" s="29"/>
      <c r="R38" s="29"/>
      <c r="S38" s="29"/>
      <c r="T38" s="29"/>
      <c r="U38" s="107"/>
      <c r="V38" s="108"/>
      <c r="W38" s="29"/>
      <c r="X38" s="29"/>
      <c r="Y38" s="29"/>
      <c r="Z38" s="29"/>
      <c r="AA38" s="29"/>
      <c r="AB38" s="29"/>
      <c r="AC38" s="29"/>
      <c r="AD38" s="29"/>
      <c r="AE38" s="29"/>
      <c r="AF38" s="29"/>
      <c r="AG38" s="29"/>
      <c r="AH38" s="29"/>
      <c r="AI38" s="29"/>
      <c r="AJ38" s="29"/>
      <c r="AK38" s="29"/>
      <c r="AL38" s="33"/>
      <c r="AM38" s="107"/>
      <c r="AN38" s="108"/>
      <c r="AO38" s="29"/>
      <c r="AP38" s="29"/>
      <c r="AQ38" s="29"/>
    </row>
    <row r="39" spans="1:43" ht="11.25" customHeight="1" x14ac:dyDescent="0.25">
      <c r="A39" s="407"/>
      <c r="B39" s="460">
        <v>707</v>
      </c>
      <c r="C39" s="202"/>
      <c r="D39" s="109"/>
      <c r="E39" s="1148" t="str">
        <f ca="1">VLOOKUP(INDIRECT(ADDRESS(ROW(),COLUMN()-3)),INDIRECT("translations[[Question Num]:["&amp; Language_Selected &amp;"]]"),MATCH(Language_Selected,Language_Options,0)+1,FALSE)</f>
        <v>Was this marriage ever registered with the civil authority?</v>
      </c>
      <c r="F39" s="1148"/>
      <c r="G39" s="1148"/>
      <c r="H39" s="1148"/>
      <c r="I39" s="1148"/>
      <c r="J39" s="1148"/>
      <c r="K39" s="1148"/>
      <c r="L39" s="1148"/>
      <c r="M39" s="1148"/>
      <c r="N39" s="1148"/>
      <c r="O39" s="1148"/>
      <c r="P39" s="1148"/>
      <c r="Q39" s="1148"/>
      <c r="R39" s="1148"/>
      <c r="S39" s="1148"/>
      <c r="T39" s="1148"/>
      <c r="U39" s="202"/>
      <c r="V39" s="109"/>
      <c r="W39" s="407" t="s">
        <v>52</v>
      </c>
      <c r="X39" s="407"/>
      <c r="Y39" s="111" t="s">
        <v>9</v>
      </c>
      <c r="Z39" s="111"/>
      <c r="AA39" s="111"/>
      <c r="AB39" s="111"/>
      <c r="AC39" s="111"/>
      <c r="AD39" s="111"/>
      <c r="AE39" s="111"/>
      <c r="AF39" s="111"/>
      <c r="AG39" s="111"/>
      <c r="AH39" s="111"/>
      <c r="AI39" s="111"/>
      <c r="AJ39" s="111"/>
      <c r="AK39" s="111"/>
      <c r="AL39" s="223" t="s">
        <v>53</v>
      </c>
      <c r="AM39" s="202"/>
      <c r="AN39" s="109"/>
      <c r="AO39" s="381"/>
      <c r="AP39" s="381"/>
      <c r="AQ39" s="381"/>
    </row>
    <row r="40" spans="1:43" ht="11.25" customHeight="1" x14ac:dyDescent="0.25">
      <c r="A40" s="407"/>
      <c r="B40" s="206"/>
      <c r="C40" s="202"/>
      <c r="D40" s="109"/>
      <c r="E40" s="1148"/>
      <c r="F40" s="1148"/>
      <c r="G40" s="1148"/>
      <c r="H40" s="1148"/>
      <c r="I40" s="1148"/>
      <c r="J40" s="1148"/>
      <c r="K40" s="1148"/>
      <c r="L40" s="1148"/>
      <c r="M40" s="1148"/>
      <c r="N40" s="1148"/>
      <c r="O40" s="1148"/>
      <c r="P40" s="1148"/>
      <c r="Q40" s="1148"/>
      <c r="R40" s="1148"/>
      <c r="S40" s="1148"/>
      <c r="T40" s="1148"/>
      <c r="U40" s="202"/>
      <c r="V40" s="109"/>
      <c r="W40" s="407" t="s">
        <v>54</v>
      </c>
      <c r="X40" s="407"/>
      <c r="Y40" s="111" t="s">
        <v>9</v>
      </c>
      <c r="Z40" s="111"/>
      <c r="AA40" s="111"/>
      <c r="AB40" s="111"/>
      <c r="AC40" s="111"/>
      <c r="AD40" s="111"/>
      <c r="AE40" s="111"/>
      <c r="AF40" s="111"/>
      <c r="AG40" s="111"/>
      <c r="AH40" s="111"/>
      <c r="AI40" s="111"/>
      <c r="AJ40" s="111"/>
      <c r="AK40" s="111"/>
      <c r="AL40" s="223" t="s">
        <v>55</v>
      </c>
      <c r="AM40" s="202"/>
      <c r="AN40" s="109"/>
      <c r="AO40" s="381"/>
      <c r="AP40" s="428"/>
      <c r="AQ40" s="381"/>
    </row>
    <row r="41" spans="1:43" ht="11.25" customHeight="1" x14ac:dyDescent="0.25">
      <c r="A41" s="407"/>
      <c r="B41" s="206"/>
      <c r="C41" s="202"/>
      <c r="D41" s="109"/>
      <c r="E41" s="1148"/>
      <c r="F41" s="1148"/>
      <c r="G41" s="1148"/>
      <c r="H41" s="1148"/>
      <c r="I41" s="1148"/>
      <c r="J41" s="1148"/>
      <c r="K41" s="1148"/>
      <c r="L41" s="1148"/>
      <c r="M41" s="1148"/>
      <c r="N41" s="1148"/>
      <c r="O41" s="1148"/>
      <c r="P41" s="1148"/>
      <c r="Q41" s="1148"/>
      <c r="R41" s="1148"/>
      <c r="S41" s="1148"/>
      <c r="T41" s="1148"/>
      <c r="U41" s="202"/>
      <c r="V41" s="109"/>
      <c r="W41" s="407" t="s">
        <v>150</v>
      </c>
      <c r="X41" s="407"/>
      <c r="Y41" s="381"/>
      <c r="Z41" s="381"/>
      <c r="AA41" s="381"/>
      <c r="AB41" s="111" t="s">
        <v>9</v>
      </c>
      <c r="AC41" s="160"/>
      <c r="AD41" s="111"/>
      <c r="AE41" s="111"/>
      <c r="AF41" s="111"/>
      <c r="AG41" s="111"/>
      <c r="AH41" s="111"/>
      <c r="AI41" s="111"/>
      <c r="AJ41" s="111"/>
      <c r="AK41" s="111"/>
      <c r="AL41" s="223" t="s">
        <v>103</v>
      </c>
      <c r="AM41" s="202"/>
      <c r="AN41" s="109"/>
      <c r="AO41" s="381"/>
      <c r="AP41" s="381"/>
      <c r="AQ41" s="381"/>
    </row>
    <row r="42" spans="1:43" ht="6.9" customHeight="1" x14ac:dyDescent="0.25">
      <c r="A42" s="119"/>
      <c r="B42" s="118"/>
      <c r="C42" s="114"/>
      <c r="D42" s="113"/>
      <c r="E42" s="119"/>
      <c r="F42" s="119"/>
      <c r="G42" s="119"/>
      <c r="H42" s="119"/>
      <c r="I42" s="119"/>
      <c r="J42" s="119"/>
      <c r="K42" s="119"/>
      <c r="L42" s="119"/>
      <c r="M42" s="119"/>
      <c r="N42" s="119"/>
      <c r="O42" s="119"/>
      <c r="P42" s="119"/>
      <c r="Q42" s="119"/>
      <c r="R42" s="119"/>
      <c r="S42" s="119"/>
      <c r="T42" s="119"/>
      <c r="U42" s="114"/>
      <c r="V42" s="113"/>
      <c r="W42" s="119"/>
      <c r="X42" s="119"/>
      <c r="Y42" s="119"/>
      <c r="Z42" s="119"/>
      <c r="AA42" s="119"/>
      <c r="AB42" s="119"/>
      <c r="AC42" s="119"/>
      <c r="AD42" s="119"/>
      <c r="AE42" s="119"/>
      <c r="AF42" s="119"/>
      <c r="AG42" s="119"/>
      <c r="AH42" s="119"/>
      <c r="AI42" s="119"/>
      <c r="AJ42" s="119"/>
      <c r="AK42" s="119"/>
      <c r="AL42" s="120"/>
      <c r="AM42" s="114"/>
      <c r="AN42" s="113"/>
      <c r="AO42" s="119"/>
      <c r="AP42" s="119"/>
      <c r="AQ42" s="119"/>
    </row>
    <row r="43" spans="1:43" ht="6" customHeight="1" x14ac:dyDescent="0.25">
      <c r="A43" s="29"/>
      <c r="B43" s="433"/>
      <c r="C43" s="107"/>
      <c r="D43" s="108"/>
      <c r="E43" s="29"/>
      <c r="F43" s="29"/>
      <c r="G43" s="29"/>
      <c r="H43" s="29"/>
      <c r="I43" s="29"/>
      <c r="J43" s="29"/>
      <c r="K43" s="29"/>
      <c r="L43" s="29"/>
      <c r="M43" s="29"/>
      <c r="N43" s="29"/>
      <c r="O43" s="29"/>
      <c r="P43" s="29"/>
      <c r="Q43" s="29"/>
      <c r="R43" s="29"/>
      <c r="S43" s="29"/>
      <c r="T43" s="29"/>
      <c r="U43" s="107"/>
      <c r="V43" s="108"/>
      <c r="W43" s="29"/>
      <c r="X43" s="29"/>
      <c r="Y43" s="29"/>
      <c r="Z43" s="29"/>
      <c r="AA43" s="29"/>
      <c r="AB43" s="29"/>
      <c r="AC43" s="29"/>
      <c r="AD43" s="29"/>
      <c r="AE43" s="29"/>
      <c r="AF43" s="29"/>
      <c r="AG43" s="29"/>
      <c r="AH43" s="29"/>
      <c r="AI43" s="29"/>
      <c r="AJ43" s="29"/>
      <c r="AK43" s="29"/>
      <c r="AL43" s="33"/>
      <c r="AM43" s="107"/>
      <c r="AN43" s="108"/>
      <c r="AO43" s="29"/>
      <c r="AP43" s="29"/>
      <c r="AQ43" s="29"/>
    </row>
    <row r="44" spans="1:43" ht="11.25" customHeight="1" x14ac:dyDescent="0.25">
      <c r="A44" s="407"/>
      <c r="B44" s="460">
        <v>709</v>
      </c>
      <c r="C44" s="202"/>
      <c r="D44" s="109"/>
      <c r="E44" s="1278" t="str">
        <f ca="1">VLOOKUP(INDIRECT(ADDRESS(ROW(),COLUMN()-3)),INDIRECT("translations[[Question Num]:["&amp; Language_Selected &amp;"]]"),MATCH(Language_Selected,Language_Options,0)+1,FALSE)</f>
        <v>Is your (husband/partner) living with you now or is he staying elsewhere?</v>
      </c>
      <c r="F44" s="1278"/>
      <c r="G44" s="1278"/>
      <c r="H44" s="1278"/>
      <c r="I44" s="1278"/>
      <c r="J44" s="1278"/>
      <c r="K44" s="1278"/>
      <c r="L44" s="1278"/>
      <c r="M44" s="1278"/>
      <c r="N44" s="1278"/>
      <c r="O44" s="1278"/>
      <c r="P44" s="1278"/>
      <c r="Q44" s="1278"/>
      <c r="R44" s="1278"/>
      <c r="S44" s="1278"/>
      <c r="T44" s="1278"/>
      <c r="U44" s="202"/>
      <c r="V44" s="109"/>
      <c r="W44" s="381" t="s">
        <v>599</v>
      </c>
      <c r="X44" s="381"/>
      <c r="Y44" s="381"/>
      <c r="Z44" s="381"/>
      <c r="AA44" s="381"/>
      <c r="AB44" s="381"/>
      <c r="AC44" s="111" t="s">
        <v>9</v>
      </c>
      <c r="AD44" s="111"/>
      <c r="AE44" s="111"/>
      <c r="AF44" s="160"/>
      <c r="AG44" s="111"/>
      <c r="AH44" s="111"/>
      <c r="AI44" s="111"/>
      <c r="AJ44" s="111"/>
      <c r="AK44" s="111"/>
      <c r="AL44" s="223" t="s">
        <v>53</v>
      </c>
      <c r="AM44" s="202"/>
      <c r="AN44" s="109"/>
      <c r="AO44" s="381"/>
      <c r="AP44" s="381"/>
      <c r="AQ44" s="381"/>
    </row>
    <row r="45" spans="1:43" ht="11.25" customHeight="1" x14ac:dyDescent="0.25">
      <c r="A45" s="407"/>
      <c r="B45" s="206"/>
      <c r="C45" s="202"/>
      <c r="D45" s="109"/>
      <c r="E45" s="1278"/>
      <c r="F45" s="1278"/>
      <c r="G45" s="1278"/>
      <c r="H45" s="1278"/>
      <c r="I45" s="1278"/>
      <c r="J45" s="1278"/>
      <c r="K45" s="1278"/>
      <c r="L45" s="1278"/>
      <c r="M45" s="1278"/>
      <c r="N45" s="1278"/>
      <c r="O45" s="1278"/>
      <c r="P45" s="1278"/>
      <c r="Q45" s="1278"/>
      <c r="R45" s="1278"/>
      <c r="S45" s="1278"/>
      <c r="T45" s="1278"/>
      <c r="U45" s="202"/>
      <c r="V45" s="109"/>
      <c r="W45" s="381" t="s">
        <v>600</v>
      </c>
      <c r="X45" s="381"/>
      <c r="Y45" s="381"/>
      <c r="Z45" s="381"/>
      <c r="AA45" s="381"/>
      <c r="AB45" s="381"/>
      <c r="AC45" s="381"/>
      <c r="AD45" s="381"/>
      <c r="AE45" s="111" t="s">
        <v>9</v>
      </c>
      <c r="AF45" s="160"/>
      <c r="AG45" s="111"/>
      <c r="AH45" s="111"/>
      <c r="AI45" s="111"/>
      <c r="AJ45" s="111"/>
      <c r="AK45" s="111"/>
      <c r="AL45" s="223" t="s">
        <v>55</v>
      </c>
      <c r="AM45" s="202"/>
      <c r="AN45" s="109"/>
      <c r="AO45" s="381"/>
      <c r="AP45" s="381"/>
      <c r="AQ45" s="381"/>
    </row>
    <row r="46" spans="1:43" ht="6" customHeight="1" x14ac:dyDescent="0.25">
      <c r="A46" s="29"/>
      <c r="B46" s="433"/>
      <c r="C46" s="107"/>
      <c r="D46" s="108"/>
      <c r="E46" s="29"/>
      <c r="F46" s="29"/>
      <c r="G46" s="29"/>
      <c r="H46" s="29"/>
      <c r="I46" s="29"/>
      <c r="J46" s="29"/>
      <c r="K46" s="29"/>
      <c r="L46" s="29"/>
      <c r="M46" s="29"/>
      <c r="N46" s="29"/>
      <c r="O46" s="29"/>
      <c r="P46" s="29"/>
      <c r="Q46" s="29"/>
      <c r="R46" s="29"/>
      <c r="S46" s="29"/>
      <c r="T46" s="29"/>
      <c r="U46" s="107"/>
      <c r="V46" s="108"/>
      <c r="W46" s="29"/>
      <c r="X46" s="29"/>
      <c r="Y46" s="29"/>
      <c r="Z46" s="29"/>
      <c r="AA46" s="29"/>
      <c r="AB46" s="29"/>
      <c r="AC46" s="29"/>
      <c r="AD46" s="29"/>
      <c r="AE46" s="29"/>
      <c r="AF46" s="29"/>
      <c r="AG46" s="29"/>
      <c r="AH46" s="29"/>
      <c r="AI46" s="29"/>
      <c r="AJ46" s="29"/>
      <c r="AK46" s="29"/>
      <c r="AL46" s="33"/>
      <c r="AM46" s="107"/>
      <c r="AN46" s="108"/>
      <c r="AO46" s="29"/>
      <c r="AP46" s="29"/>
      <c r="AQ46" s="29"/>
    </row>
    <row r="47" spans="1:43" ht="11.25" customHeight="1" x14ac:dyDescent="0.25">
      <c r="A47" s="407"/>
      <c r="B47" s="1027">
        <v>710</v>
      </c>
      <c r="C47" s="202"/>
      <c r="D47" s="109"/>
      <c r="E47" s="1148" t="str">
        <f ca="1">VLOOKUP(INDIRECT(ADDRESS(ROW(),COLUMN()-3)),INDIRECT("translations[[Question Num]:["&amp; Language_Selected &amp;"]]"),MATCH(Language_Selected,Language_Options,0)+1,FALSE)</f>
        <v>Please tell me the name of your (husband/partner).
RECORD THE HUSBAND'S LINE NUMBER FROM THE HOUSEHOLD QUESTIONNAIRE. IF HE IS NOT LISTED IN THE HOUSEHOLD, RECORD '00'.</v>
      </c>
      <c r="F47" s="1148"/>
      <c r="G47" s="1148"/>
      <c r="H47" s="1148"/>
      <c r="I47" s="1148"/>
      <c r="J47" s="1148"/>
      <c r="K47" s="1148"/>
      <c r="L47" s="1148"/>
      <c r="M47" s="1148"/>
      <c r="N47" s="1148"/>
      <c r="O47" s="1148"/>
      <c r="P47" s="1148"/>
      <c r="Q47" s="1148"/>
      <c r="R47" s="1148"/>
      <c r="S47" s="1148"/>
      <c r="T47" s="1148"/>
      <c r="U47" s="202"/>
      <c r="V47" s="109"/>
      <c r="W47" s="159"/>
      <c r="X47" s="159"/>
      <c r="Y47" s="159"/>
      <c r="Z47" s="159"/>
      <c r="AA47" s="159"/>
      <c r="AB47" s="159"/>
      <c r="AC47" s="159"/>
      <c r="AD47" s="159"/>
      <c r="AE47" s="159"/>
      <c r="AF47" s="159"/>
      <c r="AG47" s="159"/>
      <c r="AH47" s="159"/>
      <c r="AI47" s="159"/>
      <c r="AJ47" s="159"/>
      <c r="AK47" s="159"/>
      <c r="AL47" s="1014"/>
      <c r="AM47" s="202"/>
      <c r="AN47" s="109"/>
      <c r="AO47" s="407"/>
      <c r="AP47" s="407"/>
      <c r="AQ47" s="407"/>
    </row>
    <row r="48" spans="1:43" ht="11.25" customHeight="1" x14ac:dyDescent="0.25">
      <c r="A48" s="407"/>
      <c r="B48" s="410"/>
      <c r="C48" s="202"/>
      <c r="D48" s="109"/>
      <c r="E48" s="1148"/>
      <c r="F48" s="1148"/>
      <c r="G48" s="1148"/>
      <c r="H48" s="1148"/>
      <c r="I48" s="1148"/>
      <c r="J48" s="1148"/>
      <c r="K48" s="1148"/>
      <c r="L48" s="1148"/>
      <c r="M48" s="1148"/>
      <c r="N48" s="1148"/>
      <c r="O48" s="1148"/>
      <c r="P48" s="1148"/>
      <c r="Q48" s="1148"/>
      <c r="R48" s="1148"/>
      <c r="S48" s="1148"/>
      <c r="T48" s="1148"/>
      <c r="U48" s="202"/>
      <c r="V48" s="109"/>
      <c r="W48" s="407" t="s">
        <v>19</v>
      </c>
      <c r="X48" s="407"/>
      <c r="Y48" s="407"/>
      <c r="Z48" s="119"/>
      <c r="AA48" s="119"/>
      <c r="AB48" s="119"/>
      <c r="AC48" s="119"/>
      <c r="AD48" s="119"/>
      <c r="AE48" s="119"/>
      <c r="AF48" s="119"/>
      <c r="AG48" s="119"/>
      <c r="AH48" s="119"/>
      <c r="AI48" s="119"/>
      <c r="AJ48" s="119"/>
      <c r="AK48" s="119"/>
      <c r="AL48" s="120"/>
      <c r="AM48" s="202"/>
      <c r="AN48" s="109"/>
      <c r="AO48" s="407"/>
      <c r="AP48" s="407"/>
      <c r="AQ48" s="407"/>
    </row>
    <row r="49" spans="1:43" ht="11.25" customHeight="1" x14ac:dyDescent="0.25">
      <c r="A49" s="407"/>
      <c r="B49" s="410"/>
      <c r="C49" s="202"/>
      <c r="D49" s="109"/>
      <c r="E49" s="1148"/>
      <c r="F49" s="1148"/>
      <c r="G49" s="1148"/>
      <c r="H49" s="1148"/>
      <c r="I49" s="1148"/>
      <c r="J49" s="1148"/>
      <c r="K49" s="1148"/>
      <c r="L49" s="1148"/>
      <c r="M49" s="1148"/>
      <c r="N49" s="1148"/>
      <c r="O49" s="1148"/>
      <c r="P49" s="1148"/>
      <c r="Q49" s="1148"/>
      <c r="R49" s="1148"/>
      <c r="S49" s="1148"/>
      <c r="T49" s="1148"/>
      <c r="U49" s="202"/>
      <c r="V49" s="109"/>
      <c r="W49" s="159"/>
      <c r="X49" s="159"/>
      <c r="Y49" s="159"/>
      <c r="Z49" s="159"/>
      <c r="AA49" s="159"/>
      <c r="AB49" s="159"/>
      <c r="AC49" s="159"/>
      <c r="AD49" s="159"/>
      <c r="AE49" s="159"/>
      <c r="AF49" s="159"/>
      <c r="AG49" s="159"/>
      <c r="AH49" s="159"/>
      <c r="AI49" s="159"/>
      <c r="AJ49" s="159"/>
      <c r="AK49" s="159"/>
      <c r="AL49" s="1014"/>
      <c r="AM49" s="202"/>
      <c r="AN49" s="109"/>
      <c r="AO49" s="407"/>
      <c r="AP49" s="407"/>
      <c r="AQ49" s="407"/>
    </row>
    <row r="50" spans="1:43" ht="11.25" customHeight="1" x14ac:dyDescent="0.25">
      <c r="A50" s="407"/>
      <c r="B50" s="410"/>
      <c r="C50" s="202"/>
      <c r="D50" s="109"/>
      <c r="E50" s="1148"/>
      <c r="F50" s="1148"/>
      <c r="G50" s="1148"/>
      <c r="H50" s="1148"/>
      <c r="I50" s="1148"/>
      <c r="J50" s="1148"/>
      <c r="K50" s="1148"/>
      <c r="L50" s="1148"/>
      <c r="M50" s="1148"/>
      <c r="N50" s="1148"/>
      <c r="O50" s="1148"/>
      <c r="P50" s="1148"/>
      <c r="Q50" s="1148"/>
      <c r="R50" s="1148"/>
      <c r="S50" s="1148"/>
      <c r="T50" s="1148"/>
      <c r="U50" s="202"/>
      <c r="V50" s="109"/>
      <c r="W50" s="407"/>
      <c r="X50" s="407"/>
      <c r="Y50" s="407"/>
      <c r="Z50" s="407"/>
      <c r="AA50" s="407"/>
      <c r="AB50" s="407"/>
      <c r="AC50" s="407"/>
      <c r="AD50" s="407"/>
      <c r="AE50" s="407"/>
      <c r="AF50" s="407"/>
      <c r="AG50" s="407"/>
      <c r="AH50" s="407"/>
      <c r="AI50" s="407"/>
      <c r="AJ50" s="407"/>
      <c r="AK50" s="407"/>
      <c r="AL50" s="203"/>
      <c r="AM50" s="202"/>
      <c r="AN50" s="109"/>
      <c r="AO50" s="407"/>
      <c r="AP50" s="407"/>
      <c r="AQ50" s="407"/>
    </row>
    <row r="51" spans="1:43" ht="11.25" customHeight="1" x14ac:dyDescent="0.25">
      <c r="A51" s="407"/>
      <c r="B51" s="410"/>
      <c r="C51" s="202"/>
      <c r="D51" s="109"/>
      <c r="E51" s="1148"/>
      <c r="F51" s="1148"/>
      <c r="G51" s="1148"/>
      <c r="H51" s="1148"/>
      <c r="I51" s="1148"/>
      <c r="J51" s="1148"/>
      <c r="K51" s="1148"/>
      <c r="L51" s="1148"/>
      <c r="M51" s="1148"/>
      <c r="N51" s="1148"/>
      <c r="O51" s="1148"/>
      <c r="P51" s="1148"/>
      <c r="Q51" s="1148"/>
      <c r="R51" s="1148"/>
      <c r="S51" s="1148"/>
      <c r="T51" s="1148"/>
      <c r="U51" s="202"/>
      <c r="V51" s="109"/>
      <c r="W51" s="407"/>
      <c r="X51" s="407"/>
      <c r="Y51" s="407"/>
      <c r="Z51" s="407"/>
      <c r="AA51" s="407"/>
      <c r="AB51" s="407"/>
      <c r="AC51" s="407"/>
      <c r="AD51" s="407"/>
      <c r="AE51" s="407"/>
      <c r="AF51" s="407"/>
      <c r="AG51" s="407"/>
      <c r="AH51" s="407"/>
      <c r="AI51" s="108"/>
      <c r="AJ51" s="107"/>
      <c r="AK51" s="108"/>
      <c r="AL51" s="110"/>
      <c r="AM51" s="202"/>
      <c r="AN51" s="109"/>
      <c r="AO51" s="407"/>
      <c r="AP51" s="407"/>
      <c r="AQ51" s="407"/>
    </row>
    <row r="52" spans="1:43" ht="11.25" customHeight="1" x14ac:dyDescent="0.25">
      <c r="A52" s="407"/>
      <c r="B52" s="410"/>
      <c r="C52" s="202"/>
      <c r="D52" s="109"/>
      <c r="E52" s="1148"/>
      <c r="F52" s="1148"/>
      <c r="G52" s="1148"/>
      <c r="H52" s="1148"/>
      <c r="I52" s="1148"/>
      <c r="J52" s="1148"/>
      <c r="K52" s="1148"/>
      <c r="L52" s="1148"/>
      <c r="M52" s="1148"/>
      <c r="N52" s="1148"/>
      <c r="O52" s="1148"/>
      <c r="P52" s="1148"/>
      <c r="Q52" s="1148"/>
      <c r="R52" s="1148"/>
      <c r="S52" s="1148"/>
      <c r="T52" s="1148"/>
      <c r="U52" s="202"/>
      <c r="V52" s="109"/>
      <c r="W52" s="407" t="s">
        <v>601</v>
      </c>
      <c r="X52" s="407"/>
      <c r="Y52" s="407"/>
      <c r="Z52" s="112" t="s">
        <v>9</v>
      </c>
      <c r="AA52" s="170"/>
      <c r="AB52" s="112"/>
      <c r="AC52" s="112"/>
      <c r="AD52" s="112"/>
      <c r="AE52" s="112"/>
      <c r="AF52" s="112"/>
      <c r="AG52" s="112"/>
      <c r="AH52" s="112"/>
      <c r="AI52" s="113"/>
      <c r="AJ52" s="114"/>
      <c r="AK52" s="113"/>
      <c r="AL52" s="115"/>
      <c r="AM52" s="202"/>
      <c r="AN52" s="109"/>
      <c r="AO52" s="407"/>
      <c r="AP52" s="407"/>
      <c r="AQ52" s="407"/>
    </row>
    <row r="53" spans="1:43" ht="11.25" customHeight="1" x14ac:dyDescent="0.25">
      <c r="A53" s="407"/>
      <c r="B53" s="410"/>
      <c r="C53" s="202"/>
      <c r="D53" s="109"/>
      <c r="E53" s="1148"/>
      <c r="F53" s="1148"/>
      <c r="G53" s="1148"/>
      <c r="H53" s="1148"/>
      <c r="I53" s="1148"/>
      <c r="J53" s="1148"/>
      <c r="K53" s="1148"/>
      <c r="L53" s="1148"/>
      <c r="M53" s="1148"/>
      <c r="N53" s="1148"/>
      <c r="O53" s="1148"/>
      <c r="P53" s="1148"/>
      <c r="Q53" s="1148"/>
      <c r="R53" s="1148"/>
      <c r="S53" s="1148"/>
      <c r="T53" s="1148"/>
      <c r="U53" s="202"/>
      <c r="V53" s="109"/>
      <c r="W53" s="159"/>
      <c r="X53" s="159"/>
      <c r="Y53" s="159"/>
      <c r="Z53" s="159"/>
      <c r="AA53" s="159"/>
      <c r="AB53" s="159"/>
      <c r="AC53" s="159"/>
      <c r="AD53" s="159"/>
      <c r="AE53" s="159"/>
      <c r="AF53" s="159"/>
      <c r="AG53" s="159"/>
      <c r="AH53" s="159"/>
      <c r="AI53" s="159"/>
      <c r="AJ53" s="159"/>
      <c r="AK53" s="159"/>
      <c r="AL53" s="1014"/>
      <c r="AM53" s="202"/>
      <c r="AN53" s="109"/>
      <c r="AO53" s="407"/>
      <c r="AP53" s="407"/>
      <c r="AQ53" s="407"/>
    </row>
    <row r="54" spans="1:43" ht="6" customHeight="1" x14ac:dyDescent="0.25">
      <c r="A54" s="119"/>
      <c r="B54" s="118"/>
      <c r="C54" s="114"/>
      <c r="D54" s="113"/>
      <c r="E54" s="119"/>
      <c r="F54" s="119"/>
      <c r="G54" s="119"/>
      <c r="H54" s="119"/>
      <c r="I54" s="119"/>
      <c r="J54" s="119"/>
      <c r="K54" s="119"/>
      <c r="L54" s="119"/>
      <c r="M54" s="119"/>
      <c r="N54" s="119"/>
      <c r="O54" s="119"/>
      <c r="P54" s="119"/>
      <c r="Q54" s="119"/>
      <c r="R54" s="119"/>
      <c r="S54" s="119"/>
      <c r="T54" s="119"/>
      <c r="U54" s="114"/>
      <c r="V54" s="113"/>
      <c r="W54" s="119"/>
      <c r="X54" s="119"/>
      <c r="Y54" s="119"/>
      <c r="Z54" s="119"/>
      <c r="AA54" s="119"/>
      <c r="AB54" s="119"/>
      <c r="AC54" s="119"/>
      <c r="AD54" s="119"/>
      <c r="AE54" s="119"/>
      <c r="AF54" s="119"/>
      <c r="AG54" s="119"/>
      <c r="AH54" s="119"/>
      <c r="AI54" s="119"/>
      <c r="AJ54" s="119"/>
      <c r="AK54" s="119"/>
      <c r="AL54" s="120"/>
      <c r="AM54" s="114"/>
      <c r="AN54" s="113"/>
      <c r="AO54" s="119"/>
      <c r="AP54" s="119"/>
      <c r="AQ54" s="119"/>
    </row>
    <row r="55" spans="1:43" ht="6" customHeight="1" x14ac:dyDescent="0.25">
      <c r="A55" s="197"/>
      <c r="B55" s="321"/>
      <c r="C55" s="198"/>
      <c r="D55" s="108"/>
      <c r="E55" s="29"/>
      <c r="F55" s="29"/>
      <c r="G55" s="29"/>
      <c r="H55" s="29"/>
      <c r="I55" s="29"/>
      <c r="J55" s="29"/>
      <c r="K55" s="29"/>
      <c r="L55" s="29"/>
      <c r="M55" s="29"/>
      <c r="N55" s="29"/>
      <c r="O55" s="29"/>
      <c r="P55" s="29"/>
      <c r="Q55" s="29"/>
      <c r="R55" s="29"/>
      <c r="S55" s="29"/>
      <c r="T55" s="29"/>
      <c r="U55" s="107"/>
      <c r="V55" s="108"/>
      <c r="W55" s="29"/>
      <c r="X55" s="29"/>
      <c r="Y55" s="29"/>
      <c r="Z55" s="29"/>
      <c r="AA55" s="29"/>
      <c r="AB55" s="29"/>
      <c r="AC55" s="29"/>
      <c r="AD55" s="29"/>
      <c r="AE55" s="29"/>
      <c r="AF55" s="29"/>
      <c r="AG55" s="29"/>
      <c r="AH55" s="29"/>
      <c r="AI55" s="29"/>
      <c r="AJ55" s="29"/>
      <c r="AK55" s="29"/>
      <c r="AL55" s="33"/>
      <c r="AM55" s="107"/>
      <c r="AN55" s="108"/>
      <c r="AO55" s="29"/>
      <c r="AP55" s="29"/>
      <c r="AQ55" s="29"/>
    </row>
    <row r="56" spans="1:43" ht="11.25" customHeight="1" x14ac:dyDescent="0.25">
      <c r="A56" s="320"/>
      <c r="B56" s="473">
        <v>711</v>
      </c>
      <c r="C56" s="193"/>
      <c r="D56" s="109"/>
      <c r="E56" s="1148" t="str">
        <f ca="1">VLOOKUP(INDIRECT(ADDRESS(ROW(),COLUMN()-3)),INDIRECT("translations[[Question Num]:["&amp; Language_Selected &amp;"]]"),MATCH(Language_Selected,Language_Options,0)+1,FALSE)</f>
        <v>Does your (husband/partner) have other wives or does he live with other women as if married?</v>
      </c>
      <c r="F56" s="1148"/>
      <c r="G56" s="1148"/>
      <c r="H56" s="1148"/>
      <c r="I56" s="1148"/>
      <c r="J56" s="1148"/>
      <c r="K56" s="1148"/>
      <c r="L56" s="1148"/>
      <c r="M56" s="1148"/>
      <c r="N56" s="1148"/>
      <c r="O56" s="1148"/>
      <c r="P56" s="1148"/>
      <c r="Q56" s="1148"/>
      <c r="R56" s="1148"/>
      <c r="S56" s="1148"/>
      <c r="T56" s="1148"/>
      <c r="U56" s="202"/>
      <c r="V56" s="109"/>
      <c r="W56" s="407" t="s">
        <v>52</v>
      </c>
      <c r="X56" s="407"/>
      <c r="Y56" s="111" t="s">
        <v>9</v>
      </c>
      <c r="Z56" s="111"/>
      <c r="AA56" s="111"/>
      <c r="AB56" s="111"/>
      <c r="AC56" s="111"/>
      <c r="AD56" s="111"/>
      <c r="AE56" s="111"/>
      <c r="AF56" s="111"/>
      <c r="AG56" s="111"/>
      <c r="AH56" s="111"/>
      <c r="AI56" s="111"/>
      <c r="AJ56" s="111"/>
      <c r="AK56" s="111"/>
      <c r="AL56" s="223" t="s">
        <v>53</v>
      </c>
      <c r="AM56" s="202"/>
      <c r="AN56" s="109"/>
      <c r="AO56" s="407"/>
      <c r="AP56" s="407"/>
      <c r="AQ56" s="407"/>
    </row>
    <row r="57" spans="1:43" ht="11.25" customHeight="1" x14ac:dyDescent="0.25">
      <c r="A57" s="320"/>
      <c r="B57" s="192" t="s">
        <v>130</v>
      </c>
      <c r="C57" s="193"/>
      <c r="D57" s="109"/>
      <c r="E57" s="1148"/>
      <c r="F57" s="1148"/>
      <c r="G57" s="1148"/>
      <c r="H57" s="1148"/>
      <c r="I57" s="1148"/>
      <c r="J57" s="1148"/>
      <c r="K57" s="1148"/>
      <c r="L57" s="1148"/>
      <c r="M57" s="1148"/>
      <c r="N57" s="1148"/>
      <c r="O57" s="1148"/>
      <c r="P57" s="1148"/>
      <c r="Q57" s="1148"/>
      <c r="R57" s="1148"/>
      <c r="S57" s="1148"/>
      <c r="T57" s="1148"/>
      <c r="U57" s="202"/>
      <c r="V57" s="109"/>
      <c r="W57" s="407" t="s">
        <v>54</v>
      </c>
      <c r="X57" s="407"/>
      <c r="Y57" s="111" t="s">
        <v>9</v>
      </c>
      <c r="Z57" s="111"/>
      <c r="AA57" s="111"/>
      <c r="AB57" s="111"/>
      <c r="AC57" s="111"/>
      <c r="AD57" s="111"/>
      <c r="AE57" s="111"/>
      <c r="AF57" s="111"/>
      <c r="AG57" s="111"/>
      <c r="AH57" s="111"/>
      <c r="AI57" s="111"/>
      <c r="AJ57" s="111"/>
      <c r="AK57" s="111"/>
      <c r="AL57" s="223" t="s">
        <v>55</v>
      </c>
      <c r="AM57" s="202"/>
      <c r="AN57" s="109"/>
      <c r="AO57" s="381"/>
      <c r="AP57" s="1222">
        <v>714</v>
      </c>
      <c r="AQ57" s="407"/>
    </row>
    <row r="58" spans="1:43" ht="11.25" customHeight="1" x14ac:dyDescent="0.25">
      <c r="A58" s="320"/>
      <c r="B58" s="192"/>
      <c r="C58" s="193"/>
      <c r="D58" s="109"/>
      <c r="E58" s="1148"/>
      <c r="F58" s="1148"/>
      <c r="G58" s="1148"/>
      <c r="H58" s="1148"/>
      <c r="I58" s="1148"/>
      <c r="J58" s="1148"/>
      <c r="K58" s="1148"/>
      <c r="L58" s="1148"/>
      <c r="M58" s="1148"/>
      <c r="N58" s="1148"/>
      <c r="O58" s="1148"/>
      <c r="P58" s="1148"/>
      <c r="Q58" s="1148"/>
      <c r="R58" s="1148"/>
      <c r="S58" s="1148"/>
      <c r="T58" s="1148"/>
      <c r="U58" s="202"/>
      <c r="V58" s="109"/>
      <c r="W58" s="407" t="s">
        <v>150</v>
      </c>
      <c r="X58" s="407"/>
      <c r="Y58" s="381"/>
      <c r="Z58" s="381"/>
      <c r="AA58" s="381"/>
      <c r="AB58" s="111" t="s">
        <v>9</v>
      </c>
      <c r="AC58" s="160"/>
      <c r="AD58" s="111"/>
      <c r="AE58" s="111"/>
      <c r="AF58" s="111"/>
      <c r="AG58" s="111"/>
      <c r="AH58" s="111"/>
      <c r="AI58" s="111"/>
      <c r="AJ58" s="111"/>
      <c r="AK58" s="111"/>
      <c r="AL58" s="223" t="s">
        <v>103</v>
      </c>
      <c r="AM58" s="202"/>
      <c r="AN58" s="109"/>
      <c r="AO58" s="381"/>
      <c r="AP58" s="1222"/>
      <c r="AQ58" s="407"/>
    </row>
    <row r="59" spans="1:43" ht="6" customHeight="1" x14ac:dyDescent="0.25">
      <c r="A59" s="194"/>
      <c r="B59" s="195"/>
      <c r="C59" s="196"/>
      <c r="D59" s="113"/>
      <c r="E59" s="119"/>
      <c r="F59" s="119"/>
      <c r="G59" s="119"/>
      <c r="H59" s="119"/>
      <c r="I59" s="119"/>
      <c r="J59" s="119"/>
      <c r="K59" s="119"/>
      <c r="L59" s="119"/>
      <c r="M59" s="119"/>
      <c r="N59" s="119"/>
      <c r="O59" s="119"/>
      <c r="P59" s="119"/>
      <c r="Q59" s="119"/>
      <c r="R59" s="119"/>
      <c r="S59" s="119"/>
      <c r="T59" s="119"/>
      <c r="U59" s="114"/>
      <c r="V59" s="113"/>
      <c r="W59" s="119"/>
      <c r="X59" s="119"/>
      <c r="Y59" s="119"/>
      <c r="Z59" s="119"/>
      <c r="AA59" s="119"/>
      <c r="AB59" s="119"/>
      <c r="AC59" s="119"/>
      <c r="AD59" s="119"/>
      <c r="AE59" s="119"/>
      <c r="AF59" s="119"/>
      <c r="AG59" s="119"/>
      <c r="AH59" s="119"/>
      <c r="AI59" s="119"/>
      <c r="AJ59" s="119"/>
      <c r="AK59" s="119"/>
      <c r="AL59" s="120"/>
      <c r="AM59" s="114"/>
      <c r="AN59" s="113"/>
      <c r="AO59" s="119"/>
      <c r="AP59" s="119"/>
      <c r="AQ59" s="119"/>
    </row>
    <row r="60" spans="1:43" ht="6" customHeight="1" x14ac:dyDescent="0.25">
      <c r="A60" s="197"/>
      <c r="B60" s="321"/>
      <c r="C60" s="198"/>
      <c r="D60" s="108"/>
      <c r="E60" s="29"/>
      <c r="F60" s="29"/>
      <c r="G60" s="29"/>
      <c r="H60" s="29"/>
      <c r="I60" s="29"/>
      <c r="J60" s="29"/>
      <c r="K60" s="29"/>
      <c r="L60" s="29"/>
      <c r="M60" s="29"/>
      <c r="N60" s="29"/>
      <c r="O60" s="29"/>
      <c r="P60" s="29"/>
      <c r="Q60" s="29"/>
      <c r="R60" s="29"/>
      <c r="S60" s="29"/>
      <c r="T60" s="29"/>
      <c r="U60" s="107"/>
      <c r="V60" s="108"/>
      <c r="W60" s="29"/>
      <c r="X60" s="29"/>
      <c r="Y60" s="29"/>
      <c r="Z60" s="29"/>
      <c r="AA60" s="29"/>
      <c r="AB60" s="29"/>
      <c r="AC60" s="29"/>
      <c r="AD60" s="29"/>
      <c r="AE60" s="29"/>
      <c r="AF60" s="29"/>
      <c r="AG60" s="29"/>
      <c r="AH60" s="29"/>
      <c r="AI60" s="29"/>
      <c r="AJ60" s="29"/>
      <c r="AK60" s="29"/>
      <c r="AL60" s="33"/>
      <c r="AM60" s="107"/>
      <c r="AN60" s="108"/>
      <c r="AO60" s="29"/>
      <c r="AP60" s="29"/>
      <c r="AQ60" s="29"/>
    </row>
    <row r="61" spans="1:43" ht="11.25" customHeight="1" x14ac:dyDescent="0.25">
      <c r="A61" s="320"/>
      <c r="B61" s="473">
        <v>712</v>
      </c>
      <c r="C61" s="193"/>
      <c r="D61" s="109"/>
      <c r="E61" s="1148" t="str">
        <f ca="1">VLOOKUP(INDIRECT(ADDRESS(ROW(),COLUMN()-3)),INDIRECT("translations[[Question Num]:["&amp; Language_Selected &amp;"]]"),MATCH(Language_Selected,Language_Options,0)+1,FALSE)</f>
        <v>Including yourself, in total, how many wives or live-in partners does he have?</v>
      </c>
      <c r="F61" s="1148"/>
      <c r="G61" s="1148"/>
      <c r="H61" s="1148"/>
      <c r="I61" s="1148"/>
      <c r="J61" s="1148"/>
      <c r="K61" s="1148"/>
      <c r="L61" s="1148"/>
      <c r="M61" s="1148"/>
      <c r="N61" s="1148"/>
      <c r="O61" s="1148"/>
      <c r="P61" s="1148"/>
      <c r="Q61" s="1148"/>
      <c r="R61" s="1148"/>
      <c r="S61" s="1148"/>
      <c r="T61" s="1148"/>
      <c r="U61" s="202"/>
      <c r="V61" s="109"/>
      <c r="W61" s="407" t="s">
        <v>602</v>
      </c>
      <c r="X61" s="407"/>
      <c r="Y61" s="407"/>
      <c r="Z61" s="407"/>
      <c r="AA61" s="407"/>
      <c r="AB61" s="407"/>
      <c r="AC61" s="407"/>
      <c r="AD61" s="407"/>
      <c r="AE61" s="407"/>
      <c r="AF61" s="407"/>
      <c r="AG61" s="407"/>
      <c r="AH61" s="407"/>
      <c r="AI61" s="108"/>
      <c r="AJ61" s="107"/>
      <c r="AK61" s="108"/>
      <c r="AL61" s="110"/>
      <c r="AM61" s="202"/>
      <c r="AN61" s="109"/>
      <c r="AO61" s="407"/>
      <c r="AP61" s="407"/>
      <c r="AQ61" s="407"/>
    </row>
    <row r="62" spans="1:43" ht="11.25" customHeight="1" x14ac:dyDescent="0.25">
      <c r="A62" s="320"/>
      <c r="B62" s="192" t="s">
        <v>130</v>
      </c>
      <c r="C62" s="193"/>
      <c r="D62" s="109"/>
      <c r="E62" s="1148"/>
      <c r="F62" s="1148"/>
      <c r="G62" s="1148"/>
      <c r="H62" s="1148"/>
      <c r="I62" s="1148"/>
      <c r="J62" s="1148"/>
      <c r="K62" s="1148"/>
      <c r="L62" s="1148"/>
      <c r="M62" s="1148"/>
      <c r="N62" s="1148"/>
      <c r="O62" s="1148"/>
      <c r="P62" s="1148"/>
      <c r="Q62" s="1148"/>
      <c r="R62" s="1148"/>
      <c r="S62" s="1148"/>
      <c r="T62" s="1148"/>
      <c r="U62" s="202"/>
      <c r="V62" s="109"/>
      <c r="X62" s="381" t="s">
        <v>603</v>
      </c>
      <c r="Y62" s="381"/>
      <c r="Z62" s="381"/>
      <c r="AA62" s="381"/>
      <c r="AB62" s="381"/>
      <c r="AC62" s="381"/>
      <c r="AD62" s="381"/>
      <c r="AE62" s="381"/>
      <c r="AF62" s="111" t="s">
        <v>9</v>
      </c>
      <c r="AG62" s="111"/>
      <c r="AH62" s="111"/>
      <c r="AI62" s="113"/>
      <c r="AJ62" s="114"/>
      <c r="AK62" s="113"/>
      <c r="AL62" s="115"/>
      <c r="AM62" s="202"/>
      <c r="AN62" s="109"/>
      <c r="AO62" s="381"/>
      <c r="AP62" s="381"/>
      <c r="AQ62" s="407"/>
    </row>
    <row r="63" spans="1:43" ht="11.25" customHeight="1" x14ac:dyDescent="0.25">
      <c r="A63" s="320"/>
      <c r="B63" s="192"/>
      <c r="C63" s="193"/>
      <c r="D63" s="109"/>
      <c r="E63" s="1148"/>
      <c r="F63" s="1148"/>
      <c r="G63" s="1148"/>
      <c r="H63" s="1148"/>
      <c r="I63" s="1148"/>
      <c r="J63" s="1148"/>
      <c r="K63" s="1148"/>
      <c r="L63" s="1148"/>
      <c r="M63" s="1148"/>
      <c r="N63" s="1148"/>
      <c r="O63" s="1148"/>
      <c r="P63" s="1148"/>
      <c r="Q63" s="1148"/>
      <c r="R63" s="1148"/>
      <c r="S63" s="1148"/>
      <c r="T63" s="1148"/>
      <c r="U63" s="202"/>
      <c r="V63" s="109"/>
      <c r="W63" s="381"/>
      <c r="X63" s="381"/>
      <c r="Y63" s="381"/>
      <c r="Z63" s="381"/>
      <c r="AA63" s="381"/>
      <c r="AB63" s="381"/>
      <c r="AC63" s="381"/>
      <c r="AD63" s="381"/>
      <c r="AE63" s="381"/>
      <c r="AF63" s="381"/>
      <c r="AG63" s="381"/>
      <c r="AH63" s="381"/>
      <c r="AI63" s="381"/>
      <c r="AJ63" s="381"/>
      <c r="AK63" s="381"/>
      <c r="AL63" s="116"/>
      <c r="AM63" s="202"/>
      <c r="AN63" s="109"/>
      <c r="AO63" s="407"/>
      <c r="AP63" s="407"/>
      <c r="AQ63" s="407"/>
    </row>
    <row r="64" spans="1:43" ht="11.25" customHeight="1" x14ac:dyDescent="0.25">
      <c r="A64" s="320"/>
      <c r="B64" s="192"/>
      <c r="C64" s="193"/>
      <c r="D64" s="109"/>
      <c r="E64" s="1148"/>
      <c r="F64" s="1148"/>
      <c r="G64" s="1148"/>
      <c r="H64" s="1148"/>
      <c r="I64" s="1148"/>
      <c r="J64" s="1148"/>
      <c r="K64" s="1148"/>
      <c r="L64" s="1148"/>
      <c r="M64" s="1148"/>
      <c r="N64" s="1148"/>
      <c r="O64" s="1148"/>
      <c r="P64" s="1148"/>
      <c r="Q64" s="1148"/>
      <c r="R64" s="1148"/>
      <c r="S64" s="1148"/>
      <c r="T64" s="1148"/>
      <c r="U64" s="202"/>
      <c r="V64" s="109"/>
      <c r="W64" s="407" t="s">
        <v>150</v>
      </c>
      <c r="X64" s="407"/>
      <c r="Y64" s="381"/>
      <c r="Z64" s="381"/>
      <c r="AA64" s="381"/>
      <c r="AB64" s="111" t="s">
        <v>9</v>
      </c>
      <c r="AC64" s="160"/>
      <c r="AD64" s="111"/>
      <c r="AE64" s="111"/>
      <c r="AF64" s="111"/>
      <c r="AG64" s="111"/>
      <c r="AH64" s="111"/>
      <c r="AI64" s="111"/>
      <c r="AJ64" s="111"/>
      <c r="AK64" s="111"/>
      <c r="AL64" s="223" t="s">
        <v>219</v>
      </c>
      <c r="AM64" s="202"/>
      <c r="AN64" s="109"/>
      <c r="AO64" s="407"/>
      <c r="AP64" s="381"/>
      <c r="AQ64" s="407"/>
    </row>
    <row r="65" spans="1:43" ht="6" customHeight="1" x14ac:dyDescent="0.25">
      <c r="A65" s="194"/>
      <c r="B65" s="195"/>
      <c r="C65" s="196"/>
      <c r="D65" s="113"/>
      <c r="E65" s="119"/>
      <c r="F65" s="119"/>
      <c r="G65" s="119"/>
      <c r="H65" s="119"/>
      <c r="I65" s="119"/>
      <c r="J65" s="119"/>
      <c r="K65" s="119"/>
      <c r="L65" s="119"/>
      <c r="M65" s="119"/>
      <c r="N65" s="119"/>
      <c r="O65" s="119"/>
      <c r="P65" s="119"/>
      <c r="Q65" s="119"/>
      <c r="R65" s="119"/>
      <c r="S65" s="119"/>
      <c r="T65" s="119"/>
      <c r="U65" s="114"/>
      <c r="V65" s="113"/>
      <c r="W65" s="119"/>
      <c r="X65" s="119"/>
      <c r="Y65" s="119"/>
      <c r="Z65" s="119"/>
      <c r="AA65" s="119"/>
      <c r="AB65" s="119"/>
      <c r="AC65" s="119"/>
      <c r="AD65" s="119"/>
      <c r="AE65" s="119"/>
      <c r="AF65" s="119"/>
      <c r="AG65" s="119"/>
      <c r="AH65" s="119"/>
      <c r="AI65" s="119"/>
      <c r="AJ65" s="119"/>
      <c r="AK65" s="119"/>
      <c r="AL65" s="120"/>
      <c r="AM65" s="114"/>
      <c r="AN65" s="113"/>
      <c r="AO65" s="119"/>
      <c r="AP65" s="119"/>
      <c r="AQ65" s="119"/>
    </row>
    <row r="66" spans="1:43" ht="6" customHeight="1" x14ac:dyDescent="0.25">
      <c r="A66" s="197"/>
      <c r="B66" s="321"/>
      <c r="C66" s="198"/>
      <c r="D66" s="108"/>
      <c r="E66" s="29"/>
      <c r="F66" s="29"/>
      <c r="G66" s="29"/>
      <c r="H66" s="29"/>
      <c r="I66" s="29"/>
      <c r="J66" s="29"/>
      <c r="K66" s="29"/>
      <c r="L66" s="29"/>
      <c r="M66" s="29"/>
      <c r="N66" s="29"/>
      <c r="O66" s="29"/>
      <c r="P66" s="29"/>
      <c r="Q66" s="29"/>
      <c r="R66" s="29"/>
      <c r="S66" s="29"/>
      <c r="T66" s="29"/>
      <c r="U66" s="107"/>
      <c r="V66" s="108"/>
      <c r="W66" s="29"/>
      <c r="X66" s="29"/>
      <c r="Y66" s="29"/>
      <c r="Z66" s="29"/>
      <c r="AA66" s="29"/>
      <c r="AB66" s="29"/>
      <c r="AC66" s="29"/>
      <c r="AD66" s="29"/>
      <c r="AE66" s="29"/>
      <c r="AF66" s="29"/>
      <c r="AG66" s="29"/>
      <c r="AH66" s="29"/>
      <c r="AI66" s="29"/>
      <c r="AJ66" s="29"/>
      <c r="AK66" s="29"/>
      <c r="AL66" s="33"/>
      <c r="AM66" s="107"/>
      <c r="AN66" s="108"/>
      <c r="AO66" s="29"/>
      <c r="AP66" s="29"/>
      <c r="AQ66" s="29"/>
    </row>
    <row r="67" spans="1:43" ht="11.25" customHeight="1" x14ac:dyDescent="0.25">
      <c r="A67" s="320"/>
      <c r="B67" s="473">
        <v>713</v>
      </c>
      <c r="C67" s="193"/>
      <c r="D67" s="109"/>
      <c r="E67" s="1148" t="str">
        <f ca="1">VLOOKUP(INDIRECT(ADDRESS(ROW(),COLUMN()-3)),INDIRECT("translations[[Question Num]:["&amp; Language_Selected &amp;"]]"),MATCH(Language_Selected,Language_Options,0)+1,FALSE)</f>
        <v>Are you the first, second, … wife?</v>
      </c>
      <c r="F67" s="1148"/>
      <c r="G67" s="1148"/>
      <c r="H67" s="1148"/>
      <c r="I67" s="1148"/>
      <c r="J67" s="1148"/>
      <c r="K67" s="1148"/>
      <c r="L67" s="1148"/>
      <c r="M67" s="1148"/>
      <c r="N67" s="1148"/>
      <c r="O67" s="1148"/>
      <c r="P67" s="1148"/>
      <c r="Q67" s="1148"/>
      <c r="R67" s="1148"/>
      <c r="S67" s="1148"/>
      <c r="T67" s="1148"/>
      <c r="U67" s="202"/>
      <c r="V67" s="109"/>
      <c r="W67" s="407"/>
      <c r="X67" s="407"/>
      <c r="Y67" s="407"/>
      <c r="Z67" s="407"/>
      <c r="AA67" s="407"/>
      <c r="AB67" s="407"/>
      <c r="AC67" s="407"/>
      <c r="AD67" s="407"/>
      <c r="AE67" s="407"/>
      <c r="AF67" s="407"/>
      <c r="AG67" s="407"/>
      <c r="AH67" s="407"/>
      <c r="AI67" s="108"/>
      <c r="AJ67" s="107"/>
      <c r="AK67" s="108"/>
      <c r="AL67" s="110"/>
      <c r="AM67" s="202"/>
      <c r="AN67" s="109"/>
      <c r="AO67" s="407"/>
      <c r="AP67" s="407"/>
      <c r="AQ67" s="407"/>
    </row>
    <row r="68" spans="1:43" ht="11.25" customHeight="1" x14ac:dyDescent="0.25">
      <c r="A68" s="320"/>
      <c r="B68" s="192" t="s">
        <v>130</v>
      </c>
      <c r="C68" s="193"/>
      <c r="D68" s="109"/>
      <c r="E68" s="1148"/>
      <c r="F68" s="1148"/>
      <c r="G68" s="1148"/>
      <c r="H68" s="1148"/>
      <c r="I68" s="1148"/>
      <c r="J68" s="1148"/>
      <c r="K68" s="1148"/>
      <c r="L68" s="1148"/>
      <c r="M68" s="1148"/>
      <c r="N68" s="1148"/>
      <c r="O68" s="1148"/>
      <c r="P68" s="1148"/>
      <c r="Q68" s="1148"/>
      <c r="R68" s="1148"/>
      <c r="S68" s="1148"/>
      <c r="T68" s="1148"/>
      <c r="U68" s="202"/>
      <c r="V68" s="109"/>
      <c r="W68" s="407" t="s">
        <v>604</v>
      </c>
      <c r="X68" s="407"/>
      <c r="Y68" s="407"/>
      <c r="Z68" s="112" t="s">
        <v>9</v>
      </c>
      <c r="AA68" s="112"/>
      <c r="AB68" s="112"/>
      <c r="AC68" s="112"/>
      <c r="AD68" s="112"/>
      <c r="AE68" s="112"/>
      <c r="AF68" s="112"/>
      <c r="AG68" s="112"/>
      <c r="AH68" s="112"/>
      <c r="AI68" s="113"/>
      <c r="AJ68" s="114"/>
      <c r="AK68" s="113"/>
      <c r="AL68" s="115"/>
      <c r="AM68" s="202"/>
      <c r="AN68" s="109"/>
      <c r="AO68" s="407"/>
      <c r="AP68" s="407"/>
      <c r="AQ68" s="407"/>
    </row>
    <row r="69" spans="1:43" ht="11.25" customHeight="1" x14ac:dyDescent="0.25">
      <c r="A69" s="320"/>
      <c r="B69" s="192"/>
      <c r="C69" s="193"/>
      <c r="D69" s="109"/>
      <c r="E69" s="1148"/>
      <c r="F69" s="1148"/>
      <c r="G69" s="1148"/>
      <c r="H69" s="1148"/>
      <c r="I69" s="1148"/>
      <c r="J69" s="1148"/>
      <c r="K69" s="1148"/>
      <c r="L69" s="1148"/>
      <c r="M69" s="1148"/>
      <c r="N69" s="1148"/>
      <c r="O69" s="1148"/>
      <c r="P69" s="1148"/>
      <c r="Q69" s="1148"/>
      <c r="R69" s="1148"/>
      <c r="S69" s="1148"/>
      <c r="T69" s="1148"/>
      <c r="U69" s="202"/>
      <c r="V69" s="109"/>
      <c r="W69" s="407"/>
      <c r="X69" s="407"/>
      <c r="Y69" s="407"/>
      <c r="Z69" s="112"/>
      <c r="AA69" s="112"/>
      <c r="AB69" s="112"/>
      <c r="AC69" s="112"/>
      <c r="AD69" s="112"/>
      <c r="AE69" s="112"/>
      <c r="AF69" s="112"/>
      <c r="AG69" s="112"/>
      <c r="AH69" s="112"/>
      <c r="AI69" s="407"/>
      <c r="AJ69" s="407"/>
      <c r="AK69" s="407"/>
      <c r="AL69" s="203"/>
      <c r="AM69" s="202"/>
      <c r="AN69" s="109"/>
      <c r="AO69" s="407"/>
      <c r="AP69" s="407"/>
      <c r="AQ69" s="407"/>
    </row>
    <row r="70" spans="1:43" ht="11.25" customHeight="1" x14ac:dyDescent="0.25">
      <c r="A70" s="320"/>
      <c r="B70" s="192"/>
      <c r="C70" s="193"/>
      <c r="D70" s="109"/>
      <c r="E70" s="1148"/>
      <c r="F70" s="1148"/>
      <c r="G70" s="1148"/>
      <c r="H70" s="1148"/>
      <c r="I70" s="1148"/>
      <c r="J70" s="1148"/>
      <c r="K70" s="1148"/>
      <c r="L70" s="1148"/>
      <c r="M70" s="1148"/>
      <c r="N70" s="1148"/>
      <c r="O70" s="1148"/>
      <c r="P70" s="1148"/>
      <c r="Q70" s="1148"/>
      <c r="R70" s="1148"/>
      <c r="S70" s="1148"/>
      <c r="T70" s="1148"/>
      <c r="U70" s="202"/>
      <c r="V70" s="109"/>
      <c r="W70" s="407" t="s">
        <v>150</v>
      </c>
      <c r="X70" s="407"/>
      <c r="Y70" s="381"/>
      <c r="Z70" s="381"/>
      <c r="AA70" s="381"/>
      <c r="AB70" s="111" t="s">
        <v>9</v>
      </c>
      <c r="AC70" s="160"/>
      <c r="AD70" s="111"/>
      <c r="AE70" s="111"/>
      <c r="AF70" s="111"/>
      <c r="AG70" s="111"/>
      <c r="AH70" s="111"/>
      <c r="AI70" s="111"/>
      <c r="AJ70" s="111"/>
      <c r="AK70" s="111"/>
      <c r="AL70" s="223" t="s">
        <v>219</v>
      </c>
      <c r="AM70" s="202"/>
      <c r="AN70" s="109"/>
      <c r="AO70" s="407"/>
      <c r="AP70" s="407"/>
      <c r="AQ70" s="407"/>
    </row>
    <row r="71" spans="1:43" ht="6" customHeight="1" x14ac:dyDescent="0.25">
      <c r="A71" s="194"/>
      <c r="B71" s="195"/>
      <c r="C71" s="196"/>
      <c r="D71" s="113"/>
      <c r="E71" s="119"/>
      <c r="F71" s="119"/>
      <c r="G71" s="119"/>
      <c r="H71" s="119"/>
      <c r="I71" s="119"/>
      <c r="J71" s="119"/>
      <c r="K71" s="119"/>
      <c r="L71" s="119"/>
      <c r="M71" s="119"/>
      <c r="N71" s="119"/>
      <c r="O71" s="119"/>
      <c r="P71" s="119"/>
      <c r="Q71" s="119"/>
      <c r="R71" s="119"/>
      <c r="S71" s="119"/>
      <c r="T71" s="119"/>
      <c r="U71" s="114"/>
      <c r="V71" s="113"/>
      <c r="W71" s="119"/>
      <c r="X71" s="119"/>
      <c r="Y71" s="119"/>
      <c r="Z71" s="119"/>
      <c r="AA71" s="119"/>
      <c r="AB71" s="119"/>
      <c r="AC71" s="119"/>
      <c r="AD71" s="119"/>
      <c r="AE71" s="119"/>
      <c r="AF71" s="119"/>
      <c r="AG71" s="119"/>
      <c r="AH71" s="119"/>
      <c r="AI71" s="119"/>
      <c r="AJ71" s="119"/>
      <c r="AK71" s="119"/>
      <c r="AL71" s="120"/>
      <c r="AM71" s="114"/>
      <c r="AN71" s="113"/>
      <c r="AO71" s="119"/>
      <c r="AP71" s="119"/>
      <c r="AQ71" s="119"/>
    </row>
    <row r="72" spans="1:43" ht="6" customHeight="1" x14ac:dyDescent="0.25">
      <c r="A72" s="29"/>
      <c r="B72" s="433"/>
      <c r="C72" s="107"/>
      <c r="D72" s="108"/>
      <c r="E72" s="29"/>
      <c r="F72" s="29"/>
      <c r="G72" s="29"/>
      <c r="H72" s="29"/>
      <c r="I72" s="29"/>
      <c r="J72" s="29"/>
      <c r="K72" s="29"/>
      <c r="L72" s="29"/>
      <c r="M72" s="29"/>
      <c r="N72" s="29"/>
      <c r="O72" s="29"/>
      <c r="P72" s="29"/>
      <c r="Q72" s="29"/>
      <c r="R72" s="29"/>
      <c r="S72" s="29"/>
      <c r="T72" s="29"/>
      <c r="U72" s="107"/>
      <c r="V72" s="108"/>
      <c r="W72" s="29"/>
      <c r="X72" s="29"/>
      <c r="Y72" s="29"/>
      <c r="Z72" s="29"/>
      <c r="AA72" s="29"/>
      <c r="AB72" s="29"/>
      <c r="AC72" s="29"/>
      <c r="AD72" s="29"/>
      <c r="AE72" s="29"/>
      <c r="AF72" s="29"/>
      <c r="AG72" s="29"/>
      <c r="AH72" s="29"/>
      <c r="AI72" s="29"/>
      <c r="AJ72" s="29"/>
      <c r="AK72" s="29"/>
      <c r="AL72" s="33"/>
      <c r="AM72" s="107"/>
      <c r="AN72" s="108"/>
      <c r="AO72" s="29"/>
      <c r="AP72" s="29"/>
      <c r="AQ72" s="29"/>
    </row>
    <row r="73" spans="1:43" ht="11.25" customHeight="1" x14ac:dyDescent="0.25">
      <c r="A73" s="407"/>
      <c r="B73" s="460">
        <v>714</v>
      </c>
      <c r="C73" s="202"/>
      <c r="D73" s="109"/>
      <c r="E73" s="1148" t="str">
        <f ca="1">VLOOKUP(INDIRECT(ADDRESS(ROW(),COLUMN()-3)),INDIRECT("translations[[Question Num]:["&amp; Language_Selected &amp;"]]"),MATCH(Language_Selected,Language_Options,0)+1,FALSE)</f>
        <v>Have you been married or lived with a man only once or more than once?</v>
      </c>
      <c r="F73" s="1148"/>
      <c r="G73" s="1148"/>
      <c r="H73" s="1148"/>
      <c r="I73" s="1148"/>
      <c r="J73" s="1148"/>
      <c r="K73" s="1148"/>
      <c r="L73" s="1148"/>
      <c r="M73" s="1148"/>
      <c r="N73" s="1148"/>
      <c r="O73" s="1148"/>
      <c r="P73" s="1148"/>
      <c r="Q73" s="1148"/>
      <c r="R73" s="1148"/>
      <c r="S73" s="1148"/>
      <c r="T73" s="1148"/>
      <c r="U73" s="202"/>
      <c r="V73" s="109"/>
      <c r="W73" s="407" t="s">
        <v>605</v>
      </c>
      <c r="X73" s="407"/>
      <c r="Y73" s="407"/>
      <c r="Z73" s="407"/>
      <c r="AA73" s="407"/>
      <c r="AB73" s="112" t="s">
        <v>9</v>
      </c>
      <c r="AC73" s="160"/>
      <c r="AD73" s="112"/>
      <c r="AE73" s="112"/>
      <c r="AF73" s="112"/>
      <c r="AG73" s="112"/>
      <c r="AH73" s="112"/>
      <c r="AI73" s="112"/>
      <c r="AJ73" s="112"/>
      <c r="AK73" s="112"/>
      <c r="AL73" s="223" t="s">
        <v>53</v>
      </c>
      <c r="AM73" s="202"/>
      <c r="AN73" s="109"/>
      <c r="AO73" s="407"/>
      <c r="AP73" s="407"/>
      <c r="AQ73" s="407"/>
    </row>
    <row r="74" spans="1:43" ht="11.25" customHeight="1" x14ac:dyDescent="0.25">
      <c r="A74" s="407"/>
      <c r="B74" s="410"/>
      <c r="C74" s="202"/>
      <c r="D74" s="109"/>
      <c r="E74" s="1148"/>
      <c r="F74" s="1148"/>
      <c r="G74" s="1148"/>
      <c r="H74" s="1148"/>
      <c r="I74" s="1148"/>
      <c r="J74" s="1148"/>
      <c r="K74" s="1148"/>
      <c r="L74" s="1148"/>
      <c r="M74" s="1148"/>
      <c r="N74" s="1148"/>
      <c r="O74" s="1148"/>
      <c r="P74" s="1148"/>
      <c r="Q74" s="1148"/>
      <c r="R74" s="1148"/>
      <c r="S74" s="1148"/>
      <c r="T74" s="1148"/>
      <c r="U74" s="202"/>
      <c r="V74" s="109"/>
      <c r="W74" s="407" t="s">
        <v>606</v>
      </c>
      <c r="X74" s="407"/>
      <c r="Y74" s="407"/>
      <c r="Z74" s="407"/>
      <c r="AA74" s="407"/>
      <c r="AB74" s="407"/>
      <c r="AC74" s="407"/>
      <c r="AD74" s="112" t="s">
        <v>9</v>
      </c>
      <c r="AE74" s="112"/>
      <c r="AF74" s="112"/>
      <c r="AG74" s="112"/>
      <c r="AH74" s="112"/>
      <c r="AI74" s="112"/>
      <c r="AJ74" s="112"/>
      <c r="AK74" s="112"/>
      <c r="AL74" s="223" t="s">
        <v>55</v>
      </c>
      <c r="AM74" s="202"/>
      <c r="AN74" s="109"/>
      <c r="AO74" s="407"/>
      <c r="AP74" s="407"/>
      <c r="AQ74" s="407"/>
    </row>
    <row r="75" spans="1:43" ht="6" customHeight="1" x14ac:dyDescent="0.25">
      <c r="A75" s="119"/>
      <c r="B75" s="118"/>
      <c r="C75" s="114"/>
      <c r="D75" s="113"/>
      <c r="E75" s="119"/>
      <c r="F75" s="119"/>
      <c r="G75" s="119"/>
      <c r="H75" s="119"/>
      <c r="I75" s="119"/>
      <c r="J75" s="119"/>
      <c r="K75" s="119"/>
      <c r="L75" s="119"/>
      <c r="M75" s="119"/>
      <c r="N75" s="119"/>
      <c r="O75" s="119"/>
      <c r="P75" s="119"/>
      <c r="Q75" s="119"/>
      <c r="R75" s="119"/>
      <c r="S75" s="119"/>
      <c r="T75" s="119"/>
      <c r="U75" s="114"/>
      <c r="V75" s="113"/>
      <c r="W75" s="119"/>
      <c r="X75" s="119"/>
      <c r="Y75" s="119"/>
      <c r="Z75" s="119"/>
      <c r="AA75" s="119"/>
      <c r="AB75" s="119"/>
      <c r="AC75" s="119"/>
      <c r="AD75" s="119"/>
      <c r="AE75" s="119"/>
      <c r="AF75" s="119"/>
      <c r="AG75" s="119"/>
      <c r="AH75" s="119"/>
      <c r="AI75" s="119"/>
      <c r="AJ75" s="119"/>
      <c r="AK75" s="119"/>
      <c r="AL75" s="120"/>
      <c r="AM75" s="114"/>
      <c r="AN75" s="113"/>
      <c r="AO75" s="119"/>
      <c r="AP75" s="119"/>
      <c r="AQ75" s="119"/>
    </row>
    <row r="76" spans="1:43" ht="6" customHeight="1" x14ac:dyDescent="0.25">
      <c r="A76" s="29"/>
      <c r="B76" s="433"/>
      <c r="C76" s="107"/>
      <c r="D76" s="108"/>
      <c r="E76" s="29"/>
      <c r="F76" s="29"/>
      <c r="G76" s="29"/>
      <c r="H76" s="29"/>
      <c r="I76" s="29"/>
      <c r="J76" s="29"/>
      <c r="K76" s="29"/>
      <c r="L76" s="29"/>
      <c r="M76" s="29"/>
      <c r="N76" s="29"/>
      <c r="O76" s="29"/>
      <c r="P76" s="29"/>
      <c r="Q76" s="29"/>
      <c r="R76" s="29"/>
      <c r="S76" s="29"/>
      <c r="T76" s="29"/>
      <c r="U76" s="107"/>
      <c r="V76" s="108"/>
      <c r="W76" s="29"/>
      <c r="X76" s="29"/>
      <c r="Y76" s="29"/>
      <c r="Z76" s="29"/>
      <c r="AA76" s="29"/>
      <c r="AB76" s="29"/>
      <c r="AC76" s="29"/>
      <c r="AD76" s="29"/>
      <c r="AE76" s="29"/>
      <c r="AF76" s="29"/>
      <c r="AG76" s="29"/>
      <c r="AH76" s="29"/>
      <c r="AI76" s="29"/>
      <c r="AJ76" s="29"/>
      <c r="AK76" s="29"/>
      <c r="AL76" s="33"/>
      <c r="AM76" s="107"/>
      <c r="AN76" s="108"/>
      <c r="AO76" s="29"/>
      <c r="AP76" s="29"/>
      <c r="AQ76" s="29"/>
    </row>
    <row r="77" spans="1:43" ht="11.25" customHeight="1" x14ac:dyDescent="0.25">
      <c r="A77" s="407"/>
      <c r="B77" s="410">
        <v>715</v>
      </c>
      <c r="C77" s="202"/>
      <c r="D77" s="109"/>
      <c r="E77" s="1129" t="s">
        <v>607</v>
      </c>
      <c r="F77" s="1129"/>
      <c r="G77" s="1129"/>
      <c r="H77" s="1129"/>
      <c r="I77" s="1129"/>
      <c r="J77" s="1129"/>
      <c r="K77" s="1129"/>
      <c r="L77" s="1129"/>
      <c r="M77" s="1129"/>
      <c r="N77" s="1129"/>
      <c r="O77" s="1129"/>
      <c r="P77" s="1129"/>
      <c r="Q77" s="1129"/>
      <c r="R77" s="1129"/>
      <c r="S77" s="1129"/>
      <c r="T77" s="1129"/>
      <c r="U77" s="202"/>
      <c r="V77" s="109"/>
      <c r="W77" s="407"/>
      <c r="X77" s="407"/>
      <c r="Y77" s="407"/>
      <c r="Z77" s="407"/>
      <c r="AA77" s="407"/>
      <c r="AB77" s="407"/>
      <c r="AC77" s="407"/>
      <c r="AD77" s="407"/>
      <c r="AE77" s="407"/>
      <c r="AF77" s="407"/>
      <c r="AG77" s="407"/>
      <c r="AH77" s="407"/>
      <c r="AI77" s="407"/>
      <c r="AJ77" s="407"/>
      <c r="AK77" s="407"/>
      <c r="AL77" s="203"/>
      <c r="AM77" s="202"/>
      <c r="AN77" s="109"/>
      <c r="AO77" s="407"/>
      <c r="AP77" s="407"/>
      <c r="AQ77" s="407"/>
    </row>
    <row r="78" spans="1:43" ht="6" customHeight="1" x14ac:dyDescent="0.25">
      <c r="A78" s="407"/>
      <c r="B78" s="410"/>
      <c r="C78" s="202"/>
      <c r="D78" s="109"/>
      <c r="E78" s="407"/>
      <c r="F78" s="407"/>
      <c r="G78" s="407"/>
      <c r="H78" s="407"/>
      <c r="I78" s="407"/>
      <c r="J78" s="407"/>
      <c r="K78" s="407"/>
      <c r="L78" s="407"/>
      <c r="M78" s="407"/>
      <c r="N78" s="407"/>
      <c r="O78" s="407"/>
      <c r="P78" s="407"/>
      <c r="Q78" s="407"/>
      <c r="R78" s="407"/>
      <c r="S78" s="407"/>
      <c r="T78" s="407"/>
      <c r="U78" s="202"/>
      <c r="V78" s="109"/>
      <c r="W78" s="381"/>
      <c r="X78" s="381"/>
      <c r="Y78" s="381"/>
      <c r="Z78" s="381"/>
      <c r="AA78" s="381"/>
      <c r="AB78" s="381"/>
      <c r="AC78" s="381"/>
      <c r="AD78" s="381"/>
      <c r="AE78" s="381"/>
      <c r="AF78" s="381"/>
      <c r="AG78" s="381"/>
      <c r="AH78" s="381"/>
      <c r="AI78" s="381"/>
      <c r="AJ78" s="381"/>
      <c r="AK78" s="381"/>
      <c r="AL78" s="116"/>
      <c r="AM78" s="202"/>
      <c r="AN78" s="109"/>
      <c r="AO78" s="407"/>
      <c r="AP78" s="407"/>
      <c r="AQ78" s="407"/>
    </row>
    <row r="79" spans="1:43" ht="11.25" customHeight="1" x14ac:dyDescent="0.25">
      <c r="A79" s="407"/>
      <c r="B79" s="410"/>
      <c r="C79" s="202"/>
      <c r="D79" s="109"/>
      <c r="E79" s="407"/>
      <c r="F79" s="407"/>
      <c r="G79" s="407"/>
      <c r="H79" s="407"/>
      <c r="I79" s="407"/>
      <c r="K79" s="407"/>
      <c r="L79" s="489"/>
      <c r="M79" s="381"/>
      <c r="N79" s="407"/>
      <c r="O79" s="407"/>
      <c r="P79" s="407"/>
      <c r="R79" s="203" t="s">
        <v>608</v>
      </c>
      <c r="S79" s="381"/>
      <c r="T79" s="407"/>
      <c r="U79" s="202"/>
      <c r="V79" s="109"/>
      <c r="AM79" s="202"/>
      <c r="AN79" s="109"/>
      <c r="AO79" s="407"/>
      <c r="AP79" s="407"/>
      <c r="AQ79" s="407"/>
    </row>
    <row r="80" spans="1:43" ht="11.25" customHeight="1" x14ac:dyDescent="0.25">
      <c r="A80" s="407"/>
      <c r="B80" s="410"/>
      <c r="C80" s="202"/>
      <c r="D80" s="109"/>
      <c r="E80" s="407"/>
      <c r="F80" s="407"/>
      <c r="G80" s="407"/>
      <c r="H80" s="407"/>
      <c r="I80" s="407"/>
      <c r="J80" s="203" t="s">
        <v>608</v>
      </c>
      <c r="K80" s="407"/>
      <c r="L80" s="489"/>
      <c r="M80" s="381"/>
      <c r="N80" s="407"/>
      <c r="O80" s="407"/>
      <c r="P80" s="407"/>
      <c r="R80" s="203" t="s">
        <v>609</v>
      </c>
      <c r="S80" s="381"/>
      <c r="T80" s="407"/>
      <c r="U80" s="202"/>
      <c r="V80" s="109"/>
      <c r="W80" s="407"/>
      <c r="X80" s="407"/>
      <c r="Y80" s="407"/>
      <c r="Z80" s="407"/>
      <c r="AA80" s="407"/>
      <c r="AB80" s="407"/>
      <c r="AC80" s="407"/>
      <c r="AD80" s="407"/>
      <c r="AE80" s="407"/>
      <c r="AF80" s="407"/>
      <c r="AG80" s="407"/>
      <c r="AH80" s="407"/>
      <c r="AI80" s="108"/>
      <c r="AJ80" s="107"/>
      <c r="AK80" s="108"/>
      <c r="AL80" s="110"/>
      <c r="AM80" s="202"/>
      <c r="AN80" s="109"/>
      <c r="AO80" s="407"/>
      <c r="AP80" s="407"/>
      <c r="AQ80" s="407"/>
    </row>
    <row r="81" spans="1:43" ht="11.25" customHeight="1" x14ac:dyDescent="0.25">
      <c r="A81" s="407"/>
      <c r="B81" s="410"/>
      <c r="C81" s="202"/>
      <c r="D81" s="109"/>
      <c r="E81" s="407"/>
      <c r="F81" s="407"/>
      <c r="G81" s="407"/>
      <c r="H81" s="407"/>
      <c r="I81" s="407"/>
      <c r="J81" s="203" t="s">
        <v>594</v>
      </c>
      <c r="K81" s="407"/>
      <c r="L81" s="489"/>
      <c r="M81" s="381"/>
      <c r="N81" s="407"/>
      <c r="O81" s="407"/>
      <c r="P81" s="407"/>
      <c r="R81" s="203" t="s">
        <v>610</v>
      </c>
      <c r="S81" s="381"/>
      <c r="T81" s="407"/>
      <c r="U81" s="202"/>
      <c r="V81" s="109"/>
      <c r="W81" s="407" t="s">
        <v>16</v>
      </c>
      <c r="X81" s="407"/>
      <c r="Y81" s="407"/>
      <c r="Z81" s="112" t="s">
        <v>9</v>
      </c>
      <c r="AA81" s="160"/>
      <c r="AB81" s="112"/>
      <c r="AC81" s="112"/>
      <c r="AD81" s="112"/>
      <c r="AE81" s="112"/>
      <c r="AF81" s="112"/>
      <c r="AG81" s="112"/>
      <c r="AH81" s="112"/>
      <c r="AI81" s="113"/>
      <c r="AJ81" s="114"/>
      <c r="AK81" s="113"/>
      <c r="AL81" s="115"/>
      <c r="AM81" s="202"/>
      <c r="AN81" s="109"/>
      <c r="AO81" s="407"/>
      <c r="AP81" s="407"/>
      <c r="AQ81" s="407"/>
    </row>
    <row r="82" spans="1:43" ht="11.25" customHeight="1" x14ac:dyDescent="0.25">
      <c r="A82" s="407"/>
      <c r="B82" s="410"/>
      <c r="C82" s="202"/>
      <c r="D82" s="109"/>
      <c r="E82" s="407"/>
      <c r="F82" s="407"/>
      <c r="G82" s="407"/>
      <c r="H82" s="407"/>
      <c r="I82" s="407"/>
      <c r="J82" s="203" t="s">
        <v>605</v>
      </c>
      <c r="K82" s="407"/>
      <c r="L82" s="489"/>
      <c r="M82" s="381"/>
      <c r="N82" s="407"/>
      <c r="O82" s="407"/>
      <c r="P82" s="407"/>
      <c r="R82" s="203" t="s">
        <v>611</v>
      </c>
      <c r="S82" s="381"/>
      <c r="T82" s="407"/>
      <c r="U82" s="202"/>
      <c r="V82" s="109"/>
      <c r="W82" s="381"/>
      <c r="X82" s="381"/>
      <c r="Y82" s="381"/>
      <c r="Z82" s="381"/>
      <c r="AA82" s="381"/>
      <c r="AB82" s="381"/>
      <c r="AC82" s="381"/>
      <c r="AD82" s="381"/>
      <c r="AE82" s="381"/>
      <c r="AF82" s="381"/>
      <c r="AG82" s="381"/>
      <c r="AH82" s="381"/>
      <c r="AI82" s="381"/>
      <c r="AJ82" s="381"/>
      <c r="AK82" s="381"/>
      <c r="AL82" s="116"/>
      <c r="AM82" s="202"/>
      <c r="AN82" s="109"/>
      <c r="AO82" s="407"/>
      <c r="AP82" s="407"/>
      <c r="AQ82" s="407"/>
    </row>
    <row r="83" spans="1:43" ht="6" customHeight="1" x14ac:dyDescent="0.25">
      <c r="A83" s="407"/>
      <c r="B83" s="410"/>
      <c r="C83" s="202"/>
      <c r="D83" s="109"/>
      <c r="E83" s="407"/>
      <c r="F83" s="407"/>
      <c r="G83" s="407"/>
      <c r="H83" s="407"/>
      <c r="I83" s="407"/>
      <c r="J83" s="407"/>
      <c r="K83" s="407"/>
      <c r="L83" s="153"/>
      <c r="M83" s="407"/>
      <c r="N83" s="407"/>
      <c r="O83" s="407"/>
      <c r="P83" s="407"/>
      <c r="Q83" s="407"/>
      <c r="R83" s="407"/>
      <c r="S83" s="381"/>
      <c r="T83" s="381"/>
      <c r="U83" s="202"/>
      <c r="V83" s="109"/>
      <c r="W83" s="407"/>
      <c r="X83" s="407"/>
      <c r="Y83" s="407"/>
      <c r="Z83" s="407"/>
      <c r="AA83" s="407"/>
      <c r="AB83" s="407"/>
      <c r="AC83" s="407"/>
      <c r="AD83" s="407"/>
      <c r="AE83" s="407"/>
      <c r="AF83" s="407"/>
      <c r="AG83" s="407"/>
      <c r="AH83" s="407"/>
      <c r="AI83" s="407"/>
      <c r="AJ83" s="407"/>
      <c r="AK83" s="407"/>
      <c r="AL83" s="203"/>
      <c r="AM83" s="202"/>
      <c r="AN83" s="109"/>
      <c r="AO83" s="407"/>
      <c r="AP83" s="407"/>
      <c r="AQ83" s="407"/>
    </row>
    <row r="84" spans="1:43" ht="11.25" customHeight="1" x14ac:dyDescent="0.25">
      <c r="A84" s="407"/>
      <c r="B84" s="410"/>
      <c r="C84" s="202"/>
      <c r="D84" s="109"/>
      <c r="E84" s="84" t="s">
        <v>56</v>
      </c>
      <c r="F84" s="1148" t="str">
        <f ca="1">VLOOKUP(CONCATENATE($B$77&amp;INDIRECT(ADDRESS(ROW(),COLUMN()-1))),INDIRECT("translations[[Question Num]:["&amp; Language_Selected &amp;"]]"),MATCH(Language_Selected,Language_Options,0)+1,FALSE)</f>
        <v>In what month and year did you start living with your (husband/partner)?</v>
      </c>
      <c r="G84" s="1148"/>
      <c r="H84" s="1148"/>
      <c r="I84" s="1148"/>
      <c r="J84" s="1148"/>
      <c r="K84" s="1148"/>
      <c r="L84" s="1223"/>
      <c r="M84" s="84" t="s">
        <v>58</v>
      </c>
      <c r="N84" s="1148" t="str">
        <f ca="1">VLOOKUP(CONCATENATE($B$77&amp;INDIRECT(ADDRESS(ROW(),COLUMN()-1))),INDIRECT("translations[[Question Num]:["&amp; Language_Selected &amp;"]]"),MATCH(Language_Selected,Language_Options,0)+1,FALSE)</f>
        <v>Now I would like to ask about your first husband or partner. In what month and year did you start living with him?</v>
      </c>
      <c r="O84" s="1148"/>
      <c r="P84" s="1148"/>
      <c r="Q84" s="1148"/>
      <c r="R84" s="1148"/>
      <c r="S84" s="1148"/>
      <c r="T84" s="1148"/>
      <c r="U84" s="202"/>
      <c r="V84" s="109"/>
      <c r="W84" s="381" t="s">
        <v>612</v>
      </c>
      <c r="X84" s="381"/>
      <c r="Y84" s="381"/>
      <c r="Z84" s="407"/>
      <c r="AA84" s="407"/>
      <c r="AB84" s="407"/>
      <c r="AC84" s="407"/>
      <c r="AD84" s="407"/>
      <c r="AE84" s="112" t="s">
        <v>9</v>
      </c>
      <c r="AF84" s="112"/>
      <c r="AG84" s="112"/>
      <c r="AH84" s="112"/>
      <c r="AI84" s="112"/>
      <c r="AJ84" s="112"/>
      <c r="AK84" s="112"/>
      <c r="AL84" s="223" t="s">
        <v>219</v>
      </c>
      <c r="AM84" s="202"/>
      <c r="AN84" s="109"/>
      <c r="AO84" s="407"/>
      <c r="AP84" s="407"/>
      <c r="AQ84" s="407"/>
    </row>
    <row r="85" spans="1:43" ht="11.25" customHeight="1" x14ac:dyDescent="0.25">
      <c r="A85" s="407"/>
      <c r="B85" s="410"/>
      <c r="C85" s="202"/>
      <c r="D85" s="109"/>
      <c r="E85" s="407"/>
      <c r="F85" s="1148"/>
      <c r="G85" s="1148"/>
      <c r="H85" s="1148"/>
      <c r="I85" s="1148"/>
      <c r="J85" s="1148"/>
      <c r="K85" s="1148"/>
      <c r="L85" s="1223"/>
      <c r="M85" s="407"/>
      <c r="N85" s="1148"/>
      <c r="O85" s="1148"/>
      <c r="P85" s="1148"/>
      <c r="Q85" s="1148"/>
      <c r="R85" s="1148"/>
      <c r="S85" s="1148"/>
      <c r="T85" s="1148"/>
      <c r="U85" s="202"/>
      <c r="V85" s="109"/>
      <c r="W85" s="381"/>
      <c r="X85" s="381"/>
      <c r="Y85" s="381"/>
      <c r="Z85" s="407"/>
      <c r="AA85" s="407"/>
      <c r="AB85" s="407"/>
      <c r="AC85" s="407"/>
      <c r="AD85" s="407"/>
      <c r="AE85" s="407"/>
      <c r="AF85" s="407"/>
      <c r="AG85" s="407"/>
      <c r="AH85" s="407"/>
      <c r="AI85" s="407"/>
      <c r="AJ85" s="407"/>
      <c r="AK85" s="407"/>
      <c r="AL85" s="223"/>
      <c r="AM85" s="202"/>
      <c r="AN85" s="109"/>
      <c r="AO85" s="407"/>
      <c r="AP85" s="407"/>
      <c r="AQ85" s="407"/>
    </row>
    <row r="86" spans="1:43" ht="11.25" customHeight="1" x14ac:dyDescent="0.25">
      <c r="A86" s="407"/>
      <c r="B86" s="410"/>
      <c r="C86" s="202"/>
      <c r="D86" s="109"/>
      <c r="F86" s="1148"/>
      <c r="G86" s="1148"/>
      <c r="H86" s="1148"/>
      <c r="I86" s="1148"/>
      <c r="J86" s="1148"/>
      <c r="K86" s="1148"/>
      <c r="L86" s="1223"/>
      <c r="N86" s="1148"/>
      <c r="O86" s="1148"/>
      <c r="P86" s="1148"/>
      <c r="Q86" s="1148"/>
      <c r="R86" s="1148"/>
      <c r="S86" s="1148"/>
      <c r="T86" s="1148"/>
      <c r="U86" s="202"/>
      <c r="V86" s="109"/>
      <c r="W86" s="407"/>
      <c r="X86" s="407"/>
      <c r="Y86" s="407"/>
      <c r="Z86" s="407"/>
      <c r="AA86" s="407"/>
      <c r="AB86" s="407"/>
      <c r="AC86" s="407"/>
      <c r="AD86" s="407"/>
      <c r="AE86" s="108"/>
      <c r="AF86" s="107"/>
      <c r="AG86" s="108"/>
      <c r="AH86" s="107"/>
      <c r="AI86" s="108"/>
      <c r="AJ86" s="107"/>
      <c r="AK86" s="108"/>
      <c r="AL86" s="110"/>
      <c r="AM86" s="202"/>
      <c r="AN86" s="109"/>
      <c r="AO86" s="407"/>
      <c r="AP86" s="1228">
        <v>717</v>
      </c>
      <c r="AQ86" s="407"/>
    </row>
    <row r="87" spans="1:43" ht="11.25" customHeight="1" x14ac:dyDescent="0.25">
      <c r="A87" s="407"/>
      <c r="B87" s="410"/>
      <c r="C87" s="202"/>
      <c r="D87" s="109"/>
      <c r="E87" s="412"/>
      <c r="F87" s="1148"/>
      <c r="G87" s="1148"/>
      <c r="H87" s="1148"/>
      <c r="I87" s="1148"/>
      <c r="J87" s="1148"/>
      <c r="K87" s="1148"/>
      <c r="L87" s="1223"/>
      <c r="M87" s="412"/>
      <c r="N87" s="1148"/>
      <c r="O87" s="1148"/>
      <c r="P87" s="1148"/>
      <c r="Q87" s="1148"/>
      <c r="R87" s="1148"/>
      <c r="S87" s="1148"/>
      <c r="T87" s="1148"/>
      <c r="U87" s="202"/>
      <c r="V87" s="109"/>
      <c r="W87" s="407" t="s">
        <v>17</v>
      </c>
      <c r="X87" s="407"/>
      <c r="Y87" s="407"/>
      <c r="Z87" s="112" t="s">
        <v>9</v>
      </c>
      <c r="AA87" s="112"/>
      <c r="AB87" s="112"/>
      <c r="AC87" s="112"/>
      <c r="AD87" s="112"/>
      <c r="AE87" s="113"/>
      <c r="AF87" s="114"/>
      <c r="AG87" s="113"/>
      <c r="AH87" s="114"/>
      <c r="AI87" s="113"/>
      <c r="AJ87" s="114"/>
      <c r="AK87" s="113"/>
      <c r="AL87" s="115"/>
      <c r="AM87" s="202"/>
      <c r="AN87" s="109"/>
      <c r="AO87" s="407"/>
      <c r="AP87" s="1228"/>
      <c r="AQ87" s="407"/>
    </row>
    <row r="88" spans="1:43" ht="11.25" customHeight="1" x14ac:dyDescent="0.25">
      <c r="A88" s="407"/>
      <c r="B88" s="410"/>
      <c r="C88" s="202"/>
      <c r="D88" s="109"/>
      <c r="E88" s="412"/>
      <c r="F88" s="1148"/>
      <c r="G88" s="1148"/>
      <c r="H88" s="1148"/>
      <c r="I88" s="1148"/>
      <c r="J88" s="1148"/>
      <c r="K88" s="1148"/>
      <c r="L88" s="1223"/>
      <c r="M88" s="412"/>
      <c r="N88" s="1148"/>
      <c r="O88" s="1148"/>
      <c r="P88" s="1148"/>
      <c r="Q88" s="1148"/>
      <c r="R88" s="1148"/>
      <c r="S88" s="1148"/>
      <c r="T88" s="1148"/>
      <c r="U88" s="202"/>
      <c r="V88" s="109"/>
      <c r="W88" s="381"/>
      <c r="X88" s="381"/>
      <c r="Y88" s="381"/>
      <c r="Z88" s="381"/>
      <c r="AA88" s="381"/>
      <c r="AB88" s="381"/>
      <c r="AC88" s="381"/>
      <c r="AD88" s="381"/>
      <c r="AE88" s="381"/>
      <c r="AF88" s="381"/>
      <c r="AG88" s="381"/>
      <c r="AH88" s="381"/>
      <c r="AI88" s="381"/>
      <c r="AJ88" s="381"/>
      <c r="AK88" s="381"/>
      <c r="AL88" s="116"/>
      <c r="AM88" s="202"/>
      <c r="AN88" s="109"/>
      <c r="AO88" s="407"/>
      <c r="AP88" s="407"/>
      <c r="AQ88" s="407"/>
    </row>
    <row r="89" spans="1:43" ht="11.25" customHeight="1" x14ac:dyDescent="0.25">
      <c r="A89" s="407"/>
      <c r="B89" s="410"/>
      <c r="C89" s="202"/>
      <c r="D89" s="109"/>
      <c r="E89" s="412"/>
      <c r="F89" s="1148"/>
      <c r="G89" s="1148"/>
      <c r="H89" s="1148"/>
      <c r="I89" s="1148"/>
      <c r="J89" s="1148"/>
      <c r="K89" s="1148"/>
      <c r="L89" s="1223"/>
      <c r="M89" s="412"/>
      <c r="N89" s="1148"/>
      <c r="O89" s="1148"/>
      <c r="P89" s="1148"/>
      <c r="Q89" s="1148"/>
      <c r="R89" s="1148"/>
      <c r="S89" s="1148"/>
      <c r="T89" s="1148"/>
      <c r="U89" s="202"/>
      <c r="V89" s="109"/>
      <c r="W89" s="407"/>
      <c r="X89" s="407"/>
      <c r="Y89" s="407"/>
      <c r="Z89" s="407"/>
      <c r="AA89" s="407"/>
      <c r="AB89" s="407"/>
      <c r="AC89" s="407"/>
      <c r="AD89" s="407"/>
      <c r="AE89" s="407"/>
      <c r="AF89" s="407"/>
      <c r="AG89" s="407"/>
      <c r="AH89" s="407"/>
      <c r="AI89" s="407"/>
      <c r="AJ89" s="407"/>
      <c r="AK89" s="407"/>
      <c r="AL89" s="203"/>
      <c r="AM89" s="202"/>
      <c r="AN89" s="109"/>
      <c r="AO89" s="407"/>
      <c r="AP89" s="407"/>
      <c r="AQ89" s="407"/>
    </row>
    <row r="90" spans="1:43" ht="11.25" customHeight="1" x14ac:dyDescent="0.25">
      <c r="A90" s="407"/>
      <c r="B90" s="410"/>
      <c r="C90" s="202"/>
      <c r="D90" s="109"/>
      <c r="E90" s="407"/>
      <c r="F90" s="1148"/>
      <c r="G90" s="1148"/>
      <c r="H90" s="1148"/>
      <c r="I90" s="1148"/>
      <c r="J90" s="1148"/>
      <c r="K90" s="1148"/>
      <c r="L90" s="1223"/>
      <c r="M90" s="407"/>
      <c r="N90" s="1148"/>
      <c r="O90" s="1148"/>
      <c r="P90" s="1148"/>
      <c r="Q90" s="1148"/>
      <c r="R90" s="1148"/>
      <c r="S90" s="1148"/>
      <c r="T90" s="1148"/>
      <c r="U90" s="202"/>
      <c r="V90" s="109"/>
      <c r="W90" s="381" t="s">
        <v>613</v>
      </c>
      <c r="X90" s="381"/>
      <c r="Y90" s="381"/>
      <c r="Z90" s="407"/>
      <c r="AA90" s="407"/>
      <c r="AB90" s="407"/>
      <c r="AC90" s="407"/>
      <c r="AD90" s="112" t="s">
        <v>9</v>
      </c>
      <c r="AE90" s="160"/>
      <c r="AF90" s="112"/>
      <c r="AG90" s="112"/>
      <c r="AH90" s="112"/>
      <c r="AI90" s="112"/>
      <c r="AJ90" s="112"/>
      <c r="AK90" s="407"/>
      <c r="AL90" s="223" t="s">
        <v>614</v>
      </c>
      <c r="AM90" s="202"/>
      <c r="AN90" s="109"/>
      <c r="AO90" s="407"/>
      <c r="AP90" s="381"/>
      <c r="AQ90" s="407"/>
    </row>
    <row r="91" spans="1:43" ht="6" customHeight="1" x14ac:dyDescent="0.25">
      <c r="A91" s="119"/>
      <c r="B91" s="118"/>
      <c r="C91" s="114"/>
      <c r="D91" s="113"/>
      <c r="E91" s="119"/>
      <c r="F91" s="119"/>
      <c r="G91" s="119"/>
      <c r="H91" s="119"/>
      <c r="I91" s="119"/>
      <c r="J91" s="119"/>
      <c r="K91" s="119"/>
      <c r="L91" s="119"/>
      <c r="M91" s="119"/>
      <c r="N91" s="119"/>
      <c r="O91" s="119"/>
      <c r="P91" s="119"/>
      <c r="Q91" s="119"/>
      <c r="R91" s="119"/>
      <c r="S91" s="119"/>
      <c r="T91" s="119"/>
      <c r="U91" s="114"/>
      <c r="V91" s="113"/>
      <c r="W91" s="119"/>
      <c r="X91" s="119"/>
      <c r="Y91" s="119"/>
      <c r="Z91" s="119"/>
      <c r="AA91" s="119"/>
      <c r="AB91" s="119"/>
      <c r="AC91" s="119"/>
      <c r="AD91" s="119"/>
      <c r="AE91" s="119"/>
      <c r="AF91" s="119"/>
      <c r="AG91" s="119"/>
      <c r="AH91" s="119"/>
      <c r="AI91" s="119"/>
      <c r="AJ91" s="119"/>
      <c r="AK91" s="119"/>
      <c r="AL91" s="120"/>
      <c r="AM91" s="114"/>
      <c r="AN91" s="113"/>
      <c r="AO91" s="119"/>
      <c r="AP91" s="119"/>
      <c r="AQ91" s="119"/>
    </row>
    <row r="92" spans="1:43" ht="6" customHeight="1" x14ac:dyDescent="0.25">
      <c r="A92" s="29"/>
      <c r="B92" s="433"/>
      <c r="C92" s="107"/>
      <c r="D92" s="108"/>
      <c r="E92" s="29"/>
      <c r="F92" s="29"/>
      <c r="G92" s="29"/>
      <c r="H92" s="29"/>
      <c r="I92" s="29"/>
      <c r="J92" s="29"/>
      <c r="K92" s="29"/>
      <c r="L92" s="29"/>
      <c r="M92" s="29"/>
      <c r="N92" s="29"/>
      <c r="O92" s="29"/>
      <c r="P92" s="29"/>
      <c r="Q92" s="29"/>
      <c r="R92" s="29"/>
      <c r="S92" s="29"/>
      <c r="T92" s="29"/>
      <c r="U92" s="107"/>
      <c r="V92" s="108"/>
      <c r="W92" s="29"/>
      <c r="X92" s="29"/>
      <c r="Y92" s="29"/>
      <c r="Z92" s="29"/>
      <c r="AA92" s="29"/>
      <c r="AB92" s="29"/>
      <c r="AC92" s="29"/>
      <c r="AD92" s="29"/>
      <c r="AE92" s="29"/>
      <c r="AF92" s="29"/>
      <c r="AG92" s="29"/>
      <c r="AH92" s="29"/>
      <c r="AI92" s="29"/>
      <c r="AJ92" s="29"/>
      <c r="AK92" s="29"/>
      <c r="AL92" s="33"/>
      <c r="AM92" s="107"/>
      <c r="AN92" s="108"/>
      <c r="AO92" s="29"/>
      <c r="AP92" s="29"/>
      <c r="AQ92" s="29"/>
    </row>
    <row r="93" spans="1:43" ht="11.25" customHeight="1" x14ac:dyDescent="0.25">
      <c r="A93" s="407"/>
      <c r="B93" s="460">
        <v>716</v>
      </c>
      <c r="C93" s="202"/>
      <c r="D93" s="109"/>
      <c r="E93" s="1148" t="str">
        <f ca="1">VLOOKUP(INDIRECT(ADDRESS(ROW(),COLUMN()-3)),INDIRECT("translations[[Question Num]:["&amp; Language_Selected &amp;"]]"),MATCH(Language_Selected,Language_Options,0)+1,FALSE)</f>
        <v>How old were you when you first started living with him?</v>
      </c>
      <c r="F93" s="1148"/>
      <c r="G93" s="1148"/>
      <c r="H93" s="1148"/>
      <c r="I93" s="1148"/>
      <c r="J93" s="1148"/>
      <c r="K93" s="1148"/>
      <c r="L93" s="1148"/>
      <c r="M93" s="1148"/>
      <c r="N93" s="1148"/>
      <c r="O93" s="1148"/>
      <c r="P93" s="1148"/>
      <c r="Q93" s="1148"/>
      <c r="R93" s="1148"/>
      <c r="S93" s="1148"/>
      <c r="T93" s="1148"/>
      <c r="U93" s="202"/>
      <c r="V93" s="109"/>
      <c r="W93" s="407"/>
      <c r="X93" s="407"/>
      <c r="Y93" s="407"/>
      <c r="Z93" s="407"/>
      <c r="AA93" s="407"/>
      <c r="AB93" s="407"/>
      <c r="AC93" s="407"/>
      <c r="AD93" s="407"/>
      <c r="AE93" s="407"/>
      <c r="AF93" s="407"/>
      <c r="AG93" s="407"/>
      <c r="AH93" s="407"/>
      <c r="AI93" s="108"/>
      <c r="AJ93" s="107"/>
      <c r="AK93" s="108"/>
      <c r="AL93" s="110"/>
      <c r="AM93" s="202"/>
      <c r="AN93" s="109"/>
      <c r="AO93" s="407"/>
      <c r="AP93" s="407"/>
      <c r="AQ93" s="407"/>
    </row>
    <row r="94" spans="1:43" ht="11.25" customHeight="1" x14ac:dyDescent="0.25">
      <c r="A94" s="407"/>
      <c r="B94" s="410"/>
      <c r="C94" s="202"/>
      <c r="D94" s="109"/>
      <c r="E94" s="1148"/>
      <c r="F94" s="1148"/>
      <c r="G94" s="1148"/>
      <c r="H94" s="1148"/>
      <c r="I94" s="1148"/>
      <c r="J94" s="1148"/>
      <c r="K94" s="1148"/>
      <c r="L94" s="1148"/>
      <c r="M94" s="1148"/>
      <c r="N94" s="1148"/>
      <c r="O94" s="1148"/>
      <c r="P94" s="1148"/>
      <c r="Q94" s="1148"/>
      <c r="R94" s="1148"/>
      <c r="S94" s="1148"/>
      <c r="T94" s="1148"/>
      <c r="U94" s="202"/>
      <c r="V94" s="109"/>
      <c r="W94" s="407" t="s">
        <v>149</v>
      </c>
      <c r="X94" s="407"/>
      <c r="Y94" s="112" t="s">
        <v>9</v>
      </c>
      <c r="Z94" s="170"/>
      <c r="AA94" s="112"/>
      <c r="AB94" s="112"/>
      <c r="AC94" s="112"/>
      <c r="AD94" s="112"/>
      <c r="AE94" s="112"/>
      <c r="AF94" s="112"/>
      <c r="AG94" s="112"/>
      <c r="AH94" s="112"/>
      <c r="AI94" s="113"/>
      <c r="AJ94" s="114"/>
      <c r="AK94" s="113"/>
      <c r="AL94" s="115"/>
      <c r="AM94" s="202"/>
      <c r="AN94" s="109"/>
      <c r="AO94" s="407"/>
      <c r="AP94" s="407"/>
      <c r="AQ94" s="407"/>
    </row>
    <row r="95" spans="1:43" ht="6" customHeight="1" thickBot="1" x14ac:dyDescent="0.3">
      <c r="A95" s="407"/>
      <c r="B95" s="410"/>
      <c r="C95" s="202"/>
      <c r="D95" s="109"/>
      <c r="E95" s="407"/>
      <c r="F95" s="407"/>
      <c r="G95" s="407"/>
      <c r="H95" s="407"/>
      <c r="I95" s="407"/>
      <c r="J95" s="407"/>
      <c r="K95" s="407"/>
      <c r="L95" s="407"/>
      <c r="M95" s="407"/>
      <c r="N95" s="407"/>
      <c r="O95" s="407"/>
      <c r="P95" s="407"/>
      <c r="Q95" s="407"/>
      <c r="R95" s="407"/>
      <c r="S95" s="407"/>
      <c r="T95" s="407"/>
      <c r="U95" s="202"/>
      <c r="V95" s="109"/>
      <c r="W95" s="407"/>
      <c r="X95" s="407"/>
      <c r="Y95" s="407"/>
      <c r="Z95" s="407"/>
      <c r="AA95" s="407"/>
      <c r="AB95" s="407"/>
      <c r="AC95" s="407"/>
      <c r="AD95" s="407"/>
      <c r="AE95" s="407"/>
      <c r="AF95" s="407"/>
      <c r="AG95" s="407"/>
      <c r="AH95" s="407"/>
      <c r="AI95" s="407"/>
      <c r="AJ95" s="407"/>
      <c r="AK95" s="407"/>
      <c r="AL95" s="203"/>
      <c r="AM95" s="202"/>
      <c r="AN95" s="109"/>
      <c r="AO95" s="407"/>
      <c r="AP95" s="407"/>
      <c r="AQ95" s="407"/>
    </row>
    <row r="96" spans="1:43" ht="6" customHeight="1" x14ac:dyDescent="0.25">
      <c r="A96" s="129"/>
      <c r="B96" s="130"/>
      <c r="C96" s="131"/>
      <c r="D96" s="132"/>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4"/>
      <c r="AM96" s="131"/>
      <c r="AN96" s="132"/>
      <c r="AO96" s="133"/>
      <c r="AP96" s="133"/>
      <c r="AQ96" s="135"/>
    </row>
    <row r="97" spans="1:43" ht="11.25" customHeight="1" x14ac:dyDescent="0.25">
      <c r="A97" s="136"/>
      <c r="B97" s="460">
        <v>717</v>
      </c>
      <c r="C97" s="202"/>
      <c r="D97" s="109"/>
      <c r="E97" s="1129" t="s">
        <v>607</v>
      </c>
      <c r="F97" s="1129"/>
      <c r="G97" s="1129"/>
      <c r="H97" s="1129"/>
      <c r="I97" s="1129"/>
      <c r="J97" s="1129"/>
      <c r="K97" s="1129"/>
      <c r="L97" s="1129"/>
      <c r="M97" s="1129"/>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c r="AI97" s="1129"/>
      <c r="AJ97" s="1129"/>
      <c r="AK97" s="1129"/>
      <c r="AL97" s="1129"/>
      <c r="AM97" s="202"/>
      <c r="AN97" s="109"/>
      <c r="AO97" s="407"/>
      <c r="AP97" s="407"/>
      <c r="AQ97" s="137"/>
    </row>
    <row r="98" spans="1:43" ht="6" customHeight="1" x14ac:dyDescent="0.25">
      <c r="A98" s="136"/>
      <c r="B98" s="410"/>
      <c r="C98" s="202"/>
      <c r="D98" s="109"/>
      <c r="E98" s="407"/>
      <c r="F98" s="407"/>
      <c r="G98" s="407"/>
      <c r="H98" s="407"/>
      <c r="I98" s="407"/>
      <c r="J98" s="407"/>
      <c r="K98" s="407"/>
      <c r="L98" s="407"/>
      <c r="M98" s="407"/>
      <c r="N98" s="407"/>
      <c r="O98" s="407"/>
      <c r="P98" s="407"/>
      <c r="Q98" s="407"/>
      <c r="R98" s="407"/>
      <c r="S98" s="407"/>
      <c r="T98" s="407"/>
      <c r="U98" s="407"/>
      <c r="V98" s="407"/>
      <c r="W98" s="407"/>
      <c r="X98" s="407"/>
      <c r="Y98" s="407"/>
      <c r="Z98" s="407"/>
      <c r="AA98" s="407"/>
      <c r="AB98" s="407"/>
      <c r="AC98" s="407"/>
      <c r="AD98" s="407"/>
      <c r="AE98" s="407"/>
      <c r="AF98" s="407"/>
      <c r="AG98" s="407"/>
      <c r="AH98" s="407"/>
      <c r="AI98" s="407"/>
      <c r="AJ98" s="407"/>
      <c r="AK98" s="407"/>
      <c r="AL98" s="203"/>
      <c r="AM98" s="202"/>
      <c r="AN98" s="109"/>
      <c r="AO98" s="407"/>
      <c r="AP98" s="407"/>
      <c r="AQ98" s="137"/>
    </row>
    <row r="99" spans="1:43" ht="10.3" x14ac:dyDescent="0.25">
      <c r="A99" s="136"/>
      <c r="B99" s="410"/>
      <c r="C99" s="202"/>
      <c r="D99" s="109"/>
      <c r="E99" s="407"/>
      <c r="F99" s="407"/>
      <c r="G99" s="407"/>
      <c r="H99" s="407"/>
      <c r="I99" s="407"/>
      <c r="J99" s="407"/>
      <c r="K99" s="407"/>
      <c r="L99" s="407"/>
      <c r="M99" s="159"/>
      <c r="N99" s="203" t="s">
        <v>615</v>
      </c>
      <c r="O99" s="407"/>
      <c r="P99" s="407"/>
      <c r="Q99" s="407"/>
      <c r="R99" s="407"/>
      <c r="S99" s="407"/>
      <c r="T99" s="407"/>
      <c r="U99" s="407"/>
      <c r="V99" s="407"/>
      <c r="W99" s="159"/>
      <c r="X99" s="407"/>
      <c r="Y99" s="407"/>
      <c r="Z99" s="203" t="s">
        <v>615</v>
      </c>
      <c r="AA99" s="407"/>
      <c r="AB99" s="407"/>
      <c r="AC99" s="159"/>
      <c r="AD99" s="407"/>
      <c r="AE99" s="407"/>
      <c r="AF99" s="407"/>
      <c r="AG99" s="407"/>
      <c r="AH99" s="407"/>
      <c r="AI99" s="407"/>
      <c r="AJ99" s="407"/>
      <c r="AK99" s="407"/>
      <c r="AL99" s="203"/>
      <c r="AM99" s="202"/>
      <c r="AN99" s="109"/>
      <c r="AO99" s="407"/>
      <c r="AP99" s="407"/>
      <c r="AQ99" s="137"/>
    </row>
    <row r="100" spans="1:43" ht="10.3" x14ac:dyDescent="0.25">
      <c r="A100" s="136"/>
      <c r="B100" s="410"/>
      <c r="C100" s="202"/>
      <c r="D100" s="109"/>
      <c r="E100" s="407"/>
      <c r="F100" s="407"/>
      <c r="G100" s="407"/>
      <c r="H100" s="407"/>
      <c r="I100" s="407"/>
      <c r="J100" s="407"/>
      <c r="K100" s="407"/>
      <c r="L100" s="407"/>
      <c r="M100" s="159"/>
      <c r="N100" s="203" t="s">
        <v>616</v>
      </c>
      <c r="O100" s="407"/>
      <c r="P100" s="407"/>
      <c r="Q100" s="407"/>
      <c r="R100" s="407"/>
      <c r="S100" s="407"/>
      <c r="T100" s="407"/>
      <c r="U100" s="407"/>
      <c r="V100" s="407"/>
      <c r="W100" s="159"/>
      <c r="X100" s="407"/>
      <c r="Y100" s="407"/>
      <c r="Z100" s="203" t="s">
        <v>617</v>
      </c>
      <c r="AA100" s="407"/>
      <c r="AB100" s="407"/>
      <c r="AC100" s="159"/>
      <c r="AD100" s="407"/>
      <c r="AE100" s="407"/>
      <c r="AF100" s="407"/>
      <c r="AG100" s="407"/>
      <c r="AH100" s="407"/>
      <c r="AI100" s="407"/>
      <c r="AJ100" s="407"/>
      <c r="AK100" s="407"/>
      <c r="AL100" s="203"/>
      <c r="AM100" s="202"/>
      <c r="AN100" s="109"/>
      <c r="AO100" s="407"/>
      <c r="AP100" s="1003">
        <v>721</v>
      </c>
      <c r="AQ100" s="137"/>
    </row>
    <row r="101" spans="1:43" ht="10.3" x14ac:dyDescent="0.25">
      <c r="A101" s="136"/>
      <c r="B101" s="410"/>
      <c r="C101" s="202"/>
      <c r="D101" s="109"/>
      <c r="E101" s="407"/>
      <c r="F101" s="407"/>
      <c r="G101" s="407"/>
      <c r="H101" s="407"/>
      <c r="I101" s="407"/>
      <c r="J101" s="407"/>
      <c r="K101" s="407"/>
      <c r="L101" s="407"/>
      <c r="M101" s="159"/>
      <c r="N101" s="203"/>
      <c r="O101" s="407"/>
      <c r="P101" s="407"/>
      <c r="Q101" s="407"/>
      <c r="R101" s="407"/>
      <c r="S101" s="407"/>
      <c r="T101" s="407"/>
      <c r="U101" s="407"/>
      <c r="V101" s="407"/>
      <c r="W101" s="407"/>
      <c r="X101" s="407"/>
      <c r="Y101" s="407"/>
      <c r="Z101" s="407"/>
      <c r="AA101" s="407"/>
      <c r="AB101" s="407"/>
      <c r="AC101" s="407"/>
      <c r="AD101" s="407"/>
      <c r="AE101" s="407"/>
      <c r="AF101" s="407"/>
      <c r="AG101" s="407"/>
      <c r="AH101" s="407"/>
      <c r="AI101" s="407"/>
      <c r="AJ101" s="407"/>
      <c r="AK101" s="407"/>
      <c r="AL101" s="203"/>
      <c r="AM101" s="202"/>
      <c r="AN101" s="109"/>
      <c r="AO101" s="407"/>
      <c r="AP101" s="407"/>
      <c r="AQ101" s="137"/>
    </row>
    <row r="102" spans="1:43" ht="6" customHeight="1" thickBot="1" x14ac:dyDescent="0.3">
      <c r="A102" s="138"/>
      <c r="B102" s="432"/>
      <c r="C102" s="139"/>
      <c r="D102" s="140"/>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2"/>
      <c r="AM102" s="139"/>
      <c r="AN102" s="140"/>
      <c r="AO102" s="141"/>
      <c r="AP102" s="141"/>
      <c r="AQ102" s="143"/>
    </row>
    <row r="103" spans="1:43" ht="6" customHeight="1" x14ac:dyDescent="0.25">
      <c r="A103" s="129"/>
      <c r="B103" s="130"/>
      <c r="C103" s="131"/>
      <c r="D103" s="132"/>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4"/>
      <c r="AM103" s="131"/>
      <c r="AN103" s="132"/>
      <c r="AO103" s="133"/>
      <c r="AP103" s="133"/>
      <c r="AQ103" s="135"/>
    </row>
    <row r="104" spans="1:43" ht="11.25" customHeight="1" x14ac:dyDescent="0.25">
      <c r="A104" s="136"/>
      <c r="B104" s="460">
        <v>718</v>
      </c>
      <c r="C104" s="202"/>
      <c r="D104" s="109"/>
      <c r="E104" s="1129" t="s">
        <v>595</v>
      </c>
      <c r="F104" s="1129"/>
      <c r="G104" s="1129"/>
      <c r="H104" s="1129"/>
      <c r="I104" s="1129"/>
      <c r="J104" s="1129"/>
      <c r="K104" s="1129"/>
      <c r="L104" s="1129"/>
      <c r="M104" s="1129"/>
      <c r="N104" s="1129"/>
      <c r="O104" s="1129"/>
      <c r="P104" s="1129"/>
      <c r="Q104" s="1129"/>
      <c r="R104" s="1129"/>
      <c r="S104" s="1129"/>
      <c r="T104" s="1129"/>
      <c r="U104" s="1129"/>
      <c r="V104" s="1129"/>
      <c r="W104" s="1129"/>
      <c r="X104" s="1129"/>
      <c r="Y104" s="1129"/>
      <c r="Z104" s="1129"/>
      <c r="AA104" s="1129"/>
      <c r="AB104" s="1129"/>
      <c r="AC104" s="1129"/>
      <c r="AD104" s="1129"/>
      <c r="AE104" s="1129"/>
      <c r="AF104" s="1129"/>
      <c r="AG104" s="1129"/>
      <c r="AH104" s="1129"/>
      <c r="AI104" s="1129"/>
      <c r="AJ104" s="1129"/>
      <c r="AK104" s="1129"/>
      <c r="AL104" s="1129"/>
      <c r="AM104" s="202"/>
      <c r="AN104" s="109"/>
      <c r="AO104" s="407"/>
      <c r="AP104" s="407"/>
      <c r="AQ104" s="137"/>
    </row>
    <row r="105" spans="1:43" ht="6" customHeight="1" x14ac:dyDescent="0.25">
      <c r="A105" s="136"/>
      <c r="B105" s="410"/>
      <c r="C105" s="202"/>
      <c r="D105" s="109"/>
      <c r="E105" s="407"/>
      <c r="F105" s="407"/>
      <c r="G105" s="407"/>
      <c r="H105" s="407"/>
      <c r="I105" s="407"/>
      <c r="J105" s="407"/>
      <c r="K105" s="407"/>
      <c r="L105" s="407"/>
      <c r="M105" s="407"/>
      <c r="N105" s="407"/>
      <c r="O105" s="407"/>
      <c r="P105" s="407"/>
      <c r="Q105" s="407"/>
      <c r="R105" s="407"/>
      <c r="S105" s="407"/>
      <c r="T105" s="407"/>
      <c r="U105" s="407"/>
      <c r="V105" s="407"/>
      <c r="W105" s="407"/>
      <c r="X105" s="407"/>
      <c r="Y105" s="407"/>
      <c r="Z105" s="407"/>
      <c r="AA105" s="407"/>
      <c r="AB105" s="407"/>
      <c r="AC105" s="407"/>
      <c r="AD105" s="407"/>
      <c r="AE105" s="407"/>
      <c r="AF105" s="407"/>
      <c r="AG105" s="407"/>
      <c r="AH105" s="407"/>
      <c r="AI105" s="407"/>
      <c r="AJ105" s="407"/>
      <c r="AK105" s="407"/>
      <c r="AL105" s="203"/>
      <c r="AM105" s="202"/>
      <c r="AN105" s="109"/>
      <c r="AO105" s="407"/>
      <c r="AP105" s="407"/>
      <c r="AQ105" s="137"/>
    </row>
    <row r="106" spans="1:43" ht="10.3" x14ac:dyDescent="0.25">
      <c r="A106" s="136"/>
      <c r="B106" s="410"/>
      <c r="C106" s="202"/>
      <c r="D106" s="109"/>
      <c r="E106" s="407"/>
      <c r="F106" s="407"/>
      <c r="G106" s="407"/>
      <c r="H106" s="407"/>
      <c r="I106" s="407"/>
      <c r="J106" s="203" t="s">
        <v>122</v>
      </c>
      <c r="K106" s="407"/>
      <c r="L106" s="407"/>
      <c r="M106" s="407"/>
      <c r="N106" s="407"/>
      <c r="O106" s="407"/>
      <c r="P106" s="407"/>
      <c r="Q106" s="203" t="s">
        <v>122</v>
      </c>
      <c r="R106" s="407"/>
      <c r="S106" s="407"/>
      <c r="U106" s="407"/>
      <c r="V106" s="407"/>
      <c r="W106" s="407"/>
      <c r="X106" s="407"/>
      <c r="Y106" s="407"/>
      <c r="Z106" s="407"/>
      <c r="AA106" s="203" t="s">
        <v>123</v>
      </c>
      <c r="AB106" s="407"/>
      <c r="AC106" s="407"/>
      <c r="AD106" s="407"/>
      <c r="AE106" s="407"/>
      <c r="AF106" s="407"/>
      <c r="AG106" s="407"/>
      <c r="AH106" s="407"/>
      <c r="AI106" s="407"/>
      <c r="AJ106" s="407"/>
      <c r="AK106" s="407"/>
      <c r="AL106" s="203"/>
      <c r="AM106" s="202"/>
      <c r="AN106" s="109"/>
      <c r="AO106" s="407"/>
      <c r="AP106" s="1228">
        <v>721</v>
      </c>
      <c r="AQ106" s="137"/>
    </row>
    <row r="107" spans="1:43" ht="10.3" x14ac:dyDescent="0.25">
      <c r="A107" s="136"/>
      <c r="B107" s="410"/>
      <c r="C107" s="202"/>
      <c r="D107" s="109"/>
      <c r="E107" s="407"/>
      <c r="F107" s="407"/>
      <c r="G107" s="407"/>
      <c r="H107" s="407"/>
      <c r="I107" s="407"/>
      <c r="J107" s="203" t="s">
        <v>596</v>
      </c>
      <c r="K107" s="407"/>
      <c r="L107" s="407"/>
      <c r="M107" s="407"/>
      <c r="N107" s="407"/>
      <c r="O107" s="407"/>
      <c r="P107" s="407"/>
      <c r="Q107" s="203" t="s">
        <v>412</v>
      </c>
      <c r="R107" s="407"/>
      <c r="S107" s="407"/>
      <c r="U107" s="407"/>
      <c r="V107" s="407"/>
      <c r="W107" s="407"/>
      <c r="X107" s="407"/>
      <c r="Y107" s="407"/>
      <c r="Z107" s="407"/>
      <c r="AA107" s="203" t="s">
        <v>597</v>
      </c>
      <c r="AB107" s="407"/>
      <c r="AC107" s="407"/>
      <c r="AD107" s="407"/>
      <c r="AE107" s="407"/>
      <c r="AF107" s="407"/>
      <c r="AG107" s="407"/>
      <c r="AH107" s="407"/>
      <c r="AI107" s="407"/>
      <c r="AJ107" s="407"/>
      <c r="AK107" s="407"/>
      <c r="AL107" s="203"/>
      <c r="AM107" s="202"/>
      <c r="AN107" s="109"/>
      <c r="AO107" s="407"/>
      <c r="AP107" s="1228"/>
      <c r="AQ107" s="137"/>
    </row>
    <row r="108" spans="1:43" ht="10.3" x14ac:dyDescent="0.25">
      <c r="A108" s="136"/>
      <c r="B108" s="410"/>
      <c r="C108" s="202"/>
      <c r="D108" s="109"/>
      <c r="E108" s="407"/>
      <c r="F108" s="407"/>
      <c r="G108" s="407"/>
      <c r="H108" s="407"/>
      <c r="I108" s="407"/>
      <c r="J108" s="203" t="s">
        <v>598</v>
      </c>
      <c r="K108" s="407"/>
      <c r="L108" s="407"/>
      <c r="M108" s="407"/>
      <c r="N108" s="407"/>
      <c r="O108" s="407"/>
      <c r="P108" s="407"/>
      <c r="Q108" s="203" t="s">
        <v>618</v>
      </c>
      <c r="R108" s="407"/>
      <c r="S108" s="407"/>
      <c r="U108" s="407"/>
      <c r="V108" s="407"/>
      <c r="W108" s="407"/>
      <c r="X108" s="407"/>
      <c r="Y108" s="407"/>
      <c r="Z108" s="407"/>
      <c r="AA108" s="407"/>
      <c r="AB108" s="407"/>
      <c r="AC108" s="407"/>
      <c r="AD108" s="407"/>
      <c r="AE108" s="407"/>
      <c r="AF108" s="407"/>
      <c r="AG108" s="407"/>
      <c r="AH108" s="407"/>
      <c r="AI108" s="407"/>
      <c r="AJ108" s="407"/>
      <c r="AK108" s="407"/>
      <c r="AL108" s="203"/>
      <c r="AM108" s="202"/>
      <c r="AN108" s="109"/>
      <c r="AO108" s="407"/>
      <c r="AP108" s="407"/>
      <c r="AQ108" s="137"/>
    </row>
    <row r="109" spans="1:43" ht="6" customHeight="1" thickBot="1" x14ac:dyDescent="0.3">
      <c r="A109" s="138"/>
      <c r="B109" s="432"/>
      <c r="C109" s="139"/>
      <c r="D109" s="140"/>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2"/>
      <c r="AM109" s="139"/>
      <c r="AN109" s="140"/>
      <c r="AO109" s="141"/>
      <c r="AP109" s="141"/>
      <c r="AQ109" s="143"/>
    </row>
    <row r="110" spans="1:43" ht="6" customHeight="1" x14ac:dyDescent="0.25">
      <c r="A110" s="407"/>
      <c r="B110" s="410"/>
      <c r="C110" s="202"/>
      <c r="D110" s="109"/>
      <c r="E110" s="407"/>
      <c r="F110" s="407"/>
      <c r="G110" s="407"/>
      <c r="H110" s="407"/>
      <c r="I110" s="407"/>
      <c r="J110" s="407"/>
      <c r="K110" s="407"/>
      <c r="L110" s="407"/>
      <c r="M110" s="407"/>
      <c r="N110" s="407"/>
      <c r="O110" s="407"/>
      <c r="P110" s="407"/>
      <c r="Q110" s="407"/>
      <c r="R110" s="407"/>
      <c r="S110" s="407"/>
      <c r="T110" s="133"/>
      <c r="U110" s="131"/>
      <c r="V110" s="407"/>
      <c r="W110" s="407"/>
      <c r="X110" s="407"/>
      <c r="Y110" s="407"/>
      <c r="Z110" s="407"/>
      <c r="AA110" s="407"/>
      <c r="AB110" s="407"/>
      <c r="AC110" s="407"/>
      <c r="AD110" s="407"/>
      <c r="AE110" s="407"/>
      <c r="AF110" s="407"/>
      <c r="AG110" s="407"/>
      <c r="AH110" s="407"/>
      <c r="AI110" s="407"/>
      <c r="AJ110" s="407"/>
      <c r="AK110" s="407"/>
      <c r="AL110" s="203"/>
      <c r="AM110" s="202"/>
      <c r="AN110" s="109"/>
      <c r="AO110" s="407"/>
      <c r="AP110" s="407"/>
      <c r="AQ110" s="407"/>
    </row>
    <row r="111" spans="1:43" ht="11.25" customHeight="1" x14ac:dyDescent="0.25">
      <c r="A111" s="407"/>
      <c r="B111" s="460">
        <v>719</v>
      </c>
      <c r="C111" s="202"/>
      <c r="D111" s="109"/>
      <c r="E111" s="1148" t="str">
        <f ca="1">VLOOKUP(INDIRECT(ADDRESS(ROW(),COLUMN()-3)),INDIRECT("translations[[Question Num]:["&amp; Language_Selected &amp;"]]"),MATCH(Language_Selected,Language_Options,0)+1,FALSE)</f>
        <v>Now I’d like to ask you about your current (husband/partner). In what month and year did you start living with him?</v>
      </c>
      <c r="F111" s="1148"/>
      <c r="G111" s="1148"/>
      <c r="H111" s="1148"/>
      <c r="I111" s="1148"/>
      <c r="J111" s="1148"/>
      <c r="K111" s="1148"/>
      <c r="L111" s="1148"/>
      <c r="M111" s="1148"/>
      <c r="N111" s="1148"/>
      <c r="O111" s="1148"/>
      <c r="P111" s="1148"/>
      <c r="Q111" s="1148"/>
      <c r="R111" s="1148"/>
      <c r="S111" s="1148"/>
      <c r="T111" s="1148"/>
      <c r="U111" s="202"/>
      <c r="V111" s="189"/>
      <c r="W111" s="407"/>
      <c r="X111" s="407"/>
      <c r="Y111" s="407"/>
      <c r="Z111" s="407"/>
      <c r="AA111" s="407"/>
      <c r="AB111" s="407"/>
      <c r="AC111" s="407"/>
      <c r="AD111" s="407"/>
      <c r="AE111" s="407"/>
      <c r="AF111" s="407"/>
      <c r="AG111" s="407"/>
      <c r="AH111" s="407"/>
      <c r="AI111" s="108"/>
      <c r="AJ111" s="107"/>
      <c r="AK111" s="108"/>
      <c r="AL111" s="110"/>
      <c r="AM111" s="202"/>
      <c r="AN111" s="109"/>
      <c r="AO111" s="407"/>
      <c r="AP111" s="407"/>
      <c r="AQ111" s="407"/>
    </row>
    <row r="112" spans="1:43" ht="11.25" customHeight="1" x14ac:dyDescent="0.25">
      <c r="A112" s="407"/>
      <c r="B112" s="410"/>
      <c r="C112" s="202"/>
      <c r="D112" s="109"/>
      <c r="E112" s="1148"/>
      <c r="F112" s="1148"/>
      <c r="G112" s="1148"/>
      <c r="H112" s="1148"/>
      <c r="I112" s="1148"/>
      <c r="J112" s="1148"/>
      <c r="K112" s="1148"/>
      <c r="L112" s="1148"/>
      <c r="M112" s="1148"/>
      <c r="N112" s="1148"/>
      <c r="O112" s="1148"/>
      <c r="P112" s="1148"/>
      <c r="Q112" s="1148"/>
      <c r="R112" s="1148"/>
      <c r="S112" s="1148"/>
      <c r="T112" s="1148"/>
      <c r="U112" s="202"/>
      <c r="V112" s="407"/>
      <c r="W112" s="407" t="s">
        <v>16</v>
      </c>
      <c r="X112" s="407"/>
      <c r="Y112" s="407"/>
      <c r="Z112" s="112" t="s">
        <v>9</v>
      </c>
      <c r="AA112" s="160"/>
      <c r="AB112" s="112"/>
      <c r="AC112" s="112"/>
      <c r="AD112" s="112"/>
      <c r="AE112" s="112"/>
      <c r="AF112" s="112"/>
      <c r="AG112" s="112"/>
      <c r="AH112" s="112"/>
      <c r="AI112" s="113"/>
      <c r="AJ112" s="114"/>
      <c r="AK112" s="113"/>
      <c r="AL112" s="115"/>
      <c r="AM112" s="202"/>
      <c r="AN112" s="109"/>
      <c r="AO112" s="407"/>
      <c r="AP112" s="407"/>
      <c r="AQ112" s="407"/>
    </row>
    <row r="113" spans="1:43" ht="11.25" customHeight="1" x14ac:dyDescent="0.25">
      <c r="A113" s="407"/>
      <c r="B113" s="410"/>
      <c r="C113" s="202"/>
      <c r="D113" s="109"/>
      <c r="E113" s="1148"/>
      <c r="F113" s="1148"/>
      <c r="G113" s="1148"/>
      <c r="H113" s="1148"/>
      <c r="I113" s="1148"/>
      <c r="J113" s="1148"/>
      <c r="K113" s="1148"/>
      <c r="L113" s="1148"/>
      <c r="M113" s="1148"/>
      <c r="N113" s="1148"/>
      <c r="O113" s="1148"/>
      <c r="P113" s="1148"/>
      <c r="Q113" s="1148"/>
      <c r="R113" s="1148"/>
      <c r="S113" s="1148"/>
      <c r="T113" s="1148"/>
      <c r="U113" s="202"/>
      <c r="V113" s="407"/>
      <c r="W113" s="381"/>
      <c r="X113" s="381"/>
      <c r="Y113" s="381"/>
      <c r="Z113" s="381"/>
      <c r="AA113" s="381"/>
      <c r="AB113" s="381"/>
      <c r="AC113" s="381"/>
      <c r="AD113" s="381"/>
      <c r="AE113" s="381"/>
      <c r="AF113" s="381"/>
      <c r="AG113" s="381"/>
      <c r="AH113" s="381"/>
      <c r="AI113" s="381"/>
      <c r="AJ113" s="381"/>
      <c r="AK113" s="381"/>
      <c r="AL113" s="116"/>
      <c r="AM113" s="202"/>
      <c r="AN113" s="109"/>
      <c r="AO113" s="407"/>
      <c r="AP113" s="407"/>
      <c r="AQ113" s="407"/>
    </row>
    <row r="114" spans="1:43" ht="11.25" customHeight="1" x14ac:dyDescent="0.25">
      <c r="A114" s="407"/>
      <c r="B114" s="410"/>
      <c r="C114" s="202"/>
      <c r="D114" s="109"/>
      <c r="E114" s="1148"/>
      <c r="F114" s="1148"/>
      <c r="G114" s="1148"/>
      <c r="H114" s="1148"/>
      <c r="I114" s="1148"/>
      <c r="J114" s="1148"/>
      <c r="K114" s="1148"/>
      <c r="L114" s="1148"/>
      <c r="M114" s="1148"/>
      <c r="N114" s="1148"/>
      <c r="O114" s="1148"/>
      <c r="P114" s="1148"/>
      <c r="Q114" s="1148"/>
      <c r="R114" s="1148"/>
      <c r="S114" s="1148"/>
      <c r="T114" s="1148"/>
      <c r="U114" s="202"/>
      <c r="V114" s="407"/>
      <c r="W114" s="407"/>
      <c r="X114" s="407"/>
      <c r="Y114" s="407"/>
      <c r="Z114" s="407"/>
      <c r="AA114" s="407"/>
      <c r="AB114" s="407"/>
      <c r="AC114" s="407"/>
      <c r="AD114" s="407"/>
      <c r="AE114" s="407"/>
      <c r="AF114" s="407"/>
      <c r="AG114" s="407"/>
      <c r="AH114" s="407"/>
      <c r="AI114" s="407"/>
      <c r="AJ114" s="407"/>
      <c r="AK114" s="407"/>
      <c r="AL114" s="203"/>
      <c r="AM114" s="202"/>
      <c r="AN114" s="109"/>
      <c r="AO114" s="407"/>
      <c r="AP114" s="407"/>
      <c r="AQ114" s="407"/>
    </row>
    <row r="115" spans="1:43" ht="11.25" customHeight="1" x14ac:dyDescent="0.25">
      <c r="A115" s="407"/>
      <c r="B115" s="410"/>
      <c r="C115" s="202"/>
      <c r="D115" s="109"/>
      <c r="E115" s="1148"/>
      <c r="F115" s="1148"/>
      <c r="G115" s="1148"/>
      <c r="H115" s="1148"/>
      <c r="I115" s="1148"/>
      <c r="J115" s="1148"/>
      <c r="K115" s="1148"/>
      <c r="L115" s="1148"/>
      <c r="M115" s="1148"/>
      <c r="N115" s="1148"/>
      <c r="O115" s="1148"/>
      <c r="P115" s="1148"/>
      <c r="Q115" s="1148"/>
      <c r="R115" s="1148"/>
      <c r="S115" s="1148"/>
      <c r="T115" s="1148"/>
      <c r="U115" s="202"/>
      <c r="V115" s="407"/>
      <c r="W115" s="381" t="s">
        <v>612</v>
      </c>
      <c r="X115" s="381"/>
      <c r="Y115" s="381"/>
      <c r="Z115" s="407"/>
      <c r="AA115" s="407"/>
      <c r="AB115" s="407"/>
      <c r="AC115" s="407"/>
      <c r="AD115" s="407"/>
      <c r="AE115" s="112" t="s">
        <v>9</v>
      </c>
      <c r="AF115" s="112"/>
      <c r="AG115" s="112"/>
      <c r="AH115" s="112"/>
      <c r="AI115" s="112"/>
      <c r="AJ115" s="112"/>
      <c r="AK115" s="112"/>
      <c r="AL115" s="223" t="s">
        <v>219</v>
      </c>
      <c r="AM115" s="202"/>
      <c r="AN115" s="109"/>
      <c r="AO115" s="407"/>
      <c r="AP115" s="407"/>
      <c r="AQ115" s="407"/>
    </row>
    <row r="116" spans="1:43" ht="11.25" customHeight="1" x14ac:dyDescent="0.25">
      <c r="A116" s="407"/>
      <c r="B116" s="410"/>
      <c r="C116" s="202"/>
      <c r="D116" s="109"/>
      <c r="E116" s="1148"/>
      <c r="F116" s="1148"/>
      <c r="G116" s="1148"/>
      <c r="H116" s="1148"/>
      <c r="I116" s="1148"/>
      <c r="J116" s="1148"/>
      <c r="K116" s="1148"/>
      <c r="L116" s="1148"/>
      <c r="M116" s="1148"/>
      <c r="N116" s="1148"/>
      <c r="O116" s="1148"/>
      <c r="P116" s="1148"/>
      <c r="Q116" s="1148"/>
      <c r="R116" s="1148"/>
      <c r="S116" s="1148"/>
      <c r="T116" s="1148"/>
      <c r="U116" s="202"/>
      <c r="V116" s="407"/>
      <c r="W116" s="381"/>
      <c r="X116" s="381"/>
      <c r="Y116" s="381"/>
      <c r="Z116" s="407"/>
      <c r="AA116" s="407"/>
      <c r="AB116" s="407"/>
      <c r="AC116" s="407"/>
      <c r="AD116" s="407"/>
      <c r="AE116" s="407"/>
      <c r="AF116" s="407"/>
      <c r="AG116" s="407"/>
      <c r="AH116" s="407"/>
      <c r="AI116" s="407"/>
      <c r="AJ116" s="407"/>
      <c r="AK116" s="407"/>
      <c r="AL116" s="223"/>
      <c r="AM116" s="202"/>
      <c r="AN116" s="109"/>
      <c r="AO116" s="407"/>
      <c r="AP116" s="407"/>
      <c r="AQ116" s="407"/>
    </row>
    <row r="117" spans="1:43" ht="11.25" customHeight="1" x14ac:dyDescent="0.25">
      <c r="A117" s="407"/>
      <c r="B117" s="410"/>
      <c r="C117" s="202"/>
      <c r="D117" s="109"/>
      <c r="E117" s="1148"/>
      <c r="F117" s="1148"/>
      <c r="G117" s="1148"/>
      <c r="H117" s="1148"/>
      <c r="I117" s="1148"/>
      <c r="J117" s="1148"/>
      <c r="K117" s="1148"/>
      <c r="L117" s="1148"/>
      <c r="M117" s="1148"/>
      <c r="N117" s="1148"/>
      <c r="O117" s="1148"/>
      <c r="P117" s="1148"/>
      <c r="Q117" s="1148"/>
      <c r="R117" s="1148"/>
      <c r="S117" s="1148"/>
      <c r="T117" s="1148"/>
      <c r="U117" s="202"/>
      <c r="V117" s="407"/>
      <c r="W117" s="407"/>
      <c r="X117" s="407"/>
      <c r="Y117" s="407"/>
      <c r="Z117" s="407"/>
      <c r="AA117" s="407"/>
      <c r="AB117" s="407"/>
      <c r="AC117" s="407"/>
      <c r="AD117" s="407"/>
      <c r="AE117" s="108"/>
      <c r="AF117" s="107"/>
      <c r="AG117" s="108"/>
      <c r="AH117" s="107"/>
      <c r="AI117" s="108"/>
      <c r="AJ117" s="107"/>
      <c r="AK117" s="108"/>
      <c r="AL117" s="110"/>
      <c r="AM117" s="202"/>
      <c r="AN117" s="109"/>
      <c r="AO117" s="407"/>
      <c r="AP117" s="1228">
        <v>721</v>
      </c>
      <c r="AQ117" s="407"/>
    </row>
    <row r="118" spans="1:43" ht="11.25" customHeight="1" x14ac:dyDescent="0.25">
      <c r="A118" s="407"/>
      <c r="B118" s="410"/>
      <c r="C118" s="202"/>
      <c r="D118" s="109"/>
      <c r="E118" s="1148"/>
      <c r="F118" s="1148"/>
      <c r="G118" s="1148"/>
      <c r="H118" s="1148"/>
      <c r="I118" s="1148"/>
      <c r="J118" s="1148"/>
      <c r="K118" s="1148"/>
      <c r="L118" s="1148"/>
      <c r="M118" s="1148"/>
      <c r="N118" s="1148"/>
      <c r="O118" s="1148"/>
      <c r="P118" s="1148"/>
      <c r="Q118" s="1148"/>
      <c r="R118" s="1148"/>
      <c r="S118" s="1148"/>
      <c r="T118" s="1148"/>
      <c r="U118" s="202"/>
      <c r="V118" s="407"/>
      <c r="W118" s="407" t="s">
        <v>17</v>
      </c>
      <c r="X118" s="407"/>
      <c r="Y118" s="407"/>
      <c r="Z118" s="112" t="s">
        <v>9</v>
      </c>
      <c r="AA118" s="112"/>
      <c r="AB118" s="112"/>
      <c r="AC118" s="112"/>
      <c r="AD118" s="112"/>
      <c r="AE118" s="113"/>
      <c r="AF118" s="114"/>
      <c r="AG118" s="113"/>
      <c r="AH118" s="114"/>
      <c r="AI118" s="113"/>
      <c r="AJ118" s="114"/>
      <c r="AK118" s="113"/>
      <c r="AL118" s="115"/>
      <c r="AM118" s="202"/>
      <c r="AN118" s="109"/>
      <c r="AO118" s="407"/>
      <c r="AP118" s="1228"/>
      <c r="AQ118" s="407"/>
    </row>
    <row r="119" spans="1:43" ht="11.25" customHeight="1" x14ac:dyDescent="0.25">
      <c r="A119" s="407"/>
      <c r="B119" s="410"/>
      <c r="C119" s="202"/>
      <c r="D119" s="109"/>
      <c r="E119" s="1148"/>
      <c r="F119" s="1148"/>
      <c r="G119" s="1148"/>
      <c r="H119" s="1148"/>
      <c r="I119" s="1148"/>
      <c r="J119" s="1148"/>
      <c r="K119" s="1148"/>
      <c r="L119" s="1148"/>
      <c r="M119" s="1148"/>
      <c r="N119" s="1148"/>
      <c r="O119" s="1148"/>
      <c r="P119" s="1148"/>
      <c r="Q119" s="1148"/>
      <c r="R119" s="1148"/>
      <c r="S119" s="1148"/>
      <c r="T119" s="1148"/>
      <c r="U119" s="202"/>
      <c r="V119" s="407"/>
      <c r="W119" s="381"/>
      <c r="X119" s="381"/>
      <c r="Y119" s="381"/>
      <c r="Z119" s="381"/>
      <c r="AA119" s="381"/>
      <c r="AB119" s="381"/>
      <c r="AC119" s="381"/>
      <c r="AD119" s="381"/>
      <c r="AE119" s="381"/>
      <c r="AF119" s="381"/>
      <c r="AG119" s="381"/>
      <c r="AH119" s="381"/>
      <c r="AI119" s="381"/>
      <c r="AJ119" s="381"/>
      <c r="AK119" s="381"/>
      <c r="AL119" s="116"/>
      <c r="AM119" s="202"/>
      <c r="AN119" s="109"/>
      <c r="AO119" s="407"/>
      <c r="AP119" s="407"/>
      <c r="AQ119" s="407"/>
    </row>
    <row r="120" spans="1:43" ht="11.25" customHeight="1" x14ac:dyDescent="0.25">
      <c r="A120" s="407"/>
      <c r="B120" s="410"/>
      <c r="C120" s="202"/>
      <c r="D120" s="109"/>
      <c r="E120" s="1148"/>
      <c r="F120" s="1148"/>
      <c r="G120" s="1148"/>
      <c r="H120" s="1148"/>
      <c r="I120" s="1148"/>
      <c r="J120" s="1148"/>
      <c r="K120" s="1148"/>
      <c r="L120" s="1148"/>
      <c r="M120" s="1148"/>
      <c r="N120" s="1148"/>
      <c r="O120" s="1148"/>
      <c r="P120" s="1148"/>
      <c r="Q120" s="1148"/>
      <c r="R120" s="1148"/>
      <c r="S120" s="1148"/>
      <c r="T120" s="1148"/>
      <c r="U120" s="202"/>
      <c r="V120" s="407"/>
      <c r="W120" s="407"/>
      <c r="X120" s="407"/>
      <c r="Y120" s="407"/>
      <c r="Z120" s="407"/>
      <c r="AA120" s="407"/>
      <c r="AB120" s="407"/>
      <c r="AC120" s="407"/>
      <c r="AD120" s="407"/>
      <c r="AE120" s="407"/>
      <c r="AF120" s="407"/>
      <c r="AG120" s="407"/>
      <c r="AH120" s="407"/>
      <c r="AI120" s="407"/>
      <c r="AJ120" s="407"/>
      <c r="AK120" s="407"/>
      <c r="AL120" s="203"/>
      <c r="AM120" s="202"/>
      <c r="AN120" s="109"/>
      <c r="AO120" s="407"/>
      <c r="AP120" s="407"/>
      <c r="AQ120" s="407"/>
    </row>
    <row r="121" spans="1:43" ht="11.25" customHeight="1" x14ac:dyDescent="0.25">
      <c r="A121" s="407"/>
      <c r="B121" s="410"/>
      <c r="C121" s="202"/>
      <c r="D121" s="109"/>
      <c r="E121" s="1148"/>
      <c r="F121" s="1148"/>
      <c r="G121" s="1148"/>
      <c r="H121" s="1148"/>
      <c r="I121" s="1148"/>
      <c r="J121" s="1148"/>
      <c r="K121" s="1148"/>
      <c r="L121" s="1148"/>
      <c r="M121" s="1148"/>
      <c r="N121" s="1148"/>
      <c r="O121" s="1148"/>
      <c r="P121" s="1148"/>
      <c r="Q121" s="1148"/>
      <c r="R121" s="1148"/>
      <c r="S121" s="1148"/>
      <c r="T121" s="1148"/>
      <c r="U121" s="202"/>
      <c r="V121" s="407"/>
      <c r="W121" s="381" t="s">
        <v>613</v>
      </c>
      <c r="X121" s="381"/>
      <c r="Y121" s="381"/>
      <c r="Z121" s="407"/>
      <c r="AA121" s="407"/>
      <c r="AB121" s="407"/>
      <c r="AC121" s="407"/>
      <c r="AD121" s="112" t="s">
        <v>9</v>
      </c>
      <c r="AE121" s="160"/>
      <c r="AF121" s="112"/>
      <c r="AG121" s="112"/>
      <c r="AH121" s="112"/>
      <c r="AI121" s="112"/>
      <c r="AJ121" s="112"/>
      <c r="AK121" s="407"/>
      <c r="AL121" s="223" t="s">
        <v>614</v>
      </c>
      <c r="AM121" s="202"/>
      <c r="AN121" s="109"/>
      <c r="AO121" s="407"/>
      <c r="AP121" s="407"/>
      <c r="AQ121" s="407"/>
    </row>
    <row r="122" spans="1:43" ht="6" customHeight="1" x14ac:dyDescent="0.25">
      <c r="A122" s="119"/>
      <c r="B122" s="118"/>
      <c r="C122" s="114"/>
      <c r="D122" s="113"/>
      <c r="E122" s="119"/>
      <c r="F122" s="119"/>
      <c r="G122" s="119"/>
      <c r="H122" s="119"/>
      <c r="I122" s="119"/>
      <c r="J122" s="119"/>
      <c r="K122" s="119"/>
      <c r="L122" s="119"/>
      <c r="M122" s="119"/>
      <c r="N122" s="119"/>
      <c r="O122" s="119"/>
      <c r="P122" s="119"/>
      <c r="Q122" s="119"/>
      <c r="R122" s="119"/>
      <c r="S122" s="119"/>
      <c r="T122" s="119"/>
      <c r="U122" s="114"/>
      <c r="V122" s="119"/>
      <c r="W122" s="119"/>
      <c r="X122" s="119"/>
      <c r="Y122" s="119"/>
      <c r="Z122" s="119"/>
      <c r="AA122" s="119"/>
      <c r="AB122" s="119"/>
      <c r="AC122" s="119"/>
      <c r="AD122" s="119"/>
      <c r="AE122" s="119"/>
      <c r="AF122" s="119"/>
      <c r="AG122" s="119"/>
      <c r="AH122" s="119"/>
      <c r="AI122" s="119"/>
      <c r="AJ122" s="119"/>
      <c r="AK122" s="119"/>
      <c r="AL122" s="120"/>
      <c r="AM122" s="114"/>
      <c r="AN122" s="113"/>
      <c r="AO122" s="119"/>
      <c r="AP122" s="119"/>
      <c r="AQ122" s="119"/>
    </row>
    <row r="123" spans="1:43" ht="6" customHeight="1" x14ac:dyDescent="0.25">
      <c r="A123" s="407"/>
      <c r="B123" s="410"/>
      <c r="C123" s="202"/>
      <c r="D123" s="109"/>
      <c r="E123" s="407"/>
      <c r="F123" s="407"/>
      <c r="G123" s="407"/>
      <c r="H123" s="407"/>
      <c r="I123" s="407"/>
      <c r="J123" s="407"/>
      <c r="K123" s="407"/>
      <c r="L123" s="407"/>
      <c r="M123" s="407"/>
      <c r="N123" s="407"/>
      <c r="O123" s="407"/>
      <c r="P123" s="407"/>
      <c r="Q123" s="407"/>
      <c r="R123" s="407"/>
      <c r="S123" s="407"/>
      <c r="T123" s="407"/>
      <c r="U123" s="202"/>
      <c r="V123" s="407"/>
      <c r="W123" s="407"/>
      <c r="X123" s="407"/>
      <c r="Y123" s="407"/>
      <c r="Z123" s="407"/>
      <c r="AA123" s="407"/>
      <c r="AB123" s="407"/>
      <c r="AC123" s="407"/>
      <c r="AD123" s="407"/>
      <c r="AE123" s="407"/>
      <c r="AF123" s="407"/>
      <c r="AG123" s="407"/>
      <c r="AH123" s="407"/>
      <c r="AI123" s="407"/>
      <c r="AJ123" s="407"/>
      <c r="AK123" s="407"/>
      <c r="AL123" s="203"/>
      <c r="AM123" s="202"/>
      <c r="AN123" s="109"/>
      <c r="AO123" s="407"/>
      <c r="AP123" s="407"/>
      <c r="AQ123" s="407"/>
    </row>
    <row r="124" spans="1:43" ht="11.25" customHeight="1" x14ac:dyDescent="0.25">
      <c r="A124" s="407"/>
      <c r="B124" s="460">
        <v>720</v>
      </c>
      <c r="C124" s="202"/>
      <c r="D124" s="109"/>
      <c r="E124" s="1148" t="str">
        <f ca="1">VLOOKUP(INDIRECT(ADDRESS(ROW(),COLUMN()-3)),INDIRECT("translations[[Question Num]:["&amp; Language_Selected &amp;"]]"),MATCH(Language_Selected,Language_Options,0)+1,FALSE)</f>
        <v>How old were you when you first started living with your current (husband/partner)?</v>
      </c>
      <c r="F124" s="1148"/>
      <c r="G124" s="1148"/>
      <c r="H124" s="1148"/>
      <c r="I124" s="1148"/>
      <c r="J124" s="1148"/>
      <c r="K124" s="1148"/>
      <c r="L124" s="1148"/>
      <c r="M124" s="1148"/>
      <c r="N124" s="1148"/>
      <c r="O124" s="1148"/>
      <c r="P124" s="1148"/>
      <c r="Q124" s="1148"/>
      <c r="R124" s="1148"/>
      <c r="S124" s="1148"/>
      <c r="T124" s="1148"/>
      <c r="U124" s="202"/>
      <c r="V124" s="407"/>
      <c r="W124" s="407"/>
      <c r="X124" s="407"/>
      <c r="Y124" s="407"/>
      <c r="Z124" s="407"/>
      <c r="AA124" s="407"/>
      <c r="AB124" s="407"/>
      <c r="AC124" s="407"/>
      <c r="AD124" s="407"/>
      <c r="AE124" s="407"/>
      <c r="AF124" s="407"/>
      <c r="AG124" s="407"/>
      <c r="AH124" s="407"/>
      <c r="AI124" s="108"/>
      <c r="AJ124" s="107"/>
      <c r="AK124" s="108"/>
      <c r="AL124" s="110"/>
      <c r="AM124" s="202"/>
      <c r="AN124" s="109"/>
      <c r="AO124" s="407"/>
      <c r="AP124" s="407"/>
      <c r="AQ124" s="407"/>
    </row>
    <row r="125" spans="1:43" ht="11.25" customHeight="1" x14ac:dyDescent="0.25">
      <c r="A125" s="407"/>
      <c r="B125" s="410"/>
      <c r="C125" s="202"/>
      <c r="D125" s="109"/>
      <c r="E125" s="1148"/>
      <c r="F125" s="1148"/>
      <c r="G125" s="1148"/>
      <c r="H125" s="1148"/>
      <c r="I125" s="1148"/>
      <c r="J125" s="1148"/>
      <c r="K125" s="1148"/>
      <c r="L125" s="1148"/>
      <c r="M125" s="1148"/>
      <c r="N125" s="1148"/>
      <c r="O125" s="1148"/>
      <c r="P125" s="1148"/>
      <c r="Q125" s="1148"/>
      <c r="R125" s="1148"/>
      <c r="S125" s="1148"/>
      <c r="T125" s="1148"/>
      <c r="U125" s="202"/>
      <c r="V125" s="407"/>
      <c r="W125" s="407" t="s">
        <v>149</v>
      </c>
      <c r="X125" s="407"/>
      <c r="Y125" s="112" t="s">
        <v>9</v>
      </c>
      <c r="Z125" s="170"/>
      <c r="AA125" s="112"/>
      <c r="AB125" s="112"/>
      <c r="AC125" s="112"/>
      <c r="AD125" s="112"/>
      <c r="AE125" s="112"/>
      <c r="AF125" s="112"/>
      <c r="AG125" s="112"/>
      <c r="AH125" s="112"/>
      <c r="AI125" s="113"/>
      <c r="AJ125" s="114"/>
      <c r="AK125" s="113"/>
      <c r="AL125" s="115"/>
      <c r="AM125" s="202"/>
      <c r="AN125" s="109"/>
      <c r="AO125" s="407"/>
      <c r="AP125" s="407"/>
      <c r="AQ125" s="407"/>
    </row>
    <row r="126" spans="1:43" ht="6" customHeight="1" thickBot="1" x14ac:dyDescent="0.3">
      <c r="A126" s="407"/>
      <c r="B126" s="410"/>
      <c r="C126" s="202"/>
      <c r="D126" s="109"/>
      <c r="E126" s="407"/>
      <c r="F126" s="407"/>
      <c r="G126" s="407"/>
      <c r="H126" s="407"/>
      <c r="I126" s="407"/>
      <c r="J126" s="407"/>
      <c r="K126" s="407"/>
      <c r="L126" s="407"/>
      <c r="M126" s="407"/>
      <c r="N126" s="407"/>
      <c r="O126" s="407"/>
      <c r="P126" s="407"/>
      <c r="Q126" s="407"/>
      <c r="R126" s="407"/>
      <c r="S126" s="407"/>
      <c r="T126" s="407"/>
      <c r="U126" s="202"/>
      <c r="V126" s="407"/>
      <c r="W126" s="407"/>
      <c r="X126" s="407"/>
      <c r="Y126" s="407"/>
      <c r="Z126" s="407"/>
      <c r="AA126" s="407"/>
      <c r="AB126" s="407"/>
      <c r="AC126" s="407"/>
      <c r="AD126" s="407"/>
      <c r="AE126" s="407"/>
      <c r="AF126" s="407"/>
      <c r="AG126" s="407"/>
      <c r="AH126" s="407"/>
      <c r="AI126" s="407"/>
      <c r="AJ126" s="407"/>
      <c r="AK126" s="407"/>
      <c r="AL126" s="203"/>
      <c r="AM126" s="202"/>
      <c r="AN126" s="109"/>
      <c r="AO126" s="407"/>
      <c r="AP126" s="407"/>
      <c r="AQ126" s="407"/>
    </row>
    <row r="127" spans="1:43" customFormat="1" ht="6" customHeight="1" x14ac:dyDescent="0.25">
      <c r="A127" s="914"/>
      <c r="B127" s="982"/>
      <c r="C127" s="923"/>
      <c r="D127" s="922"/>
      <c r="E127" s="915"/>
      <c r="F127" s="915"/>
      <c r="G127" s="915"/>
      <c r="H127" s="915"/>
      <c r="I127" s="915"/>
      <c r="J127" s="915"/>
      <c r="K127" s="915"/>
      <c r="L127" s="915"/>
      <c r="M127" s="915"/>
      <c r="N127" s="915"/>
      <c r="O127" s="915"/>
      <c r="P127" s="915"/>
      <c r="Q127" s="915"/>
      <c r="R127" s="915"/>
      <c r="S127" s="915"/>
      <c r="T127" s="915"/>
      <c r="U127" s="915"/>
      <c r="V127" s="915"/>
      <c r="W127" s="915"/>
      <c r="X127" s="915"/>
      <c r="Y127" s="915"/>
      <c r="Z127" s="915"/>
      <c r="AA127" s="915"/>
      <c r="AB127" s="915"/>
      <c r="AC127" s="915"/>
      <c r="AD127" s="915"/>
      <c r="AE127" s="915"/>
      <c r="AF127" s="915"/>
      <c r="AG127" s="915"/>
      <c r="AH127" s="915"/>
      <c r="AI127" s="915"/>
      <c r="AJ127" s="915"/>
      <c r="AK127" s="915"/>
      <c r="AL127" s="983"/>
      <c r="AM127" s="923"/>
      <c r="AN127" s="922"/>
      <c r="AO127" s="915"/>
      <c r="AP127" s="915"/>
      <c r="AQ127" s="916"/>
    </row>
    <row r="128" spans="1:43" customFormat="1" ht="11.25" customHeight="1" x14ac:dyDescent="0.25">
      <c r="A128" s="917"/>
      <c r="B128" s="984">
        <v>721</v>
      </c>
      <c r="C128" s="925"/>
      <c r="D128" s="924"/>
      <c r="E128" s="1301" t="s">
        <v>1613</v>
      </c>
      <c r="F128" s="1301"/>
      <c r="G128" s="1301"/>
      <c r="H128" s="1301"/>
      <c r="I128" s="1301"/>
      <c r="J128" s="1301"/>
      <c r="K128" s="1301"/>
      <c r="L128" s="1301"/>
      <c r="M128" s="1301"/>
      <c r="N128" s="1301"/>
      <c r="O128" s="1301"/>
      <c r="P128" s="1301"/>
      <c r="Q128" s="1301"/>
      <c r="R128" s="1301"/>
      <c r="S128" s="1301"/>
      <c r="T128" s="1301"/>
      <c r="U128" s="1301"/>
      <c r="V128" s="1301"/>
      <c r="W128" s="1301"/>
      <c r="X128" s="1301"/>
      <c r="Y128" s="1301"/>
      <c r="Z128" s="1301"/>
      <c r="AA128" s="1301"/>
      <c r="AB128" s="1301"/>
      <c r="AC128" s="1301"/>
      <c r="AD128" s="1301"/>
      <c r="AE128" s="1301"/>
      <c r="AF128" s="1301"/>
      <c r="AG128" s="1301"/>
      <c r="AH128" s="1301"/>
      <c r="AI128" s="1301"/>
      <c r="AJ128" s="1301"/>
      <c r="AK128" s="1301"/>
      <c r="AL128" s="1301"/>
      <c r="AM128" s="925"/>
      <c r="AN128" s="924"/>
      <c r="AO128" s="776"/>
      <c r="AP128" s="776"/>
      <c r="AQ128" s="918"/>
    </row>
    <row r="129" spans="1:61" customFormat="1" ht="6" customHeight="1" thickBot="1" x14ac:dyDescent="0.3">
      <c r="A129" s="920"/>
      <c r="B129" s="912"/>
      <c r="C129" s="985"/>
      <c r="D129" s="986"/>
      <c r="E129" s="911"/>
      <c r="F129" s="911"/>
      <c r="G129" s="911"/>
      <c r="H129" s="911"/>
      <c r="I129" s="911"/>
      <c r="J129" s="911"/>
      <c r="K129" s="911"/>
      <c r="L129" s="911"/>
      <c r="M129" s="911"/>
      <c r="N129" s="911"/>
      <c r="O129" s="911"/>
      <c r="P129" s="911"/>
      <c r="Q129" s="911"/>
      <c r="R129" s="911"/>
      <c r="S129" s="911"/>
      <c r="T129" s="911"/>
      <c r="U129" s="911"/>
      <c r="V129" s="911"/>
      <c r="W129" s="911"/>
      <c r="X129" s="911"/>
      <c r="Y129" s="911"/>
      <c r="Z129" s="911"/>
      <c r="AA129" s="911"/>
      <c r="AB129" s="911"/>
      <c r="AC129" s="911"/>
      <c r="AD129" s="911"/>
      <c r="AE129" s="911"/>
      <c r="AF129" s="911"/>
      <c r="AG129" s="911"/>
      <c r="AH129" s="911"/>
      <c r="AI129" s="911"/>
      <c r="AJ129" s="911"/>
      <c r="AK129" s="911"/>
      <c r="AL129" s="987"/>
      <c r="AM129" s="985"/>
      <c r="AN129" s="986"/>
      <c r="AO129" s="911"/>
      <c r="AP129" s="911"/>
      <c r="AQ129" s="921"/>
    </row>
    <row r="130" spans="1:61" ht="6" customHeight="1" x14ac:dyDescent="0.25">
      <c r="A130" s="133"/>
      <c r="B130" s="130"/>
      <c r="C130" s="131"/>
      <c r="D130" s="132"/>
      <c r="E130" s="133"/>
      <c r="F130" s="133"/>
      <c r="G130" s="133"/>
      <c r="H130" s="133"/>
      <c r="I130" s="133"/>
      <c r="J130" s="133"/>
      <c r="K130" s="133"/>
      <c r="L130" s="133"/>
      <c r="M130" s="133"/>
      <c r="N130" s="133"/>
      <c r="O130" s="133"/>
      <c r="P130" s="133"/>
      <c r="Q130" s="133"/>
      <c r="R130" s="133"/>
      <c r="S130" s="133"/>
      <c r="T130" s="133"/>
      <c r="U130" s="131"/>
      <c r="V130" s="132"/>
      <c r="W130" s="133"/>
      <c r="X130" s="133"/>
      <c r="Y130" s="133"/>
      <c r="Z130" s="133"/>
      <c r="AA130" s="133"/>
      <c r="AB130" s="133"/>
      <c r="AC130" s="133"/>
      <c r="AD130" s="133"/>
      <c r="AE130" s="133"/>
      <c r="AF130" s="133"/>
      <c r="AG130" s="133"/>
      <c r="AH130" s="133"/>
      <c r="AI130" s="133"/>
      <c r="AJ130" s="133"/>
      <c r="AK130" s="133"/>
      <c r="AL130" s="134"/>
      <c r="AM130" s="131"/>
      <c r="AN130" s="132"/>
      <c r="AO130" s="133"/>
      <c r="AP130" s="133"/>
      <c r="AQ130" s="133"/>
    </row>
    <row r="131" spans="1:61" ht="10.3" x14ac:dyDescent="0.25">
      <c r="A131" s="407"/>
      <c r="B131" s="460">
        <v>722</v>
      </c>
      <c r="C131" s="202"/>
      <c r="D131" s="109"/>
      <c r="E131" s="1148" t="str">
        <f ca="1">VLOOKUP(INDIRECT(ADDRESS(ROW(),COLUMN()-3)),INDIRECT("translations[[Question Num]:["&amp; Language_Selected &amp;"]]"),MATCH(Language_Selected,Language_Options,0)+1,FALSE)</f>
        <v>Now I would like to ask some questions about sexual activity in order to gain a better understanding of some important life issues. Let me assure you again that your answers are completely confidential and will not be told to anyone. If we should come to any question that you don't want to answer, just let me know and we will go to the next question. How old were you when you had sexual intercourse for the very first time?</v>
      </c>
      <c r="F131" s="1148"/>
      <c r="G131" s="1148"/>
      <c r="H131" s="1148"/>
      <c r="I131" s="1148"/>
      <c r="J131" s="1148"/>
      <c r="K131" s="1148"/>
      <c r="L131" s="1148"/>
      <c r="M131" s="1148"/>
      <c r="N131" s="1148"/>
      <c r="O131" s="1148"/>
      <c r="P131" s="1148"/>
      <c r="Q131" s="1148"/>
      <c r="R131" s="1148"/>
      <c r="S131" s="1148"/>
      <c r="T131" s="1148"/>
      <c r="U131" s="202"/>
      <c r="V131" s="109"/>
      <c r="W131" s="407"/>
      <c r="X131" s="407"/>
      <c r="Y131" s="407"/>
      <c r="Z131" s="407"/>
      <c r="AA131" s="407"/>
      <c r="AB131" s="407"/>
      <c r="AC131" s="407"/>
      <c r="AD131" s="407"/>
      <c r="AE131" s="407"/>
      <c r="AF131" s="407"/>
      <c r="AG131" s="407"/>
      <c r="AH131" s="407"/>
      <c r="AI131" s="407"/>
      <c r="AJ131" s="407"/>
      <c r="AK131" s="407"/>
      <c r="AL131" s="203"/>
      <c r="AM131" s="202"/>
      <c r="AN131" s="109"/>
      <c r="AO131" s="407"/>
      <c r="AP131" s="407"/>
      <c r="AQ131" s="407"/>
    </row>
    <row r="132" spans="1:61" ht="10.3" x14ac:dyDescent="0.25">
      <c r="A132" s="407"/>
      <c r="B132" s="410"/>
      <c r="C132" s="202"/>
      <c r="D132" s="109"/>
      <c r="E132" s="1148"/>
      <c r="F132" s="1148"/>
      <c r="G132" s="1148"/>
      <c r="H132" s="1148"/>
      <c r="I132" s="1148"/>
      <c r="J132" s="1148"/>
      <c r="K132" s="1148"/>
      <c r="L132" s="1148"/>
      <c r="M132" s="1148"/>
      <c r="N132" s="1148"/>
      <c r="O132" s="1148"/>
      <c r="P132" s="1148"/>
      <c r="Q132" s="1148"/>
      <c r="R132" s="1148"/>
      <c r="S132" s="1148"/>
      <c r="T132" s="1148"/>
      <c r="U132" s="202"/>
      <c r="V132" s="109"/>
      <c r="W132" s="407"/>
      <c r="X132" s="407"/>
      <c r="Y132" s="407"/>
      <c r="Z132" s="407"/>
      <c r="AA132" s="407"/>
      <c r="AB132" s="407"/>
      <c r="AC132" s="407"/>
      <c r="AD132" s="407"/>
      <c r="AE132" s="407"/>
      <c r="AF132" s="407"/>
      <c r="AG132" s="407"/>
      <c r="AH132" s="407"/>
      <c r="AI132" s="407"/>
      <c r="AJ132" s="407"/>
      <c r="AK132" s="407"/>
      <c r="AL132" s="203"/>
      <c r="AM132" s="202"/>
      <c r="AN132" s="109"/>
      <c r="AO132" s="407"/>
      <c r="AP132" s="407"/>
      <c r="AQ132" s="407"/>
    </row>
    <row r="133" spans="1:61" ht="11.25" customHeight="1" x14ac:dyDescent="0.25">
      <c r="A133" s="407"/>
      <c r="C133" s="202"/>
      <c r="D133" s="109"/>
      <c r="E133" s="1148"/>
      <c r="F133" s="1148"/>
      <c r="G133" s="1148"/>
      <c r="H133" s="1148"/>
      <c r="I133" s="1148"/>
      <c r="J133" s="1148"/>
      <c r="K133" s="1148"/>
      <c r="L133" s="1148"/>
      <c r="M133" s="1148"/>
      <c r="N133" s="1148"/>
      <c r="O133" s="1148"/>
      <c r="P133" s="1148"/>
      <c r="Q133" s="1148"/>
      <c r="R133" s="1148"/>
      <c r="S133" s="1148"/>
      <c r="T133" s="1148"/>
      <c r="U133" s="202"/>
      <c r="V133" s="109"/>
      <c r="W133" s="1062"/>
      <c r="X133" s="381"/>
      <c r="Y133" s="381"/>
      <c r="Z133" s="407"/>
      <c r="AA133" s="407"/>
      <c r="AB133" s="407"/>
      <c r="AC133" s="407"/>
      <c r="AD133" s="407"/>
      <c r="AE133" s="407"/>
      <c r="AF133" s="407"/>
      <c r="AG133" s="407"/>
      <c r="AH133" s="407"/>
      <c r="AI133" s="407"/>
      <c r="AJ133" s="407"/>
      <c r="AK133" s="407"/>
      <c r="AL133" s="223"/>
      <c r="AM133" s="202"/>
      <c r="AN133" s="109"/>
      <c r="AO133" s="381"/>
      <c r="AP133" s="381"/>
      <c r="AQ133" s="407"/>
      <c r="AS133" s="574"/>
      <c r="AT133" s="574"/>
      <c r="AU133" s="574"/>
      <c r="AV133" s="574"/>
      <c r="AW133" s="574"/>
      <c r="AX133" s="574"/>
      <c r="AY133" s="574"/>
      <c r="AZ133" s="574"/>
      <c r="BA133" s="574"/>
      <c r="BB133" s="574"/>
      <c r="BC133" s="574"/>
      <c r="BD133" s="574"/>
      <c r="BE133" s="574"/>
      <c r="BF133" s="574"/>
      <c r="BG133" s="574"/>
      <c r="BH133" s="574"/>
      <c r="BI133" s="574"/>
    </row>
    <row r="134" spans="1:61" ht="11.25" customHeight="1" x14ac:dyDescent="0.25">
      <c r="A134" s="407"/>
      <c r="B134" s="410"/>
      <c r="C134" s="202"/>
      <c r="D134" s="109"/>
      <c r="E134" s="1148"/>
      <c r="F134" s="1148"/>
      <c r="G134" s="1148"/>
      <c r="H134" s="1148"/>
      <c r="I134" s="1148"/>
      <c r="J134" s="1148"/>
      <c r="K134" s="1148"/>
      <c r="L134" s="1148"/>
      <c r="M134" s="1148"/>
      <c r="N134" s="1148"/>
      <c r="O134" s="1148"/>
      <c r="P134" s="1148"/>
      <c r="Q134" s="1148"/>
      <c r="R134" s="1148"/>
      <c r="S134" s="1148"/>
      <c r="T134" s="1148"/>
      <c r="U134" s="202"/>
      <c r="V134" s="109"/>
      <c r="W134" s="381" t="s">
        <v>1599</v>
      </c>
      <c r="X134" s="381"/>
      <c r="Y134" s="381"/>
      <c r="Z134" s="407"/>
      <c r="AA134" s="407"/>
      <c r="AB134" s="407"/>
      <c r="AC134" s="1062"/>
      <c r="AD134" s="548"/>
      <c r="AE134" s="112"/>
      <c r="AF134" s="112"/>
      <c r="AG134" s="112"/>
      <c r="AH134" s="112" t="s">
        <v>621</v>
      </c>
      <c r="AI134" s="112"/>
      <c r="AJ134" s="112"/>
      <c r="AK134" s="112"/>
      <c r="AL134" s="223" t="s">
        <v>268</v>
      </c>
      <c r="AM134" s="202"/>
      <c r="AN134" s="109"/>
      <c r="AO134" s="381"/>
      <c r="AP134" s="462">
        <v>738</v>
      </c>
      <c r="AQ134" s="407"/>
      <c r="AS134" s="574"/>
      <c r="AT134" s="574"/>
      <c r="AU134" s="574"/>
      <c r="AV134" s="574"/>
      <c r="AW134" s="574"/>
      <c r="AX134" s="574"/>
      <c r="AY134" s="574"/>
      <c r="AZ134" s="574"/>
      <c r="BA134" s="574"/>
      <c r="BB134" s="574"/>
      <c r="BC134" s="574"/>
      <c r="BD134" s="574"/>
      <c r="BE134" s="574"/>
      <c r="BF134" s="574"/>
      <c r="BG134" s="574"/>
      <c r="BH134" s="574"/>
      <c r="BI134" s="574"/>
    </row>
    <row r="135" spans="1:61" ht="11.25" customHeight="1" x14ac:dyDescent="0.25">
      <c r="A135" s="407"/>
      <c r="B135" s="410"/>
      <c r="C135" s="202"/>
      <c r="D135" s="109"/>
      <c r="E135" s="1148"/>
      <c r="F135" s="1148"/>
      <c r="G135" s="1148"/>
      <c r="H135" s="1148"/>
      <c r="I135" s="1148"/>
      <c r="J135" s="1148"/>
      <c r="K135" s="1148"/>
      <c r="L135" s="1148"/>
      <c r="M135" s="1148"/>
      <c r="N135" s="1148"/>
      <c r="O135" s="1148"/>
      <c r="P135" s="1148"/>
      <c r="Q135" s="1148"/>
      <c r="R135" s="1148"/>
      <c r="S135" s="1148"/>
      <c r="T135" s="1148"/>
      <c r="U135" s="202"/>
      <c r="V135" s="109"/>
      <c r="W135" s="381"/>
      <c r="X135" s="381"/>
      <c r="Y135" s="381"/>
      <c r="Z135" s="407"/>
      <c r="AA135" s="407"/>
      <c r="AB135" s="407"/>
      <c r="AC135" s="407"/>
      <c r="AD135" s="407"/>
      <c r="AE135" s="407"/>
      <c r="AF135" s="407"/>
      <c r="AG135" s="407"/>
      <c r="AH135" s="407"/>
      <c r="AI135" s="407"/>
      <c r="AJ135" s="407"/>
      <c r="AK135" s="407"/>
      <c r="AL135" s="223"/>
      <c r="AM135" s="202"/>
      <c r="AN135" s="109"/>
      <c r="AO135" s="381"/>
      <c r="AP135" s="381"/>
      <c r="AQ135" s="407"/>
      <c r="AS135" s="574"/>
      <c r="AT135" s="574"/>
      <c r="AU135" s="574"/>
      <c r="AV135" s="574"/>
      <c r="AW135" s="574"/>
      <c r="AX135" s="574"/>
      <c r="AY135" s="574"/>
      <c r="AZ135" s="574"/>
      <c r="BA135" s="574"/>
      <c r="BB135" s="574"/>
      <c r="BC135" s="574"/>
      <c r="BD135" s="574"/>
      <c r="BE135" s="574"/>
      <c r="BF135" s="574"/>
      <c r="BG135" s="574"/>
      <c r="BH135" s="574"/>
      <c r="BI135" s="574"/>
    </row>
    <row r="136" spans="1:61" ht="11.25" customHeight="1" x14ac:dyDescent="0.25">
      <c r="A136" s="407"/>
      <c r="B136" s="410"/>
      <c r="C136" s="202"/>
      <c r="D136" s="109"/>
      <c r="E136" s="1148"/>
      <c r="F136" s="1148"/>
      <c r="G136" s="1148"/>
      <c r="H136" s="1148"/>
      <c r="I136" s="1148"/>
      <c r="J136" s="1148"/>
      <c r="K136" s="1148"/>
      <c r="L136" s="1148"/>
      <c r="M136" s="1148"/>
      <c r="N136" s="1148"/>
      <c r="O136" s="1148"/>
      <c r="P136" s="1148"/>
      <c r="Q136" s="1148"/>
      <c r="R136" s="1148"/>
      <c r="S136" s="1148"/>
      <c r="T136" s="1148"/>
      <c r="U136" s="202"/>
      <c r="V136" s="109"/>
      <c r="W136" s="407"/>
      <c r="X136" s="407"/>
      <c r="Y136" s="407"/>
      <c r="Z136" s="407"/>
      <c r="AA136" s="407"/>
      <c r="AB136" s="407"/>
      <c r="AC136" s="407"/>
      <c r="AD136" s="407"/>
      <c r="AE136" s="407"/>
      <c r="AF136" s="407"/>
      <c r="AG136" s="407"/>
      <c r="AH136" s="407"/>
      <c r="AI136" s="108"/>
      <c r="AJ136" s="107"/>
      <c r="AK136" s="108"/>
      <c r="AL136" s="110"/>
      <c r="AM136" s="202"/>
      <c r="AN136" s="109"/>
      <c r="AO136" s="407"/>
      <c r="AP136" s="407"/>
      <c r="AQ136" s="407"/>
      <c r="AS136" s="574"/>
      <c r="AT136" s="154"/>
      <c r="AU136" s="154"/>
      <c r="AV136" s="154"/>
      <c r="AW136" s="154"/>
      <c r="AX136" s="154"/>
      <c r="AY136" s="154"/>
      <c r="AZ136" s="154"/>
      <c r="BA136" s="154"/>
      <c r="BB136" s="154"/>
      <c r="BC136" s="154"/>
      <c r="BD136" s="154"/>
      <c r="BE136" s="154"/>
      <c r="BF136" s="154"/>
      <c r="BG136" s="154"/>
      <c r="BH136" s="154"/>
      <c r="BI136" s="154"/>
    </row>
    <row r="137" spans="1:61" ht="11.25" customHeight="1" x14ac:dyDescent="0.25">
      <c r="A137" s="407"/>
      <c r="B137" s="410"/>
      <c r="C137" s="202"/>
      <c r="D137" s="109"/>
      <c r="E137" s="1148"/>
      <c r="F137" s="1148"/>
      <c r="G137" s="1148"/>
      <c r="H137" s="1148"/>
      <c r="I137" s="1148"/>
      <c r="J137" s="1148"/>
      <c r="K137" s="1148"/>
      <c r="L137" s="1148"/>
      <c r="M137" s="1148"/>
      <c r="N137" s="1148"/>
      <c r="O137" s="1148"/>
      <c r="P137" s="1148"/>
      <c r="Q137" s="1148"/>
      <c r="R137" s="1148"/>
      <c r="S137" s="1148"/>
      <c r="T137" s="1148"/>
      <c r="U137" s="202"/>
      <c r="V137" s="109"/>
      <c r="W137" s="407" t="s">
        <v>622</v>
      </c>
      <c r="X137" s="407"/>
      <c r="Y137" s="407"/>
      <c r="Z137" s="407"/>
      <c r="AA137" s="407"/>
      <c r="AB137" s="112" t="s">
        <v>9</v>
      </c>
      <c r="AC137" s="112"/>
      <c r="AD137" s="112"/>
      <c r="AE137" s="112"/>
      <c r="AF137" s="112"/>
      <c r="AG137" s="112"/>
      <c r="AH137" s="112"/>
      <c r="AI137" s="109"/>
      <c r="AJ137" s="202"/>
      <c r="AK137" s="109"/>
      <c r="AL137" s="277"/>
      <c r="AM137" s="202"/>
      <c r="AN137" s="109"/>
      <c r="AO137" s="407"/>
      <c r="AP137" s="407"/>
      <c r="AQ137" s="407"/>
      <c r="AS137" s="574"/>
      <c r="AT137" s="154"/>
      <c r="AU137" s="154"/>
      <c r="AV137" s="154"/>
      <c r="AW137" s="154"/>
      <c r="AX137" s="154"/>
      <c r="AY137" s="154"/>
      <c r="AZ137" s="154"/>
      <c r="BA137" s="154"/>
      <c r="BB137" s="154"/>
      <c r="BC137" s="154"/>
      <c r="BD137" s="154"/>
      <c r="BE137" s="154"/>
      <c r="BF137" s="154"/>
      <c r="BG137" s="154"/>
      <c r="BH137" s="154"/>
      <c r="BI137" s="154"/>
    </row>
    <row r="138" spans="1:61" ht="11.25" customHeight="1" x14ac:dyDescent="0.25">
      <c r="A138" s="407"/>
      <c r="B138" s="410"/>
      <c r="C138" s="202"/>
      <c r="D138" s="109"/>
      <c r="E138" s="1148"/>
      <c r="F138" s="1148"/>
      <c r="G138" s="1148"/>
      <c r="H138" s="1148"/>
      <c r="I138" s="1148"/>
      <c r="J138" s="1148"/>
      <c r="K138" s="1148"/>
      <c r="L138" s="1148"/>
      <c r="M138" s="1148"/>
      <c r="N138" s="1148"/>
      <c r="O138" s="1148"/>
      <c r="P138" s="1148"/>
      <c r="Q138" s="1148"/>
      <c r="R138" s="1148"/>
      <c r="S138" s="1148"/>
      <c r="T138" s="1148"/>
      <c r="U138" s="202"/>
      <c r="V138" s="109"/>
      <c r="W138" s="407"/>
      <c r="X138" s="407"/>
      <c r="Y138" s="407"/>
      <c r="Z138" s="407"/>
      <c r="AA138" s="407"/>
      <c r="AB138" s="407"/>
      <c r="AC138" s="407"/>
      <c r="AD138" s="407"/>
      <c r="AE138" s="407"/>
      <c r="AF138" s="407"/>
      <c r="AG138" s="407"/>
      <c r="AH138" s="407"/>
      <c r="AI138" s="29"/>
      <c r="AJ138" s="29"/>
      <c r="AK138" s="29"/>
      <c r="AL138" s="33"/>
      <c r="AM138" s="202"/>
      <c r="AN138" s="109"/>
      <c r="AO138" s="407"/>
      <c r="AP138" s="407"/>
      <c r="AQ138" s="407"/>
      <c r="AS138" s="574"/>
      <c r="AT138" s="154"/>
      <c r="AU138" s="154"/>
      <c r="AV138" s="154"/>
      <c r="AW138" s="154"/>
      <c r="AX138" s="154"/>
      <c r="AY138" s="154"/>
      <c r="AZ138" s="154"/>
      <c r="BA138" s="154"/>
      <c r="BB138" s="154"/>
      <c r="BC138" s="154"/>
      <c r="BD138" s="154"/>
      <c r="BE138" s="154"/>
      <c r="BF138" s="154"/>
      <c r="BG138" s="154"/>
      <c r="BH138" s="154"/>
      <c r="BI138" s="154"/>
    </row>
    <row r="139" spans="1:61" ht="6" customHeight="1" x14ac:dyDescent="0.25">
      <c r="A139" s="119"/>
      <c r="B139" s="118"/>
      <c r="C139" s="114"/>
      <c r="D139" s="113"/>
      <c r="E139" s="119"/>
      <c r="F139" s="119"/>
      <c r="G139" s="119"/>
      <c r="H139" s="119"/>
      <c r="I139" s="119"/>
      <c r="J139" s="119"/>
      <c r="K139" s="119"/>
      <c r="L139" s="119"/>
      <c r="M139" s="119"/>
      <c r="N139" s="119"/>
      <c r="O139" s="119"/>
      <c r="P139" s="119"/>
      <c r="Q139" s="119"/>
      <c r="R139" s="119"/>
      <c r="S139" s="119"/>
      <c r="T139" s="119"/>
      <c r="U139" s="114"/>
      <c r="V139" s="113"/>
      <c r="W139" s="119"/>
      <c r="X139" s="119"/>
      <c r="Y139" s="119"/>
      <c r="Z139" s="119"/>
      <c r="AA139" s="119"/>
      <c r="AB139" s="119"/>
      <c r="AC139" s="119"/>
      <c r="AD139" s="119"/>
      <c r="AE139" s="119"/>
      <c r="AF139" s="119"/>
      <c r="AG139" s="119"/>
      <c r="AH139" s="119"/>
      <c r="AI139" s="119"/>
      <c r="AJ139" s="119"/>
      <c r="AK139" s="119"/>
      <c r="AL139" s="120"/>
      <c r="AM139" s="114"/>
      <c r="AN139" s="113"/>
      <c r="AO139" s="119"/>
      <c r="AP139" s="119"/>
      <c r="AQ139" s="119"/>
      <c r="AS139" s="574"/>
      <c r="AT139" s="574"/>
      <c r="AU139" s="574"/>
      <c r="AV139" s="574"/>
      <c r="AW139" s="574"/>
      <c r="AX139" s="574"/>
      <c r="AY139" s="574"/>
      <c r="AZ139" s="574"/>
      <c r="BA139" s="574"/>
      <c r="BB139" s="574"/>
      <c r="BC139" s="574"/>
      <c r="BD139" s="574"/>
      <c r="BE139" s="574"/>
      <c r="BF139" s="574"/>
      <c r="BG139" s="574"/>
      <c r="BH139" s="574"/>
      <c r="BI139" s="574"/>
    </row>
    <row r="140" spans="1:61" ht="6" customHeight="1" x14ac:dyDescent="0.25">
      <c r="A140" s="29"/>
      <c r="B140" s="433"/>
      <c r="C140" s="107"/>
      <c r="D140" s="108"/>
      <c r="E140" s="29"/>
      <c r="F140" s="29"/>
      <c r="G140" s="29"/>
      <c r="H140" s="29"/>
      <c r="I140" s="29"/>
      <c r="J140" s="29"/>
      <c r="K140" s="29"/>
      <c r="L140" s="29"/>
      <c r="M140" s="29"/>
      <c r="N140" s="29"/>
      <c r="O140" s="29"/>
      <c r="P140" s="29"/>
      <c r="Q140" s="29"/>
      <c r="R140" s="29"/>
      <c r="S140" s="29"/>
      <c r="T140" s="29"/>
      <c r="U140" s="107"/>
      <c r="V140" s="108"/>
      <c r="W140" s="29"/>
      <c r="X140" s="29"/>
      <c r="Y140" s="29"/>
      <c r="Z140" s="29"/>
      <c r="AA140" s="29"/>
      <c r="AB140" s="29"/>
      <c r="AC140" s="29"/>
      <c r="AD140" s="29"/>
      <c r="AE140" s="29"/>
      <c r="AF140" s="29"/>
      <c r="AG140" s="33"/>
      <c r="AH140" s="29"/>
      <c r="AI140" s="29"/>
      <c r="AJ140" s="29"/>
      <c r="AK140" s="29"/>
      <c r="AL140" s="33"/>
      <c r="AM140" s="107"/>
      <c r="AN140" s="108"/>
      <c r="AO140" s="29"/>
      <c r="AP140" s="29"/>
      <c r="AQ140" s="29"/>
    </row>
    <row r="141" spans="1:61" ht="11.25" customHeight="1" x14ac:dyDescent="0.25">
      <c r="A141" s="407"/>
      <c r="B141" s="460">
        <v>723</v>
      </c>
      <c r="C141" s="202"/>
      <c r="D141" s="109"/>
      <c r="E141" s="1148" t="str">
        <f ca="1">VLOOKUP(INDIRECT(ADDRESS(ROW(),COLUMN()-3)),INDIRECT("translations[[Question Num]:["&amp; Language_Selected &amp;"]]"),MATCH(Language_Selected,Language_Options,0)+1,FALSE)</f>
        <v>I would like to ask you about your recent sexual activity. When was the last time you had sexual intercourse?</v>
      </c>
      <c r="F141" s="1148"/>
      <c r="G141" s="1148"/>
      <c r="H141" s="1148"/>
      <c r="I141" s="1148"/>
      <c r="J141" s="1148"/>
      <c r="K141" s="1148"/>
      <c r="L141" s="1148"/>
      <c r="M141" s="1148"/>
      <c r="N141" s="1148"/>
      <c r="O141" s="1148"/>
      <c r="P141" s="1148"/>
      <c r="Q141" s="1148"/>
      <c r="R141" s="1148"/>
      <c r="S141" s="1148"/>
      <c r="T141" s="1148"/>
      <c r="U141" s="202"/>
      <c r="V141" s="109"/>
      <c r="W141" s="407"/>
      <c r="X141" s="407"/>
      <c r="Y141" s="407"/>
      <c r="Z141" s="407"/>
      <c r="AA141" s="407"/>
      <c r="AB141" s="407"/>
      <c r="AC141" s="407"/>
      <c r="AD141" s="407"/>
      <c r="AE141" s="407"/>
      <c r="AF141" s="407"/>
      <c r="AG141" s="203"/>
      <c r="AH141" s="407"/>
      <c r="AI141" s="108"/>
      <c r="AJ141" s="107"/>
      <c r="AK141" s="108"/>
      <c r="AL141" s="110"/>
      <c r="AM141" s="202"/>
      <c r="AN141" s="109"/>
      <c r="AO141" s="407"/>
      <c r="AP141" s="407"/>
      <c r="AQ141" s="407"/>
    </row>
    <row r="142" spans="1:61" ht="11.25" customHeight="1" x14ac:dyDescent="0.25">
      <c r="A142" s="407"/>
      <c r="B142" s="410"/>
      <c r="C142" s="202"/>
      <c r="D142" s="109"/>
      <c r="E142" s="1148"/>
      <c r="F142" s="1148"/>
      <c r="G142" s="1148"/>
      <c r="H142" s="1148"/>
      <c r="I142" s="1148"/>
      <c r="J142" s="1148"/>
      <c r="K142" s="1148"/>
      <c r="L142" s="1148"/>
      <c r="M142" s="1148"/>
      <c r="N142" s="1148"/>
      <c r="O142" s="1148"/>
      <c r="P142" s="1148"/>
      <c r="Q142" s="1148"/>
      <c r="R142" s="1148"/>
      <c r="S142" s="1148"/>
      <c r="T142" s="1148"/>
      <c r="U142" s="202"/>
      <c r="V142" s="109"/>
      <c r="W142" s="407" t="s">
        <v>111</v>
      </c>
      <c r="X142" s="407"/>
      <c r="Y142" s="407"/>
      <c r="Z142" s="407"/>
      <c r="AA142" s="407"/>
      <c r="AB142" s="112" t="s">
        <v>9</v>
      </c>
      <c r="AC142" s="112"/>
      <c r="AD142" s="112"/>
      <c r="AE142" s="112"/>
      <c r="AF142" s="112"/>
      <c r="AG142" s="223" t="s">
        <v>53</v>
      </c>
      <c r="AH142" s="407"/>
      <c r="AI142" s="113"/>
      <c r="AJ142" s="114"/>
      <c r="AK142" s="113"/>
      <c r="AL142" s="115"/>
      <c r="AM142" s="202"/>
      <c r="AN142" s="109"/>
      <c r="AO142" s="407"/>
      <c r="AP142" s="407"/>
      <c r="AQ142" s="407"/>
    </row>
    <row r="143" spans="1:61" ht="11.25" customHeight="1" x14ac:dyDescent="0.25">
      <c r="A143" s="407"/>
      <c r="B143" s="410"/>
      <c r="C143" s="202"/>
      <c r="D143" s="109"/>
      <c r="E143" s="1148"/>
      <c r="F143" s="1148"/>
      <c r="G143" s="1148"/>
      <c r="H143" s="1148"/>
      <c r="I143" s="1148"/>
      <c r="J143" s="1148"/>
      <c r="K143" s="1148"/>
      <c r="L143" s="1148"/>
      <c r="M143" s="1148"/>
      <c r="N143" s="1148"/>
      <c r="O143" s="1148"/>
      <c r="P143" s="1148"/>
      <c r="Q143" s="1148"/>
      <c r="R143" s="1148"/>
      <c r="S143" s="1148"/>
      <c r="T143" s="1148"/>
      <c r="U143" s="202"/>
      <c r="V143" s="109"/>
      <c r="W143" s="407"/>
      <c r="X143" s="407"/>
      <c r="Y143" s="407"/>
      <c r="Z143" s="407"/>
      <c r="AA143" s="407"/>
      <c r="AB143" s="407"/>
      <c r="AC143" s="407"/>
      <c r="AD143" s="407"/>
      <c r="AE143" s="407"/>
      <c r="AF143" s="407"/>
      <c r="AG143" s="203"/>
      <c r="AH143" s="407"/>
      <c r="AI143" s="108"/>
      <c r="AJ143" s="107"/>
      <c r="AK143" s="108"/>
      <c r="AL143" s="110"/>
      <c r="AM143" s="202"/>
      <c r="AN143" s="109"/>
      <c r="AO143" s="407"/>
      <c r="AP143" s="407"/>
      <c r="AQ143" s="407"/>
    </row>
    <row r="144" spans="1:61" ht="11.25" customHeight="1" x14ac:dyDescent="0.25">
      <c r="A144" s="407"/>
      <c r="B144" s="410"/>
      <c r="C144" s="202"/>
      <c r="D144" s="109"/>
      <c r="E144" s="1148"/>
      <c r="F144" s="1148"/>
      <c r="G144" s="1148"/>
      <c r="H144" s="1148"/>
      <c r="I144" s="1148"/>
      <c r="J144" s="1148"/>
      <c r="K144" s="1148"/>
      <c r="L144" s="1148"/>
      <c r="M144" s="1148"/>
      <c r="N144" s="1148"/>
      <c r="O144" s="1148"/>
      <c r="P144" s="1148"/>
      <c r="Q144" s="1148"/>
      <c r="R144" s="1148"/>
      <c r="S144" s="1148"/>
      <c r="T144" s="1148"/>
      <c r="U144" s="202"/>
      <c r="V144" s="109"/>
      <c r="W144" s="381" t="s">
        <v>112</v>
      </c>
      <c r="X144" s="381"/>
      <c r="Y144" s="381"/>
      <c r="Z144" s="381"/>
      <c r="AA144" s="381"/>
      <c r="AB144" s="112" t="s">
        <v>9</v>
      </c>
      <c r="AC144" s="112"/>
      <c r="AD144" s="112"/>
      <c r="AE144" s="112"/>
      <c r="AF144" s="112"/>
      <c r="AG144" s="223" t="s">
        <v>55</v>
      </c>
      <c r="AH144" s="407"/>
      <c r="AI144" s="113"/>
      <c r="AJ144" s="114"/>
      <c r="AK144" s="113"/>
      <c r="AL144" s="115"/>
      <c r="AM144" s="202"/>
      <c r="AN144" s="109"/>
      <c r="AO144" s="407"/>
      <c r="AP144" s="407"/>
      <c r="AQ144" s="407"/>
    </row>
    <row r="145" spans="1:43" ht="11.25" customHeight="1" x14ac:dyDescent="0.25">
      <c r="A145" s="407"/>
      <c r="B145" s="410"/>
      <c r="C145" s="202"/>
      <c r="D145" s="109"/>
      <c r="E145" s="1148"/>
      <c r="F145" s="1148"/>
      <c r="G145" s="1148"/>
      <c r="H145" s="1148"/>
      <c r="I145" s="1148"/>
      <c r="J145" s="1148"/>
      <c r="K145" s="1148"/>
      <c r="L145" s="1148"/>
      <c r="M145" s="1148"/>
      <c r="N145" s="1148"/>
      <c r="O145" s="1148"/>
      <c r="P145" s="1148"/>
      <c r="Q145" s="1148"/>
      <c r="R145" s="1148"/>
      <c r="S145" s="1148"/>
      <c r="T145" s="1148"/>
      <c r="U145" s="202"/>
      <c r="V145" s="109"/>
      <c r="W145" s="381"/>
      <c r="X145" s="381"/>
      <c r="Y145" s="381"/>
      <c r="Z145" s="381"/>
      <c r="AA145" s="381"/>
      <c r="AB145" s="381"/>
      <c r="AC145" s="381"/>
      <c r="AD145" s="381"/>
      <c r="AE145" s="381"/>
      <c r="AF145" s="381"/>
      <c r="AG145" s="116"/>
      <c r="AH145" s="381"/>
      <c r="AI145" s="108"/>
      <c r="AJ145" s="107"/>
      <c r="AK145" s="108"/>
      <c r="AL145" s="110"/>
      <c r="AM145" s="202"/>
      <c r="AN145" s="109"/>
      <c r="AO145" s="407"/>
      <c r="AP145" s="407"/>
      <c r="AQ145" s="407"/>
    </row>
    <row r="146" spans="1:43" ht="11.25" customHeight="1" x14ac:dyDescent="0.25">
      <c r="A146" s="407"/>
      <c r="B146" s="410"/>
      <c r="C146" s="202"/>
      <c r="D146" s="109"/>
      <c r="E146" s="1237" t="s">
        <v>623</v>
      </c>
      <c r="F146" s="1237"/>
      <c r="G146" s="1237"/>
      <c r="H146" s="1237"/>
      <c r="I146" s="1237"/>
      <c r="J146" s="1237"/>
      <c r="K146" s="1237"/>
      <c r="L146" s="1237"/>
      <c r="M146" s="1237"/>
      <c r="N146" s="1237"/>
      <c r="O146" s="1237"/>
      <c r="P146" s="1237"/>
      <c r="Q146" s="1237"/>
      <c r="R146" s="1237"/>
      <c r="S146" s="1237"/>
      <c r="T146" s="1237"/>
      <c r="U146" s="202"/>
      <c r="V146" s="109"/>
      <c r="W146" s="381" t="s">
        <v>113</v>
      </c>
      <c r="X146" s="381"/>
      <c r="Y146" s="381"/>
      <c r="Z146" s="381"/>
      <c r="AA146" s="381"/>
      <c r="AB146" s="112" t="s">
        <v>9</v>
      </c>
      <c r="AC146" s="112"/>
      <c r="AD146" s="112"/>
      <c r="AE146" s="112"/>
      <c r="AF146" s="112"/>
      <c r="AG146" s="223" t="s">
        <v>91</v>
      </c>
      <c r="AH146" s="407"/>
      <c r="AI146" s="113"/>
      <c r="AJ146" s="114"/>
      <c r="AK146" s="113"/>
      <c r="AL146" s="115"/>
      <c r="AM146" s="202"/>
      <c r="AN146" s="109"/>
      <c r="AO146" s="407"/>
      <c r="AP146" s="407"/>
      <c r="AQ146" s="407"/>
    </row>
    <row r="147" spans="1:43" ht="11.25" customHeight="1" x14ac:dyDescent="0.25">
      <c r="A147" s="407"/>
      <c r="B147" s="410"/>
      <c r="C147" s="202"/>
      <c r="D147" s="109"/>
      <c r="E147" s="1237"/>
      <c r="F147" s="1237"/>
      <c r="G147" s="1237"/>
      <c r="H147" s="1237"/>
      <c r="I147" s="1237"/>
      <c r="J147" s="1237"/>
      <c r="K147" s="1237"/>
      <c r="L147" s="1237"/>
      <c r="M147" s="1237"/>
      <c r="N147" s="1237"/>
      <c r="O147" s="1237"/>
      <c r="P147" s="1237"/>
      <c r="Q147" s="1237"/>
      <c r="R147" s="1237"/>
      <c r="S147" s="1237"/>
      <c r="T147" s="1237"/>
      <c r="U147" s="202"/>
      <c r="V147" s="407"/>
      <c r="W147" s="407"/>
      <c r="X147" s="407"/>
      <c r="Y147" s="407"/>
      <c r="Z147" s="407"/>
      <c r="AA147" s="407"/>
      <c r="AB147" s="407"/>
      <c r="AC147" s="407"/>
      <c r="AD147" s="407"/>
      <c r="AE147" s="407"/>
      <c r="AF147" s="407"/>
      <c r="AG147" s="203"/>
      <c r="AH147" s="407"/>
      <c r="AI147" s="108"/>
      <c r="AJ147" s="107"/>
      <c r="AK147" s="108"/>
      <c r="AL147" s="110"/>
      <c r="AM147" s="202"/>
      <c r="AN147" s="109"/>
      <c r="AO147" s="407"/>
      <c r="AP147" s="1228">
        <v>737</v>
      </c>
      <c r="AQ147" s="407"/>
    </row>
    <row r="148" spans="1:43" ht="11.25" customHeight="1" x14ac:dyDescent="0.25">
      <c r="A148" s="407"/>
      <c r="B148" s="410"/>
      <c r="C148" s="202"/>
      <c r="D148" s="109"/>
      <c r="E148" s="1237"/>
      <c r="F148" s="1237"/>
      <c r="G148" s="1237"/>
      <c r="H148" s="1237"/>
      <c r="I148" s="1237"/>
      <c r="J148" s="1237"/>
      <c r="K148" s="1237"/>
      <c r="L148" s="1237"/>
      <c r="M148" s="1237"/>
      <c r="N148" s="1237"/>
      <c r="O148" s="1237"/>
      <c r="P148" s="1237"/>
      <c r="Q148" s="1237"/>
      <c r="R148" s="1237"/>
      <c r="S148" s="1237"/>
      <c r="T148" s="1237"/>
      <c r="U148" s="202"/>
      <c r="V148" s="407"/>
      <c r="W148" s="407" t="s">
        <v>115</v>
      </c>
      <c r="X148" s="407"/>
      <c r="Y148" s="407"/>
      <c r="Z148" s="407"/>
      <c r="AA148" s="407"/>
      <c r="AB148" s="112" t="s">
        <v>9</v>
      </c>
      <c r="AC148" s="112"/>
      <c r="AD148" s="112"/>
      <c r="AE148" s="112"/>
      <c r="AF148" s="112"/>
      <c r="AG148" s="223" t="s">
        <v>116</v>
      </c>
      <c r="AH148" s="407"/>
      <c r="AI148" s="113"/>
      <c r="AJ148" s="114"/>
      <c r="AK148" s="113"/>
      <c r="AL148" s="115"/>
      <c r="AM148" s="202"/>
      <c r="AN148" s="109"/>
      <c r="AO148" s="407"/>
      <c r="AP148" s="1228"/>
      <c r="AQ148" s="407"/>
    </row>
    <row r="149" spans="1:43" ht="11.25" customHeight="1" x14ac:dyDescent="0.25">
      <c r="A149" s="407"/>
      <c r="B149" s="410"/>
      <c r="C149" s="202"/>
      <c r="D149" s="407"/>
      <c r="E149" s="1237"/>
      <c r="F149" s="1237"/>
      <c r="G149" s="1237"/>
      <c r="H149" s="1237"/>
      <c r="I149" s="1237"/>
      <c r="J149" s="1237"/>
      <c r="K149" s="1237"/>
      <c r="L149" s="1237"/>
      <c r="M149" s="1237"/>
      <c r="N149" s="1237"/>
      <c r="O149" s="1237"/>
      <c r="P149" s="1237"/>
      <c r="Q149" s="1237"/>
      <c r="R149" s="1237"/>
      <c r="S149" s="1237"/>
      <c r="T149" s="1237"/>
      <c r="U149" s="202"/>
      <c r="V149" s="407"/>
      <c r="W149" s="154"/>
      <c r="X149" s="154"/>
      <c r="Y149" s="154"/>
      <c r="Z149" s="154"/>
      <c r="AA149" s="154"/>
      <c r="AB149" s="154"/>
      <c r="AC149" s="154"/>
      <c r="AD149" s="154"/>
      <c r="AE149" s="154"/>
      <c r="AF149" s="154"/>
      <c r="AG149" s="175"/>
      <c r="AH149" s="154"/>
      <c r="AI149" s="154"/>
      <c r="AJ149" s="154"/>
      <c r="AK149" s="154"/>
      <c r="AL149" s="154"/>
      <c r="AM149" s="202"/>
      <c r="AN149" s="407"/>
      <c r="AO149" s="407"/>
      <c r="AP149" s="359"/>
      <c r="AQ149" s="407"/>
    </row>
    <row r="150" spans="1:43" ht="6" customHeight="1" thickBot="1" x14ac:dyDescent="0.3">
      <c r="A150" s="119"/>
      <c r="B150" s="118"/>
      <c r="C150" s="114"/>
      <c r="D150" s="119"/>
      <c r="E150" s="119"/>
      <c r="F150" s="119"/>
      <c r="G150" s="119"/>
      <c r="H150" s="119"/>
      <c r="I150" s="119"/>
      <c r="J150" s="119"/>
      <c r="K150" s="119"/>
      <c r="L150" s="119"/>
      <c r="M150" s="119"/>
      <c r="N150" s="119"/>
      <c r="O150" s="119"/>
      <c r="P150" s="119"/>
      <c r="Q150" s="119"/>
      <c r="R150" s="119"/>
      <c r="S150" s="119"/>
      <c r="T150" s="119"/>
      <c r="U150" s="114"/>
      <c r="V150" s="119"/>
      <c r="W150" s="119"/>
      <c r="X150" s="119"/>
      <c r="Y150" s="119"/>
      <c r="Z150" s="119"/>
      <c r="AA150" s="119"/>
      <c r="AB150" s="119"/>
      <c r="AC150" s="119"/>
      <c r="AD150" s="119"/>
      <c r="AE150" s="119"/>
      <c r="AF150" s="119"/>
      <c r="AG150" s="120"/>
      <c r="AH150" s="119"/>
      <c r="AI150" s="119"/>
      <c r="AJ150" s="119"/>
      <c r="AK150" s="119"/>
      <c r="AL150" s="120"/>
      <c r="AM150" s="114"/>
      <c r="AN150" s="119"/>
      <c r="AO150" s="119"/>
      <c r="AP150" s="119"/>
      <c r="AQ150" s="119"/>
    </row>
    <row r="151" spans="1:43" ht="6" customHeight="1" x14ac:dyDescent="0.25">
      <c r="A151" s="129"/>
      <c r="B151" s="130"/>
      <c r="C151" s="131"/>
      <c r="D151" s="132"/>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4"/>
      <c r="AM151" s="131"/>
      <c r="AN151" s="132"/>
      <c r="AO151" s="133"/>
      <c r="AP151" s="133"/>
      <c r="AQ151" s="135"/>
    </row>
    <row r="152" spans="1:43" ht="10.3" x14ac:dyDescent="0.25">
      <c r="A152" s="136"/>
      <c r="B152" s="460">
        <v>724</v>
      </c>
      <c r="C152" s="202"/>
      <c r="D152" s="109"/>
      <c r="E152" s="1129" t="s">
        <v>172</v>
      </c>
      <c r="F152" s="1129"/>
      <c r="G152" s="1129"/>
      <c r="H152" s="1129"/>
      <c r="I152" s="1129"/>
      <c r="J152" s="1129"/>
      <c r="K152" s="1129"/>
      <c r="L152" s="1129"/>
      <c r="M152" s="1129"/>
      <c r="N152" s="1129"/>
      <c r="O152" s="1129"/>
      <c r="P152" s="1129"/>
      <c r="Q152" s="1129"/>
      <c r="R152" s="1129"/>
      <c r="S152" s="1129"/>
      <c r="T152" s="1129"/>
      <c r="U152" s="1129"/>
      <c r="V152" s="1129"/>
      <c r="W152" s="1129"/>
      <c r="X152" s="1129"/>
      <c r="Y152" s="1129"/>
      <c r="Z152" s="1129"/>
      <c r="AA152" s="1129"/>
      <c r="AB152" s="1129"/>
      <c r="AC152" s="1129"/>
      <c r="AD152" s="1129"/>
      <c r="AE152" s="1129"/>
      <c r="AF152" s="1129"/>
      <c r="AG152" s="1129"/>
      <c r="AH152" s="1129"/>
      <c r="AI152" s="1129"/>
      <c r="AJ152" s="1129"/>
      <c r="AK152" s="1129"/>
      <c r="AL152" s="1129"/>
      <c r="AM152" s="202"/>
      <c r="AN152" s="109"/>
      <c r="AO152" s="407"/>
      <c r="AP152" s="407"/>
      <c r="AQ152" s="137"/>
    </row>
    <row r="153" spans="1:43" ht="6" customHeight="1" x14ac:dyDescent="0.25">
      <c r="A153" s="136"/>
      <c r="B153" s="410"/>
      <c r="C153" s="202"/>
      <c r="D153" s="109"/>
      <c r="E153" s="407"/>
      <c r="F153" s="407"/>
      <c r="G153" s="407"/>
      <c r="H153" s="407"/>
      <c r="I153" s="407"/>
      <c r="J153" s="407"/>
      <c r="K153" s="407"/>
      <c r="L153" s="407"/>
      <c r="M153" s="407"/>
      <c r="N153" s="407"/>
      <c r="O153" s="407"/>
      <c r="P153" s="407"/>
      <c r="Q153" s="407"/>
      <c r="R153" s="407"/>
      <c r="S153" s="407"/>
      <c r="T153" s="407"/>
      <c r="U153" s="407"/>
      <c r="V153" s="407"/>
      <c r="W153" s="407"/>
      <c r="X153" s="407"/>
      <c r="Z153" s="407"/>
      <c r="AA153" s="407"/>
      <c r="AB153" s="407"/>
      <c r="AC153" s="407"/>
      <c r="AD153" s="407"/>
      <c r="AE153" s="407"/>
      <c r="AF153" s="407"/>
      <c r="AG153" s="407"/>
      <c r="AH153" s="407"/>
      <c r="AI153" s="407"/>
      <c r="AJ153" s="407"/>
      <c r="AK153" s="407"/>
      <c r="AL153" s="203"/>
      <c r="AM153" s="202"/>
      <c r="AN153" s="109"/>
      <c r="AO153" s="407"/>
      <c r="AP153" s="407"/>
      <c r="AQ153" s="137"/>
    </row>
    <row r="154" spans="1:43" ht="10.3" x14ac:dyDescent="0.25">
      <c r="A154" s="136"/>
      <c r="B154" s="410"/>
      <c r="C154" s="202"/>
      <c r="D154" s="109"/>
      <c r="E154" s="407"/>
      <c r="F154" s="381"/>
      <c r="G154" s="381"/>
      <c r="H154" s="381"/>
      <c r="I154" s="381"/>
      <c r="J154" s="381"/>
      <c r="K154" s="407"/>
      <c r="L154" s="407"/>
      <c r="M154" s="407"/>
      <c r="N154" s="407"/>
      <c r="O154" s="407"/>
      <c r="P154" s="203" t="s">
        <v>173</v>
      </c>
      <c r="Q154" s="407"/>
      <c r="R154" s="407"/>
      <c r="S154" s="407"/>
      <c r="T154" s="407"/>
      <c r="U154" s="407"/>
      <c r="V154" s="407"/>
      <c r="W154" s="407"/>
      <c r="X154" s="407"/>
      <c r="Z154" s="407"/>
      <c r="AA154" s="407"/>
      <c r="AC154" s="203" t="s">
        <v>174</v>
      </c>
      <c r="AD154" s="407"/>
      <c r="AE154" s="407"/>
      <c r="AF154" s="407"/>
      <c r="AG154" s="407"/>
      <c r="AH154" s="407"/>
      <c r="AI154" s="407"/>
      <c r="AJ154" s="407"/>
      <c r="AK154" s="407"/>
      <c r="AL154" s="203"/>
      <c r="AM154" s="202"/>
      <c r="AN154" s="109"/>
      <c r="AO154" s="407"/>
      <c r="AP154" s="1228">
        <v>727</v>
      </c>
      <c r="AQ154" s="137"/>
    </row>
    <row r="155" spans="1:43" ht="10.3" x14ac:dyDescent="0.25">
      <c r="A155" s="136"/>
      <c r="B155" s="410"/>
      <c r="C155" s="202"/>
      <c r="D155" s="109"/>
      <c r="E155" s="407"/>
      <c r="F155" s="381"/>
      <c r="G155" s="381"/>
      <c r="H155" s="381"/>
      <c r="I155" s="381"/>
      <c r="J155" s="381"/>
      <c r="K155" s="407"/>
      <c r="L155" s="407"/>
      <c r="M155" s="407"/>
      <c r="N155" s="407"/>
      <c r="O155" s="407"/>
      <c r="P155" s="203" t="s">
        <v>175</v>
      </c>
      <c r="Q155" s="407"/>
      <c r="R155" s="407"/>
      <c r="S155" s="407"/>
      <c r="T155" s="407"/>
      <c r="U155" s="407"/>
      <c r="V155" s="407"/>
      <c r="W155" s="407"/>
      <c r="X155" s="407"/>
      <c r="Y155" s="407"/>
      <c r="Z155" s="407"/>
      <c r="AA155" s="407"/>
      <c r="AB155" s="407"/>
      <c r="AC155" s="407"/>
      <c r="AD155" s="407"/>
      <c r="AE155" s="407"/>
      <c r="AF155" s="407"/>
      <c r="AG155" s="407"/>
      <c r="AH155" s="407"/>
      <c r="AI155" s="407"/>
      <c r="AJ155" s="407"/>
      <c r="AK155" s="407"/>
      <c r="AL155" s="203"/>
      <c r="AM155" s="202"/>
      <c r="AN155" s="109"/>
      <c r="AO155" s="407"/>
      <c r="AP155" s="1228"/>
      <c r="AQ155" s="137"/>
    </row>
    <row r="156" spans="1:43" ht="6" customHeight="1" thickBot="1" x14ac:dyDescent="0.3">
      <c r="A156" s="138"/>
      <c r="B156" s="432"/>
      <c r="C156" s="139"/>
      <c r="D156" s="140"/>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141"/>
      <c r="AK156" s="141"/>
      <c r="AL156" s="142"/>
      <c r="AM156" s="139"/>
      <c r="AN156" s="140"/>
      <c r="AO156" s="141"/>
      <c r="AP156" s="141"/>
      <c r="AQ156" s="143"/>
    </row>
    <row r="157" spans="1:43" ht="6" customHeight="1" x14ac:dyDescent="0.25">
      <c r="A157" s="29"/>
      <c r="B157" s="433"/>
      <c r="C157" s="107"/>
      <c r="D157" s="29"/>
      <c r="E157" s="29"/>
      <c r="F157" s="29"/>
      <c r="G157" s="29"/>
      <c r="H157" s="29"/>
      <c r="I157" s="29"/>
      <c r="J157" s="29"/>
      <c r="K157" s="29"/>
      <c r="L157" s="29"/>
      <c r="M157" s="29"/>
      <c r="N157" s="29"/>
      <c r="O157" s="29"/>
      <c r="P157" s="29"/>
      <c r="Q157" s="29"/>
      <c r="R157" s="29"/>
      <c r="S157" s="29"/>
      <c r="T157" s="29"/>
      <c r="U157" s="107"/>
      <c r="V157" s="29"/>
      <c r="W157" s="29"/>
      <c r="X157" s="29"/>
      <c r="Y157" s="29"/>
      <c r="Z157" s="29"/>
      <c r="AA157" s="29"/>
      <c r="AB157" s="29"/>
      <c r="AC157" s="29"/>
      <c r="AD157" s="29"/>
      <c r="AE157" s="29"/>
      <c r="AF157" s="29"/>
      <c r="AG157" s="29"/>
      <c r="AH157" s="29"/>
      <c r="AI157" s="29"/>
      <c r="AJ157" s="29"/>
      <c r="AK157" s="29"/>
      <c r="AL157" s="33"/>
      <c r="AM157" s="107"/>
      <c r="AN157" s="29"/>
      <c r="AO157" s="29"/>
      <c r="AP157" s="29"/>
      <c r="AQ157" s="29"/>
    </row>
    <row r="158" spans="1:43" ht="11.25" customHeight="1" x14ac:dyDescent="0.25">
      <c r="B158" s="460">
        <v>725</v>
      </c>
      <c r="C158" s="168"/>
      <c r="E158" s="1148" t="str">
        <f ca="1">VLOOKUP(INDIRECT(ADDRESS(ROW(),COLUMN()-3)),INDIRECT("translations[[Question Num]:["&amp; Language_Selected &amp;"]]"),MATCH(Language_Selected,Language_Options,0)+1,FALSE)</f>
        <v>The last time you had sexual intercourse, did you or your partner do something or use any method to delay or avoid getting pregnant?</v>
      </c>
      <c r="F158" s="1148"/>
      <c r="G158" s="1148"/>
      <c r="H158" s="1148"/>
      <c r="I158" s="1148"/>
      <c r="J158" s="1148"/>
      <c r="K158" s="1148"/>
      <c r="L158" s="1148"/>
      <c r="M158" s="1148"/>
      <c r="N158" s="1148"/>
      <c r="O158" s="1148"/>
      <c r="P158" s="1148"/>
      <c r="Q158" s="1148"/>
      <c r="R158" s="1148"/>
      <c r="S158" s="1148"/>
      <c r="T158" s="1148"/>
      <c r="U158" s="168"/>
      <c r="W158" s="407" t="s">
        <v>52</v>
      </c>
      <c r="X158" s="407"/>
      <c r="Y158" s="111" t="s">
        <v>9</v>
      </c>
      <c r="Z158" s="111"/>
      <c r="AA158" s="111"/>
      <c r="AB158" s="111"/>
      <c r="AC158" s="111"/>
      <c r="AD158" s="111"/>
      <c r="AE158" s="111"/>
      <c r="AF158" s="111"/>
      <c r="AG158" s="111"/>
      <c r="AH158" s="111"/>
      <c r="AI158" s="111"/>
      <c r="AJ158" s="111"/>
      <c r="AK158" s="111"/>
      <c r="AL158" s="223" t="s">
        <v>53</v>
      </c>
      <c r="AM158" s="168"/>
    </row>
    <row r="159" spans="1:43" ht="11.25" customHeight="1" x14ac:dyDescent="0.25">
      <c r="C159" s="168"/>
      <c r="E159" s="1148"/>
      <c r="F159" s="1148"/>
      <c r="G159" s="1148"/>
      <c r="H159" s="1148"/>
      <c r="I159" s="1148"/>
      <c r="J159" s="1148"/>
      <c r="K159" s="1148"/>
      <c r="L159" s="1148"/>
      <c r="M159" s="1148"/>
      <c r="N159" s="1148"/>
      <c r="O159" s="1148"/>
      <c r="P159" s="1148"/>
      <c r="Q159" s="1148"/>
      <c r="R159" s="1148"/>
      <c r="S159" s="1148"/>
      <c r="T159" s="1148"/>
      <c r="U159" s="168"/>
      <c r="W159" s="407" t="s">
        <v>54</v>
      </c>
      <c r="X159" s="407"/>
      <c r="Y159" s="111" t="s">
        <v>9</v>
      </c>
      <c r="Z159" s="111"/>
      <c r="AA159" s="111"/>
      <c r="AB159" s="111"/>
      <c r="AC159" s="111"/>
      <c r="AD159" s="111"/>
      <c r="AE159" s="111"/>
      <c r="AF159" s="111"/>
      <c r="AG159" s="111"/>
      <c r="AH159" s="111"/>
      <c r="AI159" s="111"/>
      <c r="AJ159" s="111"/>
      <c r="AK159" s="111"/>
      <c r="AL159" s="223" t="s">
        <v>55</v>
      </c>
      <c r="AM159" s="168"/>
      <c r="AP159" s="462">
        <v>727</v>
      </c>
    </row>
    <row r="160" spans="1:43" ht="11.25" customHeight="1" x14ac:dyDescent="0.25">
      <c r="C160" s="168"/>
      <c r="E160" s="1148"/>
      <c r="F160" s="1148"/>
      <c r="G160" s="1148"/>
      <c r="H160" s="1148"/>
      <c r="I160" s="1148"/>
      <c r="J160" s="1148"/>
      <c r="K160" s="1148"/>
      <c r="L160" s="1148"/>
      <c r="M160" s="1148"/>
      <c r="N160" s="1148"/>
      <c r="O160" s="1148"/>
      <c r="P160" s="1148"/>
      <c r="Q160" s="1148"/>
      <c r="R160" s="1148"/>
      <c r="S160" s="1148"/>
      <c r="T160" s="1148"/>
      <c r="U160" s="168"/>
      <c r="AL160" s="149"/>
      <c r="AM160" s="168"/>
    </row>
    <row r="161" spans="1:43" ht="6" customHeight="1" x14ac:dyDescent="0.25">
      <c r="A161" s="575"/>
      <c r="B161" s="576"/>
      <c r="C161" s="577"/>
      <c r="D161" s="575"/>
      <c r="E161" s="575"/>
      <c r="F161" s="575"/>
      <c r="G161" s="575"/>
      <c r="H161" s="575"/>
      <c r="I161" s="575"/>
      <c r="J161" s="575"/>
      <c r="K161" s="575"/>
      <c r="L161" s="575"/>
      <c r="M161" s="575"/>
      <c r="N161" s="575"/>
      <c r="O161" s="575"/>
      <c r="P161" s="575"/>
      <c r="Q161" s="575"/>
      <c r="R161" s="575"/>
      <c r="S161" s="575"/>
      <c r="T161" s="575"/>
      <c r="U161" s="577"/>
      <c r="V161" s="575"/>
      <c r="W161" s="575"/>
      <c r="X161" s="575"/>
      <c r="Y161" s="575"/>
      <c r="Z161" s="575"/>
      <c r="AA161" s="575"/>
      <c r="AB161" s="575"/>
      <c r="AC161" s="575"/>
      <c r="AD161" s="575"/>
      <c r="AE161" s="575"/>
      <c r="AF161" s="575"/>
      <c r="AG161" s="575"/>
      <c r="AH161" s="575"/>
      <c r="AI161" s="575"/>
      <c r="AJ161" s="575"/>
      <c r="AK161" s="575"/>
      <c r="AL161" s="578"/>
      <c r="AM161" s="577"/>
      <c r="AN161" s="575"/>
      <c r="AO161" s="575"/>
      <c r="AP161" s="579"/>
      <c r="AQ161" s="575"/>
    </row>
    <row r="162" spans="1:43" ht="6" customHeight="1" x14ac:dyDescent="0.25">
      <c r="C162" s="168"/>
      <c r="U162" s="168"/>
      <c r="AM162" s="168"/>
    </row>
    <row r="163" spans="1:43" ht="11.25" customHeight="1" x14ac:dyDescent="0.25">
      <c r="B163" s="460">
        <v>726</v>
      </c>
      <c r="C163" s="168"/>
      <c r="E163" s="1148" t="str">
        <f ca="1">VLOOKUP(INDIRECT(ADDRESS(ROW(),COLUMN()-3)),INDIRECT("translations[[Question Num]:["&amp; Language_Selected &amp;"]]"),MATCH(Language_Selected,Language_Options,0)+1,FALSE)</f>
        <v xml:space="preserve">Which method did you use?
RECORD ALL MENTIONED. </v>
      </c>
      <c r="F163" s="1148"/>
      <c r="G163" s="1148"/>
      <c r="H163" s="1148"/>
      <c r="I163" s="1148"/>
      <c r="J163" s="1148"/>
      <c r="K163" s="1148"/>
      <c r="L163" s="1148"/>
      <c r="M163" s="1148"/>
      <c r="N163" s="1148"/>
      <c r="O163" s="1148"/>
      <c r="P163" s="1148"/>
      <c r="Q163" s="1148"/>
      <c r="R163" s="1148"/>
      <c r="S163" s="1148"/>
      <c r="T163" s="1148"/>
      <c r="U163" s="168"/>
      <c r="W163" s="407" t="s">
        <v>190</v>
      </c>
      <c r="X163" s="407"/>
      <c r="Y163" s="407"/>
      <c r="Z163" s="407"/>
      <c r="AA163" s="407"/>
      <c r="AB163" s="407"/>
      <c r="AC163" s="407"/>
      <c r="AD163" s="407"/>
      <c r="AE163" s="111" t="s">
        <v>9</v>
      </c>
      <c r="AF163" s="112"/>
      <c r="AG163" s="160"/>
      <c r="AH163" s="160"/>
      <c r="AI163" s="111"/>
      <c r="AJ163" s="111"/>
      <c r="AK163" s="111"/>
      <c r="AL163" s="410" t="s">
        <v>129</v>
      </c>
      <c r="AM163" s="168"/>
    </row>
    <row r="164" spans="1:43" ht="11.25" customHeight="1" x14ac:dyDescent="0.25">
      <c r="C164" s="168"/>
      <c r="E164" s="1148"/>
      <c r="F164" s="1148"/>
      <c r="G164" s="1148"/>
      <c r="H164" s="1148"/>
      <c r="I164" s="1148"/>
      <c r="J164" s="1148"/>
      <c r="K164" s="1148"/>
      <c r="L164" s="1148"/>
      <c r="M164" s="1148"/>
      <c r="N164" s="1148"/>
      <c r="O164" s="1148"/>
      <c r="P164" s="1148"/>
      <c r="Q164" s="1148"/>
      <c r="R164" s="1148"/>
      <c r="S164" s="1148"/>
      <c r="T164" s="1148"/>
      <c r="U164" s="168"/>
      <c r="W164" s="407" t="s">
        <v>192</v>
      </c>
      <c r="X164" s="407"/>
      <c r="Y164" s="407"/>
      <c r="Z164" s="407"/>
      <c r="AA164" s="407"/>
      <c r="AB164" s="407"/>
      <c r="AC164" s="407"/>
      <c r="AD164" s="111" t="s">
        <v>9</v>
      </c>
      <c r="AE164" s="111"/>
      <c r="AF164" s="112"/>
      <c r="AG164" s="160"/>
      <c r="AH164" s="160"/>
      <c r="AI164" s="111"/>
      <c r="AJ164" s="111"/>
      <c r="AK164" s="111"/>
      <c r="AL164" s="410" t="s">
        <v>132</v>
      </c>
      <c r="AM164" s="168"/>
    </row>
    <row r="165" spans="1:43" ht="11.25" customHeight="1" x14ac:dyDescent="0.25">
      <c r="C165" s="168"/>
      <c r="E165" s="1148"/>
      <c r="F165" s="1148"/>
      <c r="G165" s="1148"/>
      <c r="H165" s="1148"/>
      <c r="I165" s="1148"/>
      <c r="J165" s="1148"/>
      <c r="K165" s="1148"/>
      <c r="L165" s="1148"/>
      <c r="M165" s="1148"/>
      <c r="N165" s="1148"/>
      <c r="O165" s="1148"/>
      <c r="P165" s="1148"/>
      <c r="Q165" s="1148"/>
      <c r="R165" s="1148"/>
      <c r="S165" s="1148"/>
      <c r="T165" s="1148"/>
      <c r="U165" s="168"/>
      <c r="W165" s="407" t="s">
        <v>193</v>
      </c>
      <c r="X165" s="407"/>
      <c r="Y165" s="111" t="s">
        <v>9</v>
      </c>
      <c r="Z165" s="111"/>
      <c r="AA165" s="111"/>
      <c r="AB165" s="111"/>
      <c r="AC165" s="111"/>
      <c r="AD165" s="111"/>
      <c r="AE165" s="111"/>
      <c r="AF165" s="111"/>
      <c r="AG165" s="111"/>
      <c r="AH165" s="111"/>
      <c r="AI165" s="111"/>
      <c r="AJ165" s="111"/>
      <c r="AK165" s="111"/>
      <c r="AL165" s="410" t="s">
        <v>101</v>
      </c>
      <c r="AM165" s="168"/>
    </row>
    <row r="166" spans="1:43" ht="11.25" customHeight="1" x14ac:dyDescent="0.25">
      <c r="C166" s="168"/>
      <c r="E166" s="1148"/>
      <c r="F166" s="1148"/>
      <c r="G166" s="1148"/>
      <c r="H166" s="1148"/>
      <c r="I166" s="1148"/>
      <c r="J166" s="1148"/>
      <c r="K166" s="1148"/>
      <c r="L166" s="1148"/>
      <c r="M166" s="1148"/>
      <c r="N166" s="1148"/>
      <c r="O166" s="1148"/>
      <c r="P166" s="1148"/>
      <c r="Q166" s="1148"/>
      <c r="R166" s="1148"/>
      <c r="S166" s="1148"/>
      <c r="T166" s="1148"/>
      <c r="U166" s="168"/>
      <c r="W166" s="407" t="s">
        <v>194</v>
      </c>
      <c r="X166" s="407"/>
      <c r="Y166" s="407"/>
      <c r="Z166" s="407"/>
      <c r="AA166" s="407"/>
      <c r="AB166" s="111" t="s">
        <v>9</v>
      </c>
      <c r="AC166" s="111"/>
      <c r="AD166" s="160"/>
      <c r="AE166" s="111"/>
      <c r="AF166" s="111"/>
      <c r="AG166" s="111"/>
      <c r="AH166" s="111"/>
      <c r="AI166" s="111"/>
      <c r="AJ166" s="111"/>
      <c r="AK166" s="111"/>
      <c r="AL166" s="410" t="s">
        <v>135</v>
      </c>
      <c r="AM166" s="168"/>
    </row>
    <row r="167" spans="1:43" ht="11.25" customHeight="1" x14ac:dyDescent="0.25">
      <c r="C167" s="168"/>
      <c r="E167" s="1297" t="s">
        <v>1545</v>
      </c>
      <c r="F167" s="1297"/>
      <c r="G167" s="1297"/>
      <c r="H167" s="1297"/>
      <c r="I167" s="1297"/>
      <c r="J167" s="1297"/>
      <c r="K167" s="1297"/>
      <c r="L167" s="1297"/>
      <c r="M167" s="1297"/>
      <c r="N167" s="1297"/>
      <c r="O167" s="1297"/>
      <c r="P167" s="1297"/>
      <c r="Q167" s="1297"/>
      <c r="R167" s="1297"/>
      <c r="S167" s="1297"/>
      <c r="T167" s="1297"/>
      <c r="U167" s="168"/>
      <c r="W167" s="407" t="s">
        <v>195</v>
      </c>
      <c r="X167" s="407"/>
      <c r="Y167" s="407"/>
      <c r="Z167" s="407"/>
      <c r="AA167" s="111" t="s">
        <v>9</v>
      </c>
      <c r="AB167" s="160"/>
      <c r="AC167" s="111"/>
      <c r="AD167" s="111"/>
      <c r="AE167" s="111"/>
      <c r="AF167" s="111"/>
      <c r="AG167" s="111"/>
      <c r="AH167" s="111"/>
      <c r="AI167" s="111"/>
      <c r="AJ167" s="111"/>
      <c r="AK167" s="111"/>
      <c r="AL167" s="410" t="s">
        <v>137</v>
      </c>
      <c r="AM167" s="168"/>
    </row>
    <row r="168" spans="1:43" ht="11.25" customHeight="1" x14ac:dyDescent="0.25">
      <c r="C168" s="168"/>
      <c r="E168" s="1297"/>
      <c r="F168" s="1297"/>
      <c r="G168" s="1297"/>
      <c r="H168" s="1297"/>
      <c r="I168" s="1297"/>
      <c r="J168" s="1297"/>
      <c r="K168" s="1297"/>
      <c r="L168" s="1297"/>
      <c r="M168" s="1297"/>
      <c r="N168" s="1297"/>
      <c r="O168" s="1297"/>
      <c r="P168" s="1297"/>
      <c r="Q168" s="1297"/>
      <c r="R168" s="1297"/>
      <c r="S168" s="1297"/>
      <c r="T168" s="1297"/>
      <c r="U168" s="168"/>
      <c r="W168" s="407" t="s">
        <v>196</v>
      </c>
      <c r="X168" s="407"/>
      <c r="Y168" s="112" t="s">
        <v>9</v>
      </c>
      <c r="Z168" s="112"/>
      <c r="AA168" s="112"/>
      <c r="AB168" s="111"/>
      <c r="AC168" s="111"/>
      <c r="AD168" s="111"/>
      <c r="AE168" s="111"/>
      <c r="AF168" s="111"/>
      <c r="AG168" s="111"/>
      <c r="AH168" s="111"/>
      <c r="AI168" s="111"/>
      <c r="AJ168" s="111"/>
      <c r="AK168" s="111"/>
      <c r="AL168" s="410" t="s">
        <v>139</v>
      </c>
      <c r="AM168" s="168"/>
    </row>
    <row r="169" spans="1:43" ht="11.25" customHeight="1" x14ac:dyDescent="0.25">
      <c r="C169" s="168"/>
      <c r="E169" s="1297"/>
      <c r="F169" s="1297"/>
      <c r="G169" s="1297"/>
      <c r="H169" s="1297"/>
      <c r="I169" s="1297"/>
      <c r="J169" s="1297"/>
      <c r="K169" s="1297"/>
      <c r="L169" s="1297"/>
      <c r="M169" s="1297"/>
      <c r="N169" s="1297"/>
      <c r="O169" s="1297"/>
      <c r="P169" s="1297"/>
      <c r="Q169" s="1297"/>
      <c r="R169" s="1297"/>
      <c r="S169" s="1297"/>
      <c r="T169" s="1297"/>
      <c r="U169" s="168"/>
      <c r="W169" s="407" t="s">
        <v>197</v>
      </c>
      <c r="X169" s="407"/>
      <c r="Y169" s="407"/>
      <c r="Z169" s="407"/>
      <c r="AA169" s="111" t="s">
        <v>9</v>
      </c>
      <c r="AB169" s="160"/>
      <c r="AC169" s="111"/>
      <c r="AD169" s="111"/>
      <c r="AE169" s="111"/>
      <c r="AF169" s="111"/>
      <c r="AG169" s="111"/>
      <c r="AH169" s="111"/>
      <c r="AI169" s="111"/>
      <c r="AJ169" s="111"/>
      <c r="AK169" s="111"/>
      <c r="AL169" s="410" t="s">
        <v>141</v>
      </c>
      <c r="AM169" s="168"/>
      <c r="AP169" s="1296">
        <v>728</v>
      </c>
    </row>
    <row r="170" spans="1:43" ht="11.25" customHeight="1" x14ac:dyDescent="0.25">
      <c r="C170" s="168"/>
      <c r="E170" s="1297"/>
      <c r="F170" s="1297"/>
      <c r="G170" s="1297"/>
      <c r="H170" s="1297"/>
      <c r="I170" s="1297"/>
      <c r="J170" s="1297"/>
      <c r="K170" s="1297"/>
      <c r="L170" s="1297"/>
      <c r="M170" s="1297"/>
      <c r="N170" s="1297"/>
      <c r="O170" s="1297"/>
      <c r="P170" s="1297"/>
      <c r="Q170" s="1297"/>
      <c r="R170" s="1297"/>
      <c r="S170" s="1297"/>
      <c r="T170" s="1297"/>
      <c r="U170" s="168"/>
      <c r="W170" s="407" t="s">
        <v>198</v>
      </c>
      <c r="X170" s="407"/>
      <c r="Y170" s="407"/>
      <c r="Z170" s="407"/>
      <c r="AA170" s="407"/>
      <c r="AB170" s="407"/>
      <c r="AC170" s="111" t="s">
        <v>9</v>
      </c>
      <c r="AD170" s="112"/>
      <c r="AE170" s="111"/>
      <c r="AF170" s="160"/>
      <c r="AG170" s="111"/>
      <c r="AH170" s="111"/>
      <c r="AI170" s="111"/>
      <c r="AJ170" s="111"/>
      <c r="AK170" s="111"/>
      <c r="AL170" s="410" t="s">
        <v>143</v>
      </c>
      <c r="AM170" s="168"/>
      <c r="AP170" s="1296"/>
    </row>
    <row r="171" spans="1:43" ht="11.25" customHeight="1" x14ac:dyDescent="0.25">
      <c r="C171" s="168"/>
      <c r="E171" s="1297"/>
      <c r="F171" s="1297"/>
      <c r="G171" s="1297"/>
      <c r="H171" s="1297"/>
      <c r="I171" s="1297"/>
      <c r="J171" s="1297"/>
      <c r="K171" s="1297"/>
      <c r="L171" s="1297"/>
      <c r="M171" s="1297"/>
      <c r="N171" s="1297"/>
      <c r="O171" s="1297"/>
      <c r="P171" s="1297"/>
      <c r="Q171" s="1297"/>
      <c r="R171" s="1297"/>
      <c r="S171" s="1297"/>
      <c r="T171" s="1297"/>
      <c r="U171" s="168"/>
      <c r="W171" s="407" t="s">
        <v>199</v>
      </c>
      <c r="X171" s="407"/>
      <c r="Y171" s="407"/>
      <c r="Z171" s="407"/>
      <c r="AB171" s="112"/>
      <c r="AC171" s="160"/>
      <c r="AD171" s="111"/>
      <c r="AG171" s="111" t="s">
        <v>9</v>
      </c>
      <c r="AH171" s="111"/>
      <c r="AI171" s="111"/>
      <c r="AJ171" s="111"/>
      <c r="AK171" s="111"/>
      <c r="AL171" s="410" t="s">
        <v>200</v>
      </c>
      <c r="AM171" s="168"/>
    </row>
    <row r="172" spans="1:43" ht="11.25" customHeight="1" x14ac:dyDescent="0.25">
      <c r="C172" s="168"/>
      <c r="E172" s="1297"/>
      <c r="F172" s="1297"/>
      <c r="G172" s="1297"/>
      <c r="H172" s="1297"/>
      <c r="I172" s="1297"/>
      <c r="J172" s="1297"/>
      <c r="K172" s="1297"/>
      <c r="L172" s="1297"/>
      <c r="M172" s="1297"/>
      <c r="N172" s="1297"/>
      <c r="O172" s="1297"/>
      <c r="P172" s="1297"/>
      <c r="Q172" s="1297"/>
      <c r="R172" s="1297"/>
      <c r="S172" s="1297"/>
      <c r="T172" s="1297"/>
      <c r="U172" s="168"/>
      <c r="W172" s="407" t="s">
        <v>201</v>
      </c>
      <c r="X172" s="407"/>
      <c r="Y172" s="407"/>
      <c r="Z172" s="407"/>
      <c r="AC172" s="160"/>
      <c r="AE172" s="111"/>
      <c r="AF172" s="111" t="s">
        <v>9</v>
      </c>
      <c r="AG172" s="111"/>
      <c r="AH172" s="111"/>
      <c r="AI172" s="111"/>
      <c r="AJ172" s="111"/>
      <c r="AK172" s="111"/>
      <c r="AL172" s="410" t="s">
        <v>202</v>
      </c>
      <c r="AM172" s="168"/>
    </row>
    <row r="173" spans="1:43" ht="11.25" customHeight="1" x14ac:dyDescent="0.25">
      <c r="C173" s="168"/>
      <c r="E173" s="1297"/>
      <c r="F173" s="1297"/>
      <c r="G173" s="1297"/>
      <c r="H173" s="1297"/>
      <c r="I173" s="1297"/>
      <c r="J173" s="1297"/>
      <c r="K173" s="1297"/>
      <c r="L173" s="1297"/>
      <c r="M173" s="1297"/>
      <c r="N173" s="1297"/>
      <c r="O173" s="1297"/>
      <c r="P173" s="1297"/>
      <c r="Q173" s="1297"/>
      <c r="R173" s="1297"/>
      <c r="S173" s="1297"/>
      <c r="T173" s="1297"/>
      <c r="U173" s="168"/>
      <c r="W173" s="407" t="s">
        <v>203</v>
      </c>
      <c r="X173" s="407"/>
      <c r="Y173" s="407"/>
      <c r="Z173" s="407"/>
      <c r="AA173" s="407"/>
      <c r="AB173" s="407"/>
      <c r="AC173" s="407"/>
      <c r="AD173" s="407"/>
      <c r="AE173" s="407"/>
      <c r="AF173" s="407"/>
      <c r="AH173" s="112"/>
      <c r="AJ173" s="111" t="s">
        <v>9</v>
      </c>
      <c r="AK173" s="111"/>
      <c r="AL173" s="410" t="s">
        <v>204</v>
      </c>
      <c r="AM173" s="168"/>
    </row>
    <row r="174" spans="1:43" ht="11.25" customHeight="1" x14ac:dyDescent="0.25">
      <c r="C174" s="168"/>
      <c r="E174" s="1297"/>
      <c r="F174" s="1297"/>
      <c r="G174" s="1297"/>
      <c r="H174" s="1297"/>
      <c r="I174" s="1297"/>
      <c r="J174" s="1297"/>
      <c r="K174" s="1297"/>
      <c r="L174" s="1297"/>
      <c r="M174" s="1297"/>
      <c r="N174" s="1297"/>
      <c r="O174" s="1297"/>
      <c r="P174" s="1297"/>
      <c r="Q174" s="1297"/>
      <c r="R174" s="1297"/>
      <c r="S174" s="1297"/>
      <c r="T174" s="1297"/>
      <c r="U174" s="168"/>
      <c r="W174" s="407" t="s">
        <v>205</v>
      </c>
      <c r="X174" s="407"/>
      <c r="Y174" s="407"/>
      <c r="Z174" s="407"/>
      <c r="AA174" s="407"/>
      <c r="AB174" s="407"/>
      <c r="AC174" s="112" t="s">
        <v>9</v>
      </c>
      <c r="AD174" s="112"/>
      <c r="AE174" s="160"/>
      <c r="AF174" s="112"/>
      <c r="AG174" s="111"/>
      <c r="AH174" s="111"/>
      <c r="AI174" s="111"/>
      <c r="AJ174" s="111"/>
      <c r="AK174" s="111"/>
      <c r="AL174" s="410" t="s">
        <v>206</v>
      </c>
      <c r="AM174" s="168"/>
    </row>
    <row r="175" spans="1:43" ht="11.25" customHeight="1" x14ac:dyDescent="0.25">
      <c r="C175" s="168"/>
      <c r="E175" s="1297"/>
      <c r="F175" s="1297"/>
      <c r="G175" s="1297"/>
      <c r="H175" s="1297"/>
      <c r="I175" s="1297"/>
      <c r="J175" s="1297"/>
      <c r="K175" s="1297"/>
      <c r="L175" s="1297"/>
      <c r="M175" s="1297"/>
      <c r="N175" s="1297"/>
      <c r="O175" s="1297"/>
      <c r="P175" s="1297"/>
      <c r="Q175" s="1297"/>
      <c r="R175" s="1297"/>
      <c r="S175" s="1297"/>
      <c r="T175" s="1297"/>
      <c r="U175" s="168"/>
      <c r="W175" s="407" t="s">
        <v>207</v>
      </c>
      <c r="X175" s="407"/>
      <c r="Y175" s="407"/>
      <c r="Z175" s="407"/>
      <c r="AA175" s="407"/>
      <c r="AB175" s="111" t="s">
        <v>9</v>
      </c>
      <c r="AC175" s="112"/>
      <c r="AD175" s="160"/>
      <c r="AE175" s="111"/>
      <c r="AF175" s="111"/>
      <c r="AG175" s="111"/>
      <c r="AH175" s="111"/>
      <c r="AI175" s="111"/>
      <c r="AJ175" s="111"/>
      <c r="AK175" s="111"/>
      <c r="AL175" s="410" t="s">
        <v>208</v>
      </c>
      <c r="AM175" s="168"/>
    </row>
    <row r="176" spans="1:43" ht="11.25" customHeight="1" x14ac:dyDescent="0.25">
      <c r="C176" s="168"/>
      <c r="E176" s="1297"/>
      <c r="F176" s="1297"/>
      <c r="G176" s="1297"/>
      <c r="H176" s="1297"/>
      <c r="I176" s="1297"/>
      <c r="J176" s="1297"/>
      <c r="K176" s="1297"/>
      <c r="L176" s="1297"/>
      <c r="M176" s="1297"/>
      <c r="N176" s="1297"/>
      <c r="O176" s="1297"/>
      <c r="P176" s="1297"/>
      <c r="Q176" s="1297"/>
      <c r="R176" s="1297"/>
      <c r="S176" s="1297"/>
      <c r="T176" s="1297"/>
      <c r="U176" s="168"/>
      <c r="W176" s="407" t="s">
        <v>209</v>
      </c>
      <c r="X176" s="407"/>
      <c r="Y176" s="407"/>
      <c r="Z176" s="407"/>
      <c r="AA176" s="407"/>
      <c r="AB176" s="407"/>
      <c r="AC176" s="407"/>
      <c r="AD176" s="381"/>
      <c r="AF176" s="111" t="s">
        <v>9</v>
      </c>
      <c r="AG176" s="111"/>
      <c r="AH176" s="111"/>
      <c r="AI176" s="111"/>
      <c r="AJ176" s="111"/>
      <c r="AK176" s="111"/>
      <c r="AL176" s="410" t="s">
        <v>145</v>
      </c>
      <c r="AM176" s="168"/>
    </row>
    <row r="177" spans="1:65" ht="11.25" customHeight="1" x14ac:dyDescent="0.25">
      <c r="C177" s="168"/>
      <c r="E177" s="1297"/>
      <c r="F177" s="1297"/>
      <c r="G177" s="1297"/>
      <c r="H177" s="1297"/>
      <c r="I177" s="1297"/>
      <c r="J177" s="1297"/>
      <c r="K177" s="1297"/>
      <c r="L177" s="1297"/>
      <c r="M177" s="1297"/>
      <c r="N177" s="1297"/>
      <c r="O177" s="1297"/>
      <c r="P177" s="1297"/>
      <c r="Q177" s="1297"/>
      <c r="R177" s="1297"/>
      <c r="S177" s="1297"/>
      <c r="T177" s="1297"/>
      <c r="U177" s="168"/>
      <c r="W177" s="407" t="s">
        <v>210</v>
      </c>
      <c r="X177" s="407"/>
      <c r="Y177" s="407"/>
      <c r="Z177" s="407"/>
      <c r="AA177" s="407"/>
      <c r="AB177" s="407"/>
      <c r="AC177" s="407"/>
      <c r="AD177" s="381"/>
      <c r="AE177" s="381"/>
      <c r="AF177" s="381"/>
      <c r="AG177" s="111" t="s">
        <v>9</v>
      </c>
      <c r="AH177" s="111"/>
      <c r="AI177" s="111"/>
      <c r="AJ177" s="160"/>
      <c r="AK177" s="111"/>
      <c r="AL177" s="410" t="s">
        <v>148</v>
      </c>
      <c r="AM177" s="168"/>
    </row>
    <row r="178" spans="1:65" ht="6" customHeight="1" x14ac:dyDescent="0.25">
      <c r="A178" s="575"/>
      <c r="B178" s="576"/>
      <c r="C178" s="577"/>
      <c r="D178" s="575"/>
      <c r="E178" s="575"/>
      <c r="F178" s="575"/>
      <c r="G178" s="575"/>
      <c r="H178" s="575"/>
      <c r="I178" s="575"/>
      <c r="J178" s="575"/>
      <c r="K178" s="575"/>
      <c r="L178" s="575"/>
      <c r="M178" s="575"/>
      <c r="N178" s="575"/>
      <c r="O178" s="575"/>
      <c r="P178" s="575"/>
      <c r="Q178" s="575"/>
      <c r="R178" s="575"/>
      <c r="S178" s="575"/>
      <c r="T178" s="575"/>
      <c r="U178" s="577"/>
      <c r="V178" s="575"/>
      <c r="W178" s="575"/>
      <c r="X178" s="575"/>
      <c r="Y178" s="575"/>
      <c r="Z178" s="575"/>
      <c r="AA178" s="575"/>
      <c r="AB178" s="575"/>
      <c r="AC178" s="575"/>
      <c r="AD178" s="575"/>
      <c r="AE178" s="575"/>
      <c r="AF178" s="575"/>
      <c r="AG178" s="575"/>
      <c r="AH178" s="575"/>
      <c r="AI178" s="575"/>
      <c r="AJ178" s="575"/>
      <c r="AK178" s="575"/>
      <c r="AL178" s="578"/>
      <c r="AM178" s="577"/>
      <c r="AN178" s="575"/>
      <c r="AO178" s="575"/>
      <c r="AP178" s="579"/>
      <c r="AQ178" s="575"/>
    </row>
    <row r="179" spans="1:65" ht="6" customHeight="1" x14ac:dyDescent="0.25">
      <c r="A179" s="29"/>
      <c r="B179" s="433"/>
      <c r="C179" s="107"/>
      <c r="D179" s="108"/>
      <c r="E179" s="29"/>
      <c r="F179" s="29"/>
      <c r="G179" s="29"/>
      <c r="H179" s="29"/>
      <c r="I179" s="29"/>
      <c r="J179" s="29"/>
      <c r="K179" s="29"/>
      <c r="L179" s="29"/>
      <c r="M179" s="29"/>
      <c r="N179" s="29"/>
      <c r="O179" s="29"/>
      <c r="P179" s="29"/>
      <c r="Q179" s="29"/>
      <c r="R179" s="29"/>
      <c r="S179" s="29"/>
      <c r="T179" s="29"/>
      <c r="U179" s="29"/>
      <c r="V179" s="108"/>
      <c r="W179" s="29"/>
      <c r="X179" s="29"/>
      <c r="Y179" s="29"/>
      <c r="Z179" s="29"/>
      <c r="AA179" s="29"/>
      <c r="AB179" s="29"/>
      <c r="AC179" s="29"/>
      <c r="AD179" s="29"/>
      <c r="AE179" s="29"/>
      <c r="AF179" s="29"/>
      <c r="AG179" s="29"/>
      <c r="AH179" s="29"/>
      <c r="AI179" s="29"/>
      <c r="AJ179" s="29"/>
      <c r="AK179" s="29"/>
      <c r="AL179" s="433"/>
      <c r="AM179" s="107"/>
      <c r="AN179" s="29"/>
      <c r="AO179" s="29"/>
      <c r="AP179" s="29"/>
      <c r="AQ179" s="29"/>
      <c r="AR179" s="407"/>
      <c r="AS179" s="407"/>
      <c r="AT179" s="407"/>
      <c r="AU179" s="407"/>
      <c r="AV179" s="407"/>
      <c r="AW179" s="407"/>
      <c r="AX179" s="407"/>
      <c r="AY179" s="407"/>
      <c r="AZ179" s="410"/>
      <c r="BA179" s="407"/>
      <c r="BB179" s="407"/>
      <c r="BC179" s="407"/>
      <c r="BD179" s="407"/>
      <c r="BE179" s="407"/>
      <c r="BF179" s="407"/>
      <c r="BG179" s="407"/>
      <c r="BH179" s="407"/>
      <c r="BI179" s="407"/>
      <c r="BJ179" s="407"/>
      <c r="BK179" s="410"/>
      <c r="BL179" s="407"/>
      <c r="BM179" s="159"/>
    </row>
    <row r="180" spans="1:65" ht="11.25" customHeight="1" x14ac:dyDescent="0.25">
      <c r="A180" s="381"/>
      <c r="B180" s="460">
        <v>727</v>
      </c>
      <c r="C180" s="202"/>
      <c r="D180" s="109"/>
      <c r="E180" s="1278" t="str">
        <f ca="1">VLOOKUP(INDIRECT(ADDRESS(ROW(),COLUMN()-3)),INDIRECT("translations[[Question Num]:["&amp; Language_Selected &amp;"]]"),MATCH(Language_Selected,Language_Options,0)+1,FALSE)</f>
        <v>The last time you had sexual intercourse, was a condom used?</v>
      </c>
      <c r="F180" s="1278"/>
      <c r="G180" s="1278"/>
      <c r="H180" s="1278"/>
      <c r="I180" s="1278"/>
      <c r="J180" s="1278"/>
      <c r="K180" s="1278"/>
      <c r="L180" s="1278"/>
      <c r="M180" s="1278"/>
      <c r="N180" s="1278"/>
      <c r="O180" s="1278"/>
      <c r="P180" s="1278"/>
      <c r="Q180" s="1278"/>
      <c r="R180" s="1278"/>
      <c r="S180" s="1278"/>
      <c r="T180" s="1278"/>
      <c r="U180" s="425"/>
      <c r="V180" s="109"/>
      <c r="W180" s="381" t="s">
        <v>52</v>
      </c>
      <c r="X180" s="381"/>
      <c r="Y180" s="112" t="s">
        <v>9</v>
      </c>
      <c r="Z180" s="112"/>
      <c r="AA180" s="112"/>
      <c r="AB180" s="112"/>
      <c r="AC180" s="112"/>
      <c r="AD180" s="112"/>
      <c r="AE180" s="112"/>
      <c r="AF180" s="112"/>
      <c r="AG180" s="112"/>
      <c r="AH180" s="112"/>
      <c r="AI180" s="112"/>
      <c r="AJ180" s="112"/>
      <c r="AK180" s="112"/>
      <c r="AL180" s="223" t="s">
        <v>53</v>
      </c>
      <c r="AM180" s="202"/>
      <c r="AN180" s="407"/>
      <c r="AO180" s="407"/>
      <c r="AP180" s="407"/>
      <c r="AQ180" s="407"/>
      <c r="AR180" s="407"/>
      <c r="AS180" s="407"/>
      <c r="AT180" s="112"/>
      <c r="AU180" s="112"/>
      <c r="AV180" s="112"/>
      <c r="AW180" s="112"/>
      <c r="AX180" s="112"/>
      <c r="AY180" s="112"/>
      <c r="AZ180" s="121"/>
      <c r="BA180" s="407"/>
      <c r="BB180" s="407"/>
      <c r="BC180" s="407"/>
      <c r="BD180" s="407"/>
      <c r="BE180" s="112"/>
      <c r="BF180" s="112"/>
      <c r="BG180" s="112"/>
      <c r="BH180" s="112"/>
      <c r="BI180" s="112"/>
      <c r="BJ180" s="112"/>
      <c r="BK180" s="121"/>
      <c r="BL180" s="407"/>
      <c r="BM180" s="159"/>
    </row>
    <row r="181" spans="1:65" ht="10.3" x14ac:dyDescent="0.25">
      <c r="A181" s="381"/>
      <c r="B181" s="121" t="s">
        <v>164</v>
      </c>
      <c r="C181" s="202"/>
      <c r="D181" s="109"/>
      <c r="E181" s="1278"/>
      <c r="F181" s="1278"/>
      <c r="G181" s="1278"/>
      <c r="H181" s="1278"/>
      <c r="I181" s="1278"/>
      <c r="J181" s="1278"/>
      <c r="K181" s="1278"/>
      <c r="L181" s="1278"/>
      <c r="M181" s="1278"/>
      <c r="N181" s="1278"/>
      <c r="O181" s="1278"/>
      <c r="P181" s="1278"/>
      <c r="Q181" s="1278"/>
      <c r="R181" s="1278"/>
      <c r="S181" s="1278"/>
      <c r="T181" s="1278"/>
      <c r="U181" s="425"/>
      <c r="V181" s="109"/>
      <c r="W181" s="381" t="s">
        <v>54</v>
      </c>
      <c r="X181" s="381"/>
      <c r="Y181" s="112" t="s">
        <v>9</v>
      </c>
      <c r="Z181" s="112"/>
      <c r="AA181" s="112"/>
      <c r="AB181" s="112"/>
      <c r="AC181" s="112"/>
      <c r="AD181" s="112"/>
      <c r="AE181" s="112"/>
      <c r="AF181" s="112"/>
      <c r="AG181" s="112"/>
      <c r="AH181" s="112"/>
      <c r="AI181" s="112"/>
      <c r="AJ181" s="112"/>
      <c r="AK181" s="112"/>
      <c r="AL181" s="223" t="s">
        <v>55</v>
      </c>
      <c r="AM181" s="202"/>
      <c r="AP181" s="462">
        <v>730</v>
      </c>
      <c r="AQ181" s="407"/>
      <c r="AR181" s="407"/>
      <c r="AS181" s="407"/>
      <c r="AT181" s="112"/>
      <c r="AU181" s="112"/>
      <c r="AV181" s="112"/>
      <c r="AW181" s="112"/>
      <c r="AX181" s="112"/>
      <c r="AY181" s="112"/>
      <c r="AZ181" s="121"/>
      <c r="BA181" s="407"/>
      <c r="BB181" s="407"/>
      <c r="BC181" s="407"/>
      <c r="BD181" s="407"/>
      <c r="BE181" s="112"/>
      <c r="BF181" s="112"/>
      <c r="BG181" s="112"/>
      <c r="BH181" s="112"/>
      <c r="BI181" s="112"/>
      <c r="BJ181" s="112"/>
      <c r="BK181" s="121"/>
      <c r="BL181" s="407"/>
      <c r="BM181" s="159"/>
    </row>
    <row r="182" spans="1:65" ht="6" customHeight="1" x14ac:dyDescent="0.25">
      <c r="A182" s="119"/>
      <c r="B182" s="118"/>
      <c r="C182" s="114"/>
      <c r="D182" s="113"/>
      <c r="E182" s="119"/>
      <c r="F182" s="119"/>
      <c r="G182" s="119"/>
      <c r="H182" s="119"/>
      <c r="I182" s="119"/>
      <c r="J182" s="119"/>
      <c r="K182" s="119"/>
      <c r="L182" s="119"/>
      <c r="M182" s="119"/>
      <c r="N182" s="119"/>
      <c r="O182" s="119"/>
      <c r="P182" s="119"/>
      <c r="Q182" s="119"/>
      <c r="R182" s="119"/>
      <c r="S182" s="119"/>
      <c r="T182" s="119"/>
      <c r="U182" s="119"/>
      <c r="V182" s="113"/>
      <c r="W182" s="119"/>
      <c r="X182" s="119"/>
      <c r="Y182" s="119"/>
      <c r="Z182" s="119"/>
      <c r="AA182" s="119"/>
      <c r="AB182" s="119"/>
      <c r="AC182" s="119"/>
      <c r="AD182" s="119"/>
      <c r="AE182" s="119"/>
      <c r="AF182" s="119"/>
      <c r="AG182" s="119"/>
      <c r="AH182" s="119"/>
      <c r="AI182" s="119"/>
      <c r="AJ182" s="119"/>
      <c r="AK182" s="119"/>
      <c r="AL182" s="120"/>
      <c r="AM182" s="114"/>
      <c r="AN182" s="119"/>
      <c r="AO182" s="119"/>
      <c r="AP182" s="119"/>
      <c r="AQ182" s="119"/>
      <c r="AR182" s="407"/>
      <c r="AS182" s="407"/>
      <c r="AT182" s="407"/>
      <c r="AU182" s="407"/>
      <c r="AV182" s="407"/>
      <c r="AW182" s="407"/>
      <c r="AX182" s="407"/>
      <c r="AY182" s="407"/>
      <c r="AZ182" s="410"/>
      <c r="BA182" s="407"/>
      <c r="BB182" s="407"/>
      <c r="BC182" s="407"/>
      <c r="BD182" s="407"/>
      <c r="BE182" s="407"/>
      <c r="BF182" s="407"/>
      <c r="BG182" s="407"/>
      <c r="BH182" s="407"/>
      <c r="BI182" s="407"/>
      <c r="BJ182" s="407"/>
      <c r="BK182" s="410"/>
      <c r="BL182" s="407"/>
      <c r="BM182" s="159"/>
    </row>
    <row r="183" spans="1:65" ht="6" customHeight="1" x14ac:dyDescent="0.25">
      <c r="A183" s="407"/>
      <c r="B183" s="410"/>
      <c r="C183" s="202"/>
      <c r="D183" s="109"/>
      <c r="E183" s="407"/>
      <c r="F183" s="407"/>
      <c r="G183" s="407"/>
      <c r="H183" s="407"/>
      <c r="I183" s="407"/>
      <c r="J183" s="407"/>
      <c r="K183" s="407"/>
      <c r="L183" s="407"/>
      <c r="M183" s="407"/>
      <c r="N183" s="407"/>
      <c r="O183" s="407"/>
      <c r="P183" s="407"/>
      <c r="Q183" s="407"/>
      <c r="R183" s="407"/>
      <c r="S183" s="407"/>
      <c r="T183" s="407"/>
      <c r="U183" s="202"/>
      <c r="V183" s="109"/>
      <c r="W183" s="407"/>
      <c r="X183" s="407"/>
      <c r="Y183" s="407"/>
      <c r="Z183" s="407"/>
      <c r="AA183" s="407"/>
      <c r="AB183" s="407"/>
      <c r="AC183" s="407"/>
      <c r="AD183" s="407"/>
      <c r="AE183" s="407"/>
      <c r="AF183" s="407"/>
      <c r="AG183" s="407"/>
      <c r="AH183" s="407"/>
      <c r="AI183" s="407"/>
      <c r="AJ183" s="407"/>
      <c r="AK183" s="407"/>
      <c r="AL183" s="203"/>
      <c r="AM183" s="202"/>
      <c r="AN183" s="109"/>
      <c r="AO183" s="407"/>
      <c r="AP183" s="407"/>
      <c r="AQ183" s="407"/>
    </row>
    <row r="184" spans="1:65" ht="11.25" customHeight="1" x14ac:dyDescent="0.25">
      <c r="A184" s="407"/>
      <c r="B184" s="460">
        <v>728</v>
      </c>
      <c r="C184" s="202"/>
      <c r="D184" s="109"/>
      <c r="E184" s="1148" t="str">
        <f ca="1">VLOOKUP(INDIRECT(ADDRESS(ROW(),COLUMN()-3)),INDIRECT("translations[[Question Num]:["&amp; Language_Selected &amp;"]]"),MATCH(Language_Selected,Language_Options,0)+1,FALSE)</f>
        <v>What is the brand name of the condom used?
IF BRAND NOT KNOWN, ASK TO SEE THE PACKAGE.</v>
      </c>
      <c r="F184" s="1148"/>
      <c r="G184" s="1148"/>
      <c r="H184" s="1148"/>
      <c r="I184" s="1148"/>
      <c r="J184" s="1148"/>
      <c r="K184" s="1148"/>
      <c r="L184" s="1148"/>
      <c r="M184" s="1148"/>
      <c r="N184" s="1148"/>
      <c r="O184" s="1148"/>
      <c r="P184" s="1148"/>
      <c r="Q184" s="1148"/>
      <c r="R184" s="1148"/>
      <c r="S184" s="1148"/>
      <c r="T184" s="1148"/>
      <c r="U184" s="202"/>
      <c r="V184" s="109"/>
      <c r="W184" s="407" t="s">
        <v>215</v>
      </c>
      <c r="X184" s="407"/>
      <c r="Y184" s="407"/>
      <c r="Z184" s="407"/>
      <c r="AA184" s="112" t="s">
        <v>9</v>
      </c>
      <c r="AB184" s="160"/>
      <c r="AC184" s="112"/>
      <c r="AD184" s="112"/>
      <c r="AE184" s="112"/>
      <c r="AF184" s="112"/>
      <c r="AG184" s="112"/>
      <c r="AH184" s="112"/>
      <c r="AI184" s="112"/>
      <c r="AJ184" s="112"/>
      <c r="AK184" s="112"/>
      <c r="AL184" s="203" t="s">
        <v>75</v>
      </c>
      <c r="AM184" s="202"/>
      <c r="AN184" s="109"/>
      <c r="AO184" s="407"/>
      <c r="AP184" s="407"/>
      <c r="AQ184" s="407"/>
    </row>
    <row r="185" spans="1:65" ht="10.3" x14ac:dyDescent="0.25">
      <c r="A185" s="407"/>
      <c r="B185" s="121" t="s">
        <v>164</v>
      </c>
      <c r="C185" s="202"/>
      <c r="D185" s="109"/>
      <c r="E185" s="1148"/>
      <c r="F185" s="1148"/>
      <c r="G185" s="1148"/>
      <c r="H185" s="1148"/>
      <c r="I185" s="1148"/>
      <c r="J185" s="1148"/>
      <c r="K185" s="1148"/>
      <c r="L185" s="1148"/>
      <c r="M185" s="1148"/>
      <c r="N185" s="1148"/>
      <c r="O185" s="1148"/>
      <c r="P185" s="1148"/>
      <c r="Q185" s="1148"/>
      <c r="R185" s="1148"/>
      <c r="S185" s="1148"/>
      <c r="T185" s="1148"/>
      <c r="U185" s="202"/>
      <c r="V185" s="109"/>
      <c r="W185" s="381" t="s">
        <v>216</v>
      </c>
      <c r="X185" s="381"/>
      <c r="Y185" s="381"/>
      <c r="Z185" s="381"/>
      <c r="AA185" s="112" t="s">
        <v>9</v>
      </c>
      <c r="AB185" s="160"/>
      <c r="AC185" s="112"/>
      <c r="AD185" s="112"/>
      <c r="AE185" s="112"/>
      <c r="AF185" s="112"/>
      <c r="AG185" s="112"/>
      <c r="AH185" s="112"/>
      <c r="AI185" s="112"/>
      <c r="AJ185" s="112"/>
      <c r="AK185" s="112"/>
      <c r="AL185" s="203" t="s">
        <v>95</v>
      </c>
      <c r="AM185" s="202"/>
      <c r="AN185" s="109"/>
      <c r="AO185" s="407"/>
      <c r="AP185" s="407"/>
      <c r="AQ185" s="407"/>
    </row>
    <row r="186" spans="1:65" ht="10.3" x14ac:dyDescent="0.25">
      <c r="A186" s="407"/>
      <c r="B186" s="121"/>
      <c r="C186" s="202"/>
      <c r="D186" s="109"/>
      <c r="E186" s="1148"/>
      <c r="F186" s="1148"/>
      <c r="G186" s="1148"/>
      <c r="H186" s="1148"/>
      <c r="I186" s="1148"/>
      <c r="J186" s="1148"/>
      <c r="K186" s="1148"/>
      <c r="L186" s="1148"/>
      <c r="M186" s="1148"/>
      <c r="N186" s="1148"/>
      <c r="O186" s="1148"/>
      <c r="P186" s="1148"/>
      <c r="Q186" s="1148"/>
      <c r="R186" s="1148"/>
      <c r="S186" s="1148"/>
      <c r="T186" s="1148"/>
      <c r="U186" s="202"/>
      <c r="V186" s="109"/>
      <c r="W186" s="407" t="s">
        <v>217</v>
      </c>
      <c r="X186" s="407"/>
      <c r="Y186" s="407"/>
      <c r="Z186" s="407"/>
      <c r="AA186" s="112" t="s">
        <v>9</v>
      </c>
      <c r="AB186" s="160"/>
      <c r="AC186" s="112"/>
      <c r="AD186" s="112"/>
      <c r="AE186" s="112"/>
      <c r="AF186" s="112"/>
      <c r="AG186" s="112"/>
      <c r="AH186" s="112"/>
      <c r="AI186" s="112"/>
      <c r="AJ186" s="112"/>
      <c r="AK186" s="112"/>
      <c r="AL186" s="203" t="s">
        <v>96</v>
      </c>
      <c r="AM186" s="202"/>
      <c r="AN186" s="109"/>
      <c r="AO186" s="407"/>
      <c r="AP186" s="407"/>
      <c r="AQ186" s="407"/>
    </row>
    <row r="187" spans="1:65" ht="10.3" x14ac:dyDescent="0.25">
      <c r="A187" s="407"/>
      <c r="B187" s="121"/>
      <c r="C187" s="202"/>
      <c r="D187" s="109"/>
      <c r="E187" s="1148"/>
      <c r="F187" s="1148"/>
      <c r="G187" s="1148"/>
      <c r="H187" s="1148"/>
      <c r="I187" s="1148"/>
      <c r="J187" s="1148"/>
      <c r="K187" s="1148"/>
      <c r="L187" s="1148"/>
      <c r="M187" s="1148"/>
      <c r="N187" s="1148"/>
      <c r="O187" s="1148"/>
      <c r="P187" s="1148"/>
      <c r="Q187" s="1148"/>
      <c r="R187" s="1148"/>
      <c r="S187" s="1148"/>
      <c r="T187" s="1148"/>
      <c r="U187" s="202"/>
      <c r="V187" s="109"/>
      <c r="W187" s="407"/>
      <c r="X187" s="407"/>
      <c r="Y187" s="407"/>
      <c r="Z187" s="407"/>
      <c r="AA187" s="112"/>
      <c r="AB187" s="160"/>
      <c r="AC187" s="112"/>
      <c r="AD187" s="112"/>
      <c r="AE187" s="112"/>
      <c r="AF187" s="112"/>
      <c r="AG187" s="112"/>
      <c r="AH187" s="112"/>
      <c r="AI187" s="112"/>
      <c r="AJ187" s="112"/>
      <c r="AK187" s="112"/>
      <c r="AL187" s="203"/>
      <c r="AM187" s="202"/>
      <c r="AN187" s="109"/>
      <c r="AO187" s="407"/>
      <c r="AP187" s="407"/>
      <c r="AQ187" s="407"/>
    </row>
    <row r="188" spans="1:65" ht="10.3" x14ac:dyDescent="0.25">
      <c r="A188" s="407"/>
      <c r="B188" s="121"/>
      <c r="C188" s="202"/>
      <c r="D188" s="109"/>
      <c r="E188" s="1148"/>
      <c r="F188" s="1148"/>
      <c r="G188" s="1148"/>
      <c r="H188" s="1148"/>
      <c r="I188" s="1148"/>
      <c r="J188" s="1148"/>
      <c r="K188" s="1148"/>
      <c r="L188" s="1148"/>
      <c r="M188" s="1148"/>
      <c r="N188" s="1148"/>
      <c r="O188" s="1148"/>
      <c r="P188" s="1148"/>
      <c r="Q188" s="1148"/>
      <c r="R188" s="1148"/>
      <c r="S188" s="1148"/>
      <c r="T188" s="1148"/>
      <c r="U188" s="202"/>
      <c r="V188" s="109"/>
      <c r="W188" s="407" t="s">
        <v>144</v>
      </c>
      <c r="X188" s="407"/>
      <c r="Y188" s="407"/>
      <c r="Z188" s="407"/>
      <c r="AA188" s="407"/>
      <c r="AB188" s="407"/>
      <c r="AC188" s="407"/>
      <c r="AD188" s="407"/>
      <c r="AE188" s="407"/>
      <c r="AF188" s="407"/>
      <c r="AG188" s="407"/>
      <c r="AH188" s="407"/>
      <c r="AI188" s="407"/>
      <c r="AJ188" s="407"/>
      <c r="AK188" s="407"/>
      <c r="AL188" s="203" t="s">
        <v>218</v>
      </c>
      <c r="AM188" s="202"/>
      <c r="AN188" s="109"/>
      <c r="AO188" s="407"/>
      <c r="AP188" s="407"/>
      <c r="AQ188" s="407"/>
    </row>
    <row r="189" spans="1:65" ht="10.3" x14ac:dyDescent="0.25">
      <c r="A189" s="407"/>
      <c r="B189" s="410"/>
      <c r="C189" s="202"/>
      <c r="D189" s="109"/>
      <c r="E189" s="1148"/>
      <c r="F189" s="1148"/>
      <c r="G189" s="1148"/>
      <c r="H189" s="1148"/>
      <c r="I189" s="1148"/>
      <c r="J189" s="1148"/>
      <c r="K189" s="1148"/>
      <c r="L189" s="1148"/>
      <c r="M189" s="1148"/>
      <c r="N189" s="1148"/>
      <c r="O189" s="1148"/>
      <c r="P189" s="1148"/>
      <c r="Q189" s="1148"/>
      <c r="R189" s="1148"/>
      <c r="S189" s="1148"/>
      <c r="T189" s="1148"/>
      <c r="U189" s="202"/>
      <c r="V189" s="109"/>
      <c r="W189" s="407"/>
      <c r="X189" s="407"/>
      <c r="Y189" s="407"/>
      <c r="Z189" s="1212" t="s">
        <v>146</v>
      </c>
      <c r="AA189" s="1212"/>
      <c r="AB189" s="1212"/>
      <c r="AC189" s="1212"/>
      <c r="AD189" s="1212"/>
      <c r="AE189" s="1212"/>
      <c r="AF189" s="1212"/>
      <c r="AG189" s="1212"/>
      <c r="AH189" s="1212"/>
      <c r="AI189" s="1212"/>
      <c r="AJ189" s="1212"/>
      <c r="AK189" s="1212"/>
      <c r="AL189" s="203"/>
      <c r="AM189" s="202"/>
      <c r="AN189" s="109"/>
      <c r="AO189" s="407"/>
      <c r="AP189" s="407"/>
      <c r="AQ189" s="407"/>
    </row>
    <row r="190" spans="1:65" ht="10.3" x14ac:dyDescent="0.25">
      <c r="A190" s="407"/>
      <c r="B190" s="410"/>
      <c r="C190" s="202"/>
      <c r="D190" s="109"/>
      <c r="E190" s="1148"/>
      <c r="F190" s="1148"/>
      <c r="G190" s="1148"/>
      <c r="H190" s="1148"/>
      <c r="I190" s="1148"/>
      <c r="J190" s="1148"/>
      <c r="K190" s="1148"/>
      <c r="L190" s="1148"/>
      <c r="M190" s="1148"/>
      <c r="N190" s="1148"/>
      <c r="O190" s="1148"/>
      <c r="P190" s="1148"/>
      <c r="Q190" s="1148"/>
      <c r="R190" s="1148"/>
      <c r="S190" s="1148"/>
      <c r="T190" s="1148"/>
      <c r="U190" s="202"/>
      <c r="V190" s="109"/>
      <c r="W190" s="407" t="s">
        <v>150</v>
      </c>
      <c r="X190" s="407"/>
      <c r="Y190" s="407"/>
      <c r="Z190" s="407"/>
      <c r="AA190" s="407"/>
      <c r="AB190" s="112" t="s">
        <v>9</v>
      </c>
      <c r="AC190" s="160"/>
      <c r="AD190" s="112"/>
      <c r="AE190" s="112"/>
      <c r="AF190" s="112"/>
      <c r="AG190" s="112"/>
      <c r="AH190" s="112"/>
      <c r="AI190" s="112"/>
      <c r="AJ190" s="112"/>
      <c r="AK190" s="112"/>
      <c r="AL190" s="203" t="s">
        <v>219</v>
      </c>
      <c r="AM190" s="202"/>
      <c r="AN190" s="109"/>
      <c r="AO190" s="407"/>
      <c r="AP190" s="407"/>
      <c r="AQ190" s="407"/>
    </row>
    <row r="191" spans="1:65" ht="6" customHeight="1" x14ac:dyDescent="0.25">
      <c r="A191" s="119"/>
      <c r="B191" s="118"/>
      <c r="C191" s="114"/>
      <c r="D191" s="113"/>
      <c r="E191" s="119"/>
      <c r="F191" s="119"/>
      <c r="G191" s="119"/>
      <c r="H191" s="119"/>
      <c r="I191" s="119"/>
      <c r="J191" s="119"/>
      <c r="K191" s="119"/>
      <c r="L191" s="119"/>
      <c r="M191" s="119"/>
      <c r="N191" s="119"/>
      <c r="O191" s="119"/>
      <c r="P191" s="119"/>
      <c r="Q191" s="119"/>
      <c r="R191" s="119"/>
      <c r="S191" s="119"/>
      <c r="T191" s="119"/>
      <c r="U191" s="114"/>
      <c r="V191" s="113"/>
      <c r="W191" s="119"/>
      <c r="X191" s="119"/>
      <c r="Y191" s="119"/>
      <c r="Z191" s="119"/>
      <c r="AA191" s="119"/>
      <c r="AB191" s="119"/>
      <c r="AC191" s="119"/>
      <c r="AD191" s="119"/>
      <c r="AE191" s="119"/>
      <c r="AF191" s="119"/>
      <c r="AG191" s="119"/>
      <c r="AH191" s="119"/>
      <c r="AI191" s="119"/>
      <c r="AJ191" s="119"/>
      <c r="AK191" s="119"/>
      <c r="AL191" s="120"/>
      <c r="AM191" s="114"/>
      <c r="AN191" s="113"/>
      <c r="AO191" s="119"/>
      <c r="AP191" s="119"/>
      <c r="AQ191" s="119"/>
    </row>
    <row r="192" spans="1:65" ht="6" customHeight="1" x14ac:dyDescent="0.25">
      <c r="A192" s="29"/>
      <c r="B192" s="433"/>
      <c r="C192" s="107"/>
      <c r="D192" s="108"/>
      <c r="E192" s="29"/>
      <c r="F192" s="29"/>
      <c r="G192" s="29"/>
      <c r="H192" s="29"/>
      <c r="I192" s="29"/>
      <c r="J192" s="29"/>
      <c r="K192" s="29"/>
      <c r="L192" s="29"/>
      <c r="M192" s="29"/>
      <c r="N192" s="29"/>
      <c r="O192" s="29"/>
      <c r="P192" s="29"/>
      <c r="Q192" s="29"/>
      <c r="R192" s="29"/>
      <c r="S192" s="29"/>
      <c r="T192" s="29"/>
      <c r="U192" s="107"/>
      <c r="V192" s="108"/>
      <c r="W192" s="29"/>
      <c r="X192" s="29"/>
      <c r="Y192" s="29"/>
      <c r="Z192" s="29"/>
      <c r="AA192" s="29"/>
      <c r="AB192" s="29"/>
      <c r="AC192" s="29"/>
      <c r="AD192" s="29"/>
      <c r="AE192" s="29"/>
      <c r="AF192" s="29"/>
      <c r="AG192" s="29"/>
      <c r="AH192" s="29"/>
      <c r="AI192" s="29"/>
      <c r="AJ192" s="29"/>
      <c r="AK192" s="29"/>
      <c r="AL192" s="33"/>
      <c r="AM192" s="107"/>
      <c r="AN192" s="108"/>
      <c r="AO192" s="29"/>
      <c r="AP192" s="29"/>
      <c r="AQ192" s="29"/>
    </row>
    <row r="193" spans="1:43" ht="11.25" customHeight="1" x14ac:dyDescent="0.25">
      <c r="A193" s="407"/>
      <c r="B193" s="460">
        <v>729</v>
      </c>
      <c r="C193" s="202"/>
      <c r="D193" s="109"/>
      <c r="E193" s="1148" t="str">
        <f ca="1">VLOOKUP(INDIRECT(ADDRESS(ROW(),COLUMN()-3)),INDIRECT("translations[[Question Num]:["&amp; Language_Selected &amp;"]]"),MATCH(Language_Selected,Language_Options,0)+1,FALSE)</f>
        <v>From where did you obtain the condom the last time?
PROBE TO IDENTIFY TYPE OF SOURCE.
IF UNABLE TO DETERMINE IF PUBLIC, PRIVATE, OR NGO SECTOR, RECORD '96' AND WRITE THE NAME OF THE PLACE.</v>
      </c>
      <c r="F193" s="1148"/>
      <c r="G193" s="1148"/>
      <c r="H193" s="1148"/>
      <c r="I193" s="1148"/>
      <c r="J193" s="1148"/>
      <c r="K193" s="1148"/>
      <c r="L193" s="1148"/>
      <c r="M193" s="1148"/>
      <c r="N193" s="1148"/>
      <c r="O193" s="1148"/>
      <c r="P193" s="1148"/>
      <c r="Q193" s="1148"/>
      <c r="R193" s="1148"/>
      <c r="S193" s="1148"/>
      <c r="T193" s="1148"/>
      <c r="U193" s="202"/>
      <c r="V193" s="109"/>
      <c r="W193" s="189" t="s">
        <v>220</v>
      </c>
      <c r="X193" s="407"/>
      <c r="Y193" s="407"/>
      <c r="Z193" s="407"/>
      <c r="AA193" s="407"/>
      <c r="AB193" s="407"/>
      <c r="AC193" s="407"/>
      <c r="AD193" s="407"/>
      <c r="AE193" s="407"/>
      <c r="AF193" s="407"/>
      <c r="AG193" s="407"/>
      <c r="AH193" s="407"/>
      <c r="AI193" s="407"/>
      <c r="AJ193" s="407"/>
      <c r="AK193" s="407"/>
      <c r="AL193" s="203"/>
      <c r="AM193" s="202"/>
      <c r="AN193" s="109"/>
      <c r="AO193" s="407"/>
      <c r="AP193" s="407"/>
      <c r="AQ193" s="407"/>
    </row>
    <row r="194" spans="1:43" ht="11.25" customHeight="1" x14ac:dyDescent="0.25">
      <c r="A194" s="407"/>
      <c r="B194" s="121" t="s">
        <v>164</v>
      </c>
      <c r="C194" s="202"/>
      <c r="D194" s="109"/>
      <c r="E194" s="1148"/>
      <c r="F194" s="1148"/>
      <c r="G194" s="1148"/>
      <c r="H194" s="1148"/>
      <c r="I194" s="1148"/>
      <c r="J194" s="1148"/>
      <c r="K194" s="1148"/>
      <c r="L194" s="1148"/>
      <c r="M194" s="1148"/>
      <c r="N194" s="1148"/>
      <c r="O194" s="1148"/>
      <c r="P194" s="1148"/>
      <c r="Q194" s="1148"/>
      <c r="R194" s="1148"/>
      <c r="S194" s="1148"/>
      <c r="T194" s="1148"/>
      <c r="U194" s="202"/>
      <c r="V194" s="109"/>
      <c r="W194" s="407"/>
      <c r="X194" s="407" t="s">
        <v>222</v>
      </c>
      <c r="Y194" s="407"/>
      <c r="Z194" s="407"/>
      <c r="AA194" s="407"/>
      <c r="AB194" s="407"/>
      <c r="AC194" s="407"/>
      <c r="AD194" s="407"/>
      <c r="AE194" s="407"/>
      <c r="AG194" s="112" t="s">
        <v>9</v>
      </c>
      <c r="AH194" s="112"/>
      <c r="AI194" s="112"/>
      <c r="AJ194" s="112"/>
      <c r="AK194" s="112"/>
      <c r="AL194" s="223" t="s">
        <v>165</v>
      </c>
      <c r="AM194" s="202"/>
      <c r="AN194" s="109"/>
      <c r="AO194" s="407"/>
      <c r="AP194" s="407"/>
      <c r="AQ194" s="407"/>
    </row>
    <row r="195" spans="1:43" ht="11.25" customHeight="1" x14ac:dyDescent="0.25">
      <c r="A195" s="381"/>
      <c r="B195" s="121" t="s">
        <v>166</v>
      </c>
      <c r="C195" s="202"/>
      <c r="D195" s="109"/>
      <c r="E195" s="1148"/>
      <c r="F195" s="1148"/>
      <c r="G195" s="1148"/>
      <c r="H195" s="1148"/>
      <c r="I195" s="1148"/>
      <c r="J195" s="1148"/>
      <c r="K195" s="1148"/>
      <c r="L195" s="1148"/>
      <c r="M195" s="1148"/>
      <c r="N195" s="1148"/>
      <c r="O195" s="1148"/>
      <c r="P195" s="1148"/>
      <c r="Q195" s="1148"/>
      <c r="R195" s="1148"/>
      <c r="S195" s="1148"/>
      <c r="T195" s="1148"/>
      <c r="U195" s="202"/>
      <c r="V195" s="109"/>
      <c r="W195" s="381"/>
      <c r="X195" s="381" t="s">
        <v>223</v>
      </c>
      <c r="Y195" s="381"/>
      <c r="Z195" s="381"/>
      <c r="AA195" s="381"/>
      <c r="AB195" s="381"/>
      <c r="AC195" s="381"/>
      <c r="AD195" s="381"/>
      <c r="AE195" s="381"/>
      <c r="AF195" s="366"/>
      <c r="AG195" s="111"/>
      <c r="AH195" s="366"/>
      <c r="AI195" s="111" t="s">
        <v>9</v>
      </c>
      <c r="AJ195" s="111"/>
      <c r="AK195" s="111"/>
      <c r="AL195" s="117" t="s">
        <v>167</v>
      </c>
      <c r="AM195" s="202"/>
      <c r="AN195" s="109"/>
      <c r="AO195" s="381"/>
      <c r="AP195" s="381"/>
      <c r="AQ195" s="381"/>
    </row>
    <row r="196" spans="1:43" ht="11.25" customHeight="1" x14ac:dyDescent="0.25">
      <c r="A196" s="381"/>
      <c r="B196" s="410"/>
      <c r="C196" s="202"/>
      <c r="D196" s="109"/>
      <c r="E196" s="1148"/>
      <c r="F196" s="1148"/>
      <c r="G196" s="1148"/>
      <c r="H196" s="1148"/>
      <c r="I196" s="1148"/>
      <c r="J196" s="1148"/>
      <c r="K196" s="1148"/>
      <c r="L196" s="1148"/>
      <c r="M196" s="1148"/>
      <c r="N196" s="1148"/>
      <c r="O196" s="1148"/>
      <c r="P196" s="1148"/>
      <c r="Q196" s="1148"/>
      <c r="R196" s="1148"/>
      <c r="S196" s="1148"/>
      <c r="T196" s="1148"/>
      <c r="U196" s="202"/>
      <c r="V196" s="109"/>
      <c r="W196" s="381"/>
      <c r="X196" s="381" t="s">
        <v>224</v>
      </c>
      <c r="Y196" s="381"/>
      <c r="Z196" s="381"/>
      <c r="AA196" s="381"/>
      <c r="AB196" s="381"/>
      <c r="AC196" s="381"/>
      <c r="AD196" s="381"/>
      <c r="AE196" s="381"/>
      <c r="AF196" s="366"/>
      <c r="AG196" s="111" t="s">
        <v>9</v>
      </c>
      <c r="AH196" s="111"/>
      <c r="AI196" s="111"/>
      <c r="AJ196" s="111"/>
      <c r="AK196" s="111"/>
      <c r="AL196" s="117" t="s">
        <v>168</v>
      </c>
      <c r="AM196" s="202"/>
      <c r="AN196" s="109"/>
      <c r="AO196" s="381"/>
      <c r="AP196" s="381"/>
      <c r="AQ196" s="381"/>
    </row>
    <row r="197" spans="1:43" ht="11.25" customHeight="1" x14ac:dyDescent="0.25">
      <c r="A197" s="381"/>
      <c r="B197" s="410"/>
      <c r="C197" s="202"/>
      <c r="D197" s="109"/>
      <c r="E197" s="1148"/>
      <c r="F197" s="1148"/>
      <c r="G197" s="1148"/>
      <c r="H197" s="1148"/>
      <c r="I197" s="1148"/>
      <c r="J197" s="1148"/>
      <c r="K197" s="1148"/>
      <c r="L197" s="1148"/>
      <c r="M197" s="1148"/>
      <c r="N197" s="1148"/>
      <c r="O197" s="1148"/>
      <c r="P197" s="1148"/>
      <c r="Q197" s="1148"/>
      <c r="R197" s="1148"/>
      <c r="S197" s="1148"/>
      <c r="T197" s="1148"/>
      <c r="U197" s="202"/>
      <c r="V197" s="109"/>
      <c r="W197" s="381"/>
      <c r="X197" s="381" t="s">
        <v>225</v>
      </c>
      <c r="Y197" s="381"/>
      <c r="Z197" s="381"/>
      <c r="AA197" s="381"/>
      <c r="AB197" s="381"/>
      <c r="AC197" s="111" t="s">
        <v>9</v>
      </c>
      <c r="AD197" s="111"/>
      <c r="AE197" s="365"/>
      <c r="AF197" s="111"/>
      <c r="AG197" s="111"/>
      <c r="AH197" s="111"/>
      <c r="AI197" s="111"/>
      <c r="AJ197" s="111"/>
      <c r="AK197" s="111"/>
      <c r="AL197" s="117" t="s">
        <v>169</v>
      </c>
      <c r="AM197" s="202"/>
      <c r="AN197" s="109"/>
      <c r="AO197" s="381"/>
      <c r="AP197" s="381"/>
      <c r="AQ197" s="381"/>
    </row>
    <row r="198" spans="1:43" ht="11.25" customHeight="1" x14ac:dyDescent="0.25">
      <c r="A198" s="381"/>
      <c r="B198" s="410"/>
      <c r="C198" s="202"/>
      <c r="D198" s="109"/>
      <c r="E198" s="1148"/>
      <c r="F198" s="1148"/>
      <c r="G198" s="1148"/>
      <c r="H198" s="1148"/>
      <c r="I198" s="1148"/>
      <c r="J198" s="1148"/>
      <c r="K198" s="1148"/>
      <c r="L198" s="1148"/>
      <c r="M198" s="1148"/>
      <c r="N198" s="1148"/>
      <c r="O198" s="1148"/>
      <c r="P198" s="1148"/>
      <c r="Q198" s="1148"/>
      <c r="R198" s="1148"/>
      <c r="S198" s="1148"/>
      <c r="T198" s="1148"/>
      <c r="U198" s="202"/>
      <c r="V198" s="109"/>
      <c r="W198" s="381"/>
      <c r="X198" s="381" t="s">
        <v>1591</v>
      </c>
      <c r="Y198" s="381"/>
      <c r="Z198" s="381"/>
      <c r="AA198" s="381"/>
      <c r="AB198" s="381"/>
      <c r="AC198" s="111"/>
      <c r="AD198" s="111"/>
      <c r="AE198" s="365"/>
      <c r="AF198" s="111"/>
      <c r="AG198" s="111"/>
      <c r="AH198" s="111"/>
      <c r="AI198" s="111"/>
      <c r="AJ198" s="111"/>
      <c r="AK198" s="111"/>
      <c r="AL198" s="117" t="s">
        <v>284</v>
      </c>
      <c r="AM198" s="202"/>
      <c r="AN198" s="109"/>
      <c r="AO198" s="381"/>
      <c r="AP198" s="381"/>
      <c r="AQ198" s="381"/>
    </row>
    <row r="199" spans="1:43" ht="11.25" customHeight="1" x14ac:dyDescent="0.25">
      <c r="A199" s="381"/>
      <c r="B199" s="410"/>
      <c r="C199" s="202"/>
      <c r="D199" s="109"/>
      <c r="E199" s="1148"/>
      <c r="F199" s="1148"/>
      <c r="G199" s="1148"/>
      <c r="H199" s="1148"/>
      <c r="I199" s="1148"/>
      <c r="J199" s="1148"/>
      <c r="K199" s="1148"/>
      <c r="L199" s="1148"/>
      <c r="M199" s="1148"/>
      <c r="N199" s="1148"/>
      <c r="O199" s="1148"/>
      <c r="P199" s="1148"/>
      <c r="Q199" s="1148"/>
      <c r="R199" s="1148"/>
      <c r="S199" s="1148"/>
      <c r="T199" s="1148"/>
      <c r="U199" s="202"/>
      <c r="V199" s="109"/>
      <c r="W199" s="381"/>
      <c r="X199" s="381" t="s">
        <v>226</v>
      </c>
      <c r="Y199" s="381"/>
      <c r="Z199" s="381"/>
      <c r="AA199" s="381"/>
      <c r="AB199" s="381"/>
      <c r="AC199" s="381"/>
      <c r="AD199" s="381"/>
      <c r="AE199" s="381"/>
      <c r="AF199" s="381"/>
      <c r="AG199" s="381"/>
      <c r="AH199" s="381"/>
      <c r="AI199" s="381"/>
      <c r="AJ199" s="381"/>
      <c r="AK199" s="381"/>
      <c r="AL199" s="117" t="s">
        <v>227</v>
      </c>
      <c r="AM199" s="202"/>
      <c r="AN199" s="109"/>
      <c r="AO199" s="381"/>
      <c r="AP199" s="381"/>
      <c r="AQ199" s="381"/>
    </row>
    <row r="200" spans="1:43" ht="11.25" customHeight="1" x14ac:dyDescent="0.25">
      <c r="A200" s="381"/>
      <c r="B200" s="410"/>
      <c r="C200" s="202"/>
      <c r="D200" s="109"/>
      <c r="E200" s="1148"/>
      <c r="F200" s="1148"/>
      <c r="G200" s="1148"/>
      <c r="H200" s="1148"/>
      <c r="I200" s="1148"/>
      <c r="J200" s="1148"/>
      <c r="K200" s="1148"/>
      <c r="L200" s="1148"/>
      <c r="M200" s="1148"/>
      <c r="N200" s="1148"/>
      <c r="O200" s="1148"/>
      <c r="P200" s="1148"/>
      <c r="Q200" s="1148"/>
      <c r="R200" s="1148"/>
      <c r="S200" s="1148"/>
      <c r="T200" s="1148"/>
      <c r="U200" s="202"/>
      <c r="V200" s="109"/>
      <c r="W200" s="381"/>
      <c r="X200" s="381"/>
      <c r="Y200" s="407"/>
      <c r="Z200" s="381"/>
      <c r="AA200" s="381"/>
      <c r="AB200" s="381"/>
      <c r="AC200" s="366"/>
      <c r="AD200" s="407"/>
      <c r="AE200" s="407"/>
      <c r="AF200" s="407"/>
      <c r="AG200" s="407"/>
      <c r="AH200" s="407"/>
      <c r="AI200" s="407"/>
      <c r="AJ200" s="407"/>
      <c r="AK200" s="407"/>
      <c r="AM200" s="202"/>
      <c r="AN200" s="109"/>
      <c r="AO200" s="381"/>
      <c r="AP200" s="381"/>
      <c r="AQ200" s="381"/>
    </row>
    <row r="201" spans="1:43" ht="11.25" customHeight="1" x14ac:dyDescent="0.25">
      <c r="A201" s="381"/>
      <c r="B201" s="410"/>
      <c r="C201" s="202"/>
      <c r="D201" s="109"/>
      <c r="E201" s="1148"/>
      <c r="F201" s="1148"/>
      <c r="G201" s="1148"/>
      <c r="H201" s="1148"/>
      <c r="I201" s="1148"/>
      <c r="J201" s="1148"/>
      <c r="K201" s="1148"/>
      <c r="L201" s="1148"/>
      <c r="M201" s="1148"/>
      <c r="N201" s="1148"/>
      <c r="O201" s="1148"/>
      <c r="P201" s="1148"/>
      <c r="Q201" s="1148"/>
      <c r="R201" s="1148"/>
      <c r="S201" s="1148"/>
      <c r="T201" s="1148"/>
      <c r="U201" s="202"/>
      <c r="V201" s="109"/>
      <c r="W201" s="381"/>
      <c r="X201" s="381"/>
      <c r="Y201" s="1212" t="s">
        <v>146</v>
      </c>
      <c r="Z201" s="1212"/>
      <c r="AA201" s="1212"/>
      <c r="AB201" s="1212"/>
      <c r="AC201" s="1212"/>
      <c r="AD201" s="1212"/>
      <c r="AE201" s="1212"/>
      <c r="AF201" s="1212"/>
      <c r="AG201" s="1212"/>
      <c r="AH201" s="1212"/>
      <c r="AI201" s="1212"/>
      <c r="AJ201" s="1212"/>
      <c r="AK201" s="1212"/>
      <c r="AL201" s="116"/>
      <c r="AM201" s="202"/>
      <c r="AN201" s="109"/>
      <c r="AO201" s="381"/>
      <c r="AP201" s="381"/>
      <c r="AQ201" s="381"/>
    </row>
    <row r="202" spans="1:43" ht="11.25" customHeight="1" x14ac:dyDescent="0.25">
      <c r="A202" s="381"/>
      <c r="B202" s="410"/>
      <c r="C202" s="202"/>
      <c r="D202" s="109"/>
      <c r="E202" s="1148"/>
      <c r="F202" s="1148"/>
      <c r="G202" s="1148"/>
      <c r="H202" s="1148"/>
      <c r="I202" s="1148"/>
      <c r="J202" s="1148"/>
      <c r="K202" s="1148"/>
      <c r="L202" s="1148"/>
      <c r="M202" s="1148"/>
      <c r="N202" s="1148"/>
      <c r="O202" s="1148"/>
      <c r="P202" s="1148"/>
      <c r="Q202" s="1148"/>
      <c r="R202" s="1148"/>
      <c r="S202" s="1148"/>
      <c r="T202" s="1148"/>
      <c r="U202" s="202"/>
      <c r="V202" s="109"/>
      <c r="W202" s="381"/>
      <c r="X202" s="381"/>
      <c r="Y202" s="381"/>
      <c r="Z202" s="381"/>
      <c r="AA202" s="381"/>
      <c r="AB202" s="381"/>
      <c r="AC202" s="381"/>
      <c r="AD202" s="381"/>
      <c r="AE202" s="381"/>
      <c r="AF202" s="381"/>
      <c r="AG202" s="381"/>
      <c r="AH202" s="381"/>
      <c r="AI202" s="381"/>
      <c r="AJ202" s="381"/>
      <c r="AK202" s="381"/>
      <c r="AL202" s="116"/>
      <c r="AM202" s="202"/>
      <c r="AN202" s="109"/>
      <c r="AO202" s="381"/>
      <c r="AP202" s="381"/>
      <c r="AQ202" s="381"/>
    </row>
    <row r="203" spans="1:43" ht="11.25" customHeight="1" x14ac:dyDescent="0.25">
      <c r="A203" s="381"/>
      <c r="B203" s="410"/>
      <c r="C203" s="202"/>
      <c r="D203" s="109"/>
      <c r="E203" s="1148"/>
      <c r="F203" s="1148"/>
      <c r="G203" s="1148"/>
      <c r="H203" s="1148"/>
      <c r="I203" s="1148"/>
      <c r="J203" s="1148"/>
      <c r="K203" s="1148"/>
      <c r="L203" s="1148"/>
      <c r="M203" s="1148"/>
      <c r="N203" s="1148"/>
      <c r="O203" s="1148"/>
      <c r="P203" s="1148"/>
      <c r="Q203" s="1148"/>
      <c r="R203" s="1148"/>
      <c r="S203" s="1148"/>
      <c r="T203" s="1148"/>
      <c r="U203" s="202"/>
      <c r="V203" s="109"/>
      <c r="W203" s="148" t="s">
        <v>228</v>
      </c>
      <c r="X203" s="381"/>
      <c r="Y203" s="381"/>
      <c r="Z203" s="381"/>
      <c r="AA203" s="381"/>
      <c r="AB203" s="381"/>
      <c r="AC203" s="381"/>
      <c r="AD203" s="381"/>
      <c r="AE203" s="381"/>
      <c r="AF203" s="381"/>
      <c r="AG203" s="381"/>
      <c r="AH203" s="381"/>
      <c r="AI203" s="381"/>
      <c r="AJ203" s="381"/>
      <c r="AK203" s="381"/>
      <c r="AL203" s="116"/>
      <c r="AM203" s="202"/>
      <c r="AN203" s="109"/>
      <c r="AO203" s="381"/>
      <c r="AP203" s="381"/>
      <c r="AQ203" s="381"/>
    </row>
    <row r="204" spans="1:43" ht="11.25" customHeight="1" x14ac:dyDescent="0.25">
      <c r="A204" s="381"/>
      <c r="B204" s="410"/>
      <c r="C204" s="202"/>
      <c r="D204" s="109"/>
      <c r="E204" s="1148"/>
      <c r="F204" s="1148"/>
      <c r="G204" s="1148"/>
      <c r="H204" s="1148"/>
      <c r="I204" s="1148"/>
      <c r="J204" s="1148"/>
      <c r="K204" s="1148"/>
      <c r="L204" s="1148"/>
      <c r="M204" s="1148"/>
      <c r="N204" s="1148"/>
      <c r="O204" s="1148"/>
      <c r="P204" s="1148"/>
      <c r="Q204" s="1148"/>
      <c r="R204" s="1148"/>
      <c r="S204" s="1148"/>
      <c r="T204" s="1148"/>
      <c r="U204" s="202"/>
      <c r="V204" s="109"/>
      <c r="W204" s="381"/>
      <c r="X204" s="407" t="s">
        <v>229</v>
      </c>
      <c r="Y204" s="381"/>
      <c r="Z204" s="381"/>
      <c r="AA204" s="381"/>
      <c r="AB204" s="381"/>
      <c r="AC204" s="381"/>
      <c r="AD204" s="111"/>
      <c r="AE204" s="111" t="s">
        <v>9</v>
      </c>
      <c r="AF204" s="365"/>
      <c r="AG204" s="111"/>
      <c r="AH204" s="111"/>
      <c r="AI204" s="111"/>
      <c r="AJ204" s="111"/>
      <c r="AK204" s="111"/>
      <c r="AL204" s="268" t="s">
        <v>230</v>
      </c>
      <c r="AM204" s="202"/>
      <c r="AN204" s="109"/>
      <c r="AO204" s="381"/>
      <c r="AP204" s="381"/>
      <c r="AQ204" s="381"/>
    </row>
    <row r="205" spans="1:43" ht="11.25" customHeight="1" x14ac:dyDescent="0.25">
      <c r="A205" s="381"/>
      <c r="B205" s="410"/>
      <c r="C205" s="202"/>
      <c r="D205" s="109"/>
      <c r="E205" s="1148"/>
      <c r="F205" s="1148"/>
      <c r="G205" s="1148"/>
      <c r="H205" s="1148"/>
      <c r="I205" s="1148"/>
      <c r="J205" s="1148"/>
      <c r="K205" s="1148"/>
      <c r="L205" s="1148"/>
      <c r="M205" s="1148"/>
      <c r="N205" s="1148"/>
      <c r="O205" s="1148"/>
      <c r="P205" s="1148"/>
      <c r="Q205" s="1148"/>
      <c r="R205" s="1148"/>
      <c r="S205" s="1148"/>
      <c r="T205" s="1148"/>
      <c r="U205" s="202"/>
      <c r="V205" s="109"/>
      <c r="W205" s="381"/>
      <c r="X205" s="381" t="s">
        <v>231</v>
      </c>
      <c r="Y205" s="381"/>
      <c r="Z205" s="381"/>
      <c r="AA205" s="381"/>
      <c r="AB205" s="381"/>
      <c r="AC205" s="111"/>
      <c r="AD205" s="111" t="s">
        <v>9</v>
      </c>
      <c r="AE205" s="365"/>
      <c r="AF205" s="111"/>
      <c r="AG205" s="111"/>
      <c r="AH205" s="111"/>
      <c r="AI205" s="111"/>
      <c r="AJ205" s="111"/>
      <c r="AK205" s="111"/>
      <c r="AL205" s="520" t="s">
        <v>232</v>
      </c>
      <c r="AM205" s="202"/>
      <c r="AN205" s="109"/>
      <c r="AO205" s="381"/>
      <c r="AP205" s="381"/>
      <c r="AQ205" s="381"/>
    </row>
    <row r="206" spans="1:43" ht="11.25" customHeight="1" x14ac:dyDescent="0.25">
      <c r="A206" s="381"/>
      <c r="B206" s="410"/>
      <c r="C206" s="202"/>
      <c r="D206" s="109"/>
      <c r="E206" s="1148"/>
      <c r="F206" s="1148"/>
      <c r="G206" s="1148"/>
      <c r="H206" s="1148"/>
      <c r="I206" s="1148"/>
      <c r="J206" s="1148"/>
      <c r="K206" s="1148"/>
      <c r="L206" s="1148"/>
      <c r="M206" s="1148"/>
      <c r="N206" s="1148"/>
      <c r="O206" s="1148"/>
      <c r="P206" s="1148"/>
      <c r="Q206" s="1148"/>
      <c r="R206" s="1148"/>
      <c r="S206" s="1148"/>
      <c r="T206" s="1148"/>
      <c r="U206" s="202"/>
      <c r="V206" s="109"/>
      <c r="W206" s="381"/>
      <c r="X206" s="381" t="s">
        <v>285</v>
      </c>
      <c r="Y206" s="381"/>
      <c r="Z206" s="381"/>
      <c r="AA206" s="381"/>
      <c r="AB206" s="111" t="s">
        <v>9</v>
      </c>
      <c r="AC206" s="111"/>
      <c r="AD206" s="365"/>
      <c r="AE206" s="111"/>
      <c r="AF206" s="111"/>
      <c r="AG206" s="111"/>
      <c r="AH206" s="111"/>
      <c r="AI206" s="111"/>
      <c r="AJ206" s="111"/>
      <c r="AK206" s="111"/>
      <c r="AL206" s="268" t="s">
        <v>234</v>
      </c>
      <c r="AM206" s="202"/>
      <c r="AN206" s="109"/>
      <c r="AO206" s="381"/>
      <c r="AP206" s="381"/>
      <c r="AQ206" s="381"/>
    </row>
    <row r="207" spans="1:43" ht="11.25" customHeight="1" x14ac:dyDescent="0.25">
      <c r="A207" s="381"/>
      <c r="B207" s="410"/>
      <c r="C207" s="202"/>
      <c r="D207" s="109"/>
      <c r="E207" s="1148"/>
      <c r="F207" s="1148"/>
      <c r="G207" s="1148"/>
      <c r="H207" s="1148"/>
      <c r="I207" s="1148"/>
      <c r="J207" s="1148"/>
      <c r="K207" s="1148"/>
      <c r="L207" s="1148"/>
      <c r="M207" s="1148"/>
      <c r="N207" s="1148"/>
      <c r="O207" s="1148"/>
      <c r="P207" s="1148"/>
      <c r="Q207" s="1148"/>
      <c r="R207" s="1148"/>
      <c r="S207" s="1148"/>
      <c r="T207" s="1148"/>
      <c r="U207" s="202"/>
      <c r="V207" s="109"/>
      <c r="W207" s="381"/>
      <c r="X207" s="381" t="s">
        <v>286</v>
      </c>
      <c r="Y207" s="381"/>
      <c r="Z207" s="381"/>
      <c r="AA207" s="381"/>
      <c r="AB207" s="381"/>
      <c r="AC207" s="381"/>
      <c r="AD207" s="111" t="s">
        <v>9</v>
      </c>
      <c r="AE207" s="111"/>
      <c r="AF207" s="365"/>
      <c r="AG207" s="111"/>
      <c r="AH207" s="111"/>
      <c r="AI207" s="111"/>
      <c r="AJ207" s="111"/>
      <c r="AK207" s="111"/>
      <c r="AL207" s="268" t="s">
        <v>235</v>
      </c>
      <c r="AM207" s="202"/>
      <c r="AN207" s="109"/>
      <c r="AO207" s="381"/>
      <c r="AP207" s="381"/>
      <c r="AQ207" s="381"/>
    </row>
    <row r="208" spans="1:43" ht="11.25" customHeight="1" x14ac:dyDescent="0.25">
      <c r="A208" s="381"/>
      <c r="B208" s="410"/>
      <c r="C208" s="202"/>
      <c r="D208" s="109"/>
      <c r="E208" s="1148"/>
      <c r="F208" s="1148"/>
      <c r="G208" s="1148"/>
      <c r="H208" s="1148"/>
      <c r="I208" s="1148"/>
      <c r="J208" s="1148"/>
      <c r="K208" s="1148"/>
      <c r="L208" s="1148"/>
      <c r="M208" s="1148"/>
      <c r="N208" s="1148"/>
      <c r="O208" s="1148"/>
      <c r="P208" s="1148"/>
      <c r="Q208" s="1148"/>
      <c r="R208" s="1148"/>
      <c r="S208" s="1148"/>
      <c r="T208" s="1148"/>
      <c r="U208" s="202"/>
      <c r="V208" s="109"/>
      <c r="W208" s="381"/>
      <c r="X208" s="381" t="s">
        <v>225</v>
      </c>
      <c r="Y208" s="381"/>
      <c r="Z208" s="381"/>
      <c r="AA208" s="381"/>
      <c r="AB208" s="381"/>
      <c r="AC208" s="111" t="s">
        <v>9</v>
      </c>
      <c r="AD208" s="111"/>
      <c r="AE208" s="365"/>
      <c r="AF208" s="111"/>
      <c r="AG208" s="111"/>
      <c r="AH208" s="111"/>
      <c r="AI208" s="111"/>
      <c r="AJ208" s="111"/>
      <c r="AK208" s="111"/>
      <c r="AL208" s="117" t="s">
        <v>287</v>
      </c>
      <c r="AM208" s="202"/>
      <c r="AN208" s="109"/>
      <c r="AO208" s="381"/>
      <c r="AP208" s="381"/>
      <c r="AQ208" s="381"/>
    </row>
    <row r="209" spans="1:43" ht="11.25" customHeight="1" x14ac:dyDescent="0.25">
      <c r="A209" s="381"/>
      <c r="B209" s="410"/>
      <c r="C209" s="202"/>
      <c r="D209" s="109"/>
      <c r="E209" s="1148"/>
      <c r="F209" s="1148"/>
      <c r="G209" s="1148"/>
      <c r="H209" s="1148"/>
      <c r="I209" s="1148"/>
      <c r="J209" s="1148"/>
      <c r="K209" s="1148"/>
      <c r="L209" s="1148"/>
      <c r="M209" s="1148"/>
      <c r="N209" s="1148"/>
      <c r="O209" s="1148"/>
      <c r="P209" s="1148"/>
      <c r="Q209" s="1148"/>
      <c r="R209" s="1148"/>
      <c r="S209" s="1148"/>
      <c r="T209" s="1148"/>
      <c r="U209" s="202"/>
      <c r="V209" s="109"/>
      <c r="W209" s="381"/>
      <c r="X209" s="381" t="s">
        <v>1591</v>
      </c>
      <c r="Y209" s="381"/>
      <c r="Z209" s="381"/>
      <c r="AA209" s="381"/>
      <c r="AB209" s="381"/>
      <c r="AC209" s="111"/>
      <c r="AD209" s="111"/>
      <c r="AE209" s="365"/>
      <c r="AF209" s="111"/>
      <c r="AG209" s="111"/>
      <c r="AH209" s="111"/>
      <c r="AI209" s="111"/>
      <c r="AJ209" s="111"/>
      <c r="AK209" s="111"/>
      <c r="AL209" s="117" t="s">
        <v>237</v>
      </c>
      <c r="AM209" s="202"/>
      <c r="AN209" s="109"/>
      <c r="AO209" s="381"/>
      <c r="AP209" s="381"/>
      <c r="AQ209" s="381"/>
    </row>
    <row r="210" spans="1:43" ht="11.25" customHeight="1" x14ac:dyDescent="0.25">
      <c r="A210" s="381"/>
      <c r="B210" s="410"/>
      <c r="C210" s="202"/>
      <c r="D210" s="109"/>
      <c r="E210" s="1148"/>
      <c r="F210" s="1148"/>
      <c r="G210" s="1148"/>
      <c r="H210" s="1148"/>
      <c r="I210" s="1148"/>
      <c r="J210" s="1148"/>
      <c r="K210" s="1148"/>
      <c r="L210" s="1148"/>
      <c r="M210" s="1148"/>
      <c r="N210" s="1148"/>
      <c r="O210" s="1148"/>
      <c r="P210" s="1148"/>
      <c r="Q210" s="1148"/>
      <c r="R210" s="1148"/>
      <c r="S210" s="1148"/>
      <c r="T210" s="1148"/>
      <c r="U210" s="202"/>
      <c r="V210" s="109"/>
      <c r="W210" s="381"/>
      <c r="X210" s="381" t="s">
        <v>236</v>
      </c>
      <c r="Y210" s="381"/>
      <c r="Z210" s="381"/>
      <c r="AA210" s="381"/>
      <c r="AB210" s="381"/>
      <c r="AC210" s="381"/>
      <c r="AD210" s="381"/>
      <c r="AE210" s="381"/>
      <c r="AF210" s="381"/>
      <c r="AG210" s="381"/>
      <c r="AH210" s="381"/>
      <c r="AI210" s="381"/>
      <c r="AJ210" s="381"/>
      <c r="AK210" s="381"/>
      <c r="AL210" s="117" t="s">
        <v>288</v>
      </c>
      <c r="AM210" s="202"/>
      <c r="AN210" s="109"/>
      <c r="AO210" s="381"/>
      <c r="AP210" s="381"/>
      <c r="AQ210" s="381"/>
    </row>
    <row r="211" spans="1:43" ht="11.25" customHeight="1" x14ac:dyDescent="0.25">
      <c r="A211" s="381"/>
      <c r="B211" s="410"/>
      <c r="C211" s="202"/>
      <c r="D211" s="109"/>
      <c r="E211" s="1148"/>
      <c r="F211" s="1148"/>
      <c r="G211" s="1148"/>
      <c r="H211" s="1148"/>
      <c r="I211" s="1148"/>
      <c r="J211" s="1148"/>
      <c r="K211" s="1148"/>
      <c r="L211" s="1148"/>
      <c r="M211" s="1148"/>
      <c r="N211" s="1148"/>
      <c r="O211" s="1148"/>
      <c r="P211" s="1148"/>
      <c r="Q211" s="1148"/>
      <c r="R211" s="1148"/>
      <c r="S211" s="1148"/>
      <c r="T211" s="1148"/>
      <c r="U211" s="202"/>
      <c r="V211" s="109"/>
      <c r="W211" s="381"/>
      <c r="X211" s="381"/>
      <c r="Y211" s="407"/>
      <c r="Z211" s="381"/>
      <c r="AA211" s="381"/>
      <c r="AB211" s="381"/>
      <c r="AC211" s="366"/>
      <c r="AD211" s="407"/>
      <c r="AE211" s="407"/>
      <c r="AF211" s="407"/>
      <c r="AG211" s="407"/>
      <c r="AH211" s="407"/>
      <c r="AI211" s="407"/>
      <c r="AJ211" s="407"/>
      <c r="AK211" s="407"/>
      <c r="AM211" s="202"/>
      <c r="AN211" s="109"/>
      <c r="AO211" s="381"/>
      <c r="AP211" s="381"/>
      <c r="AQ211" s="381"/>
    </row>
    <row r="212" spans="1:43" ht="11.25" customHeight="1" x14ac:dyDescent="0.25">
      <c r="A212" s="381"/>
      <c r="B212" s="410"/>
      <c r="C212" s="202"/>
      <c r="D212" s="109"/>
      <c r="E212" s="1148"/>
      <c r="F212" s="1148"/>
      <c r="G212" s="1148"/>
      <c r="H212" s="1148"/>
      <c r="I212" s="1148"/>
      <c r="J212" s="1148"/>
      <c r="K212" s="1148"/>
      <c r="L212" s="1148"/>
      <c r="M212" s="1148"/>
      <c r="N212" s="1148"/>
      <c r="O212" s="1148"/>
      <c r="P212" s="1148"/>
      <c r="Q212" s="1148"/>
      <c r="R212" s="1148"/>
      <c r="S212" s="1148"/>
      <c r="T212" s="1148"/>
      <c r="U212" s="202"/>
      <c r="V212" s="109"/>
      <c r="W212" s="381"/>
      <c r="X212" s="381"/>
      <c r="Y212" s="1212" t="s">
        <v>146</v>
      </c>
      <c r="Z212" s="1212"/>
      <c r="AA212" s="1212"/>
      <c r="AB212" s="1212"/>
      <c r="AC212" s="1212"/>
      <c r="AD212" s="1212"/>
      <c r="AE212" s="1212"/>
      <c r="AF212" s="1212"/>
      <c r="AG212" s="1212"/>
      <c r="AH212" s="1212"/>
      <c r="AI212" s="1212"/>
      <c r="AJ212" s="1212"/>
      <c r="AK212" s="1212"/>
      <c r="AL212" s="116"/>
      <c r="AM212" s="202"/>
      <c r="AN212" s="109"/>
      <c r="AO212" s="381"/>
      <c r="AP212" s="381"/>
      <c r="AQ212" s="381"/>
    </row>
    <row r="213" spans="1:43" ht="11.25" customHeight="1" x14ac:dyDescent="0.25">
      <c r="A213" s="381"/>
      <c r="B213" s="410"/>
      <c r="C213" s="202"/>
      <c r="D213" s="109"/>
      <c r="E213" s="1148"/>
      <c r="F213" s="1148"/>
      <c r="G213" s="1148"/>
      <c r="H213" s="1148"/>
      <c r="I213" s="1148"/>
      <c r="J213" s="1148"/>
      <c r="K213" s="1148"/>
      <c r="L213" s="1148"/>
      <c r="M213" s="1148"/>
      <c r="N213" s="1148"/>
      <c r="O213" s="1148"/>
      <c r="P213" s="1148"/>
      <c r="Q213" s="1148"/>
      <c r="R213" s="1148"/>
      <c r="S213" s="1148"/>
      <c r="T213" s="1148"/>
      <c r="U213" s="202"/>
      <c r="V213" s="109"/>
      <c r="W213" s="381"/>
      <c r="X213" s="381"/>
      <c r="Y213" s="381"/>
      <c r="Z213" s="381"/>
      <c r="AA213" s="381"/>
      <c r="AB213" s="381"/>
      <c r="AC213" s="381"/>
      <c r="AD213" s="381"/>
      <c r="AE213" s="381"/>
      <c r="AF213" s="381"/>
      <c r="AG213" s="381"/>
      <c r="AH213" s="381"/>
      <c r="AI213" s="381"/>
      <c r="AJ213" s="381"/>
      <c r="AK213" s="381"/>
      <c r="AL213" s="116"/>
      <c r="AM213" s="202"/>
      <c r="AN213" s="109"/>
      <c r="AO213" s="381"/>
      <c r="AP213" s="381"/>
      <c r="AQ213" s="381"/>
    </row>
    <row r="214" spans="1:43" ht="11.25" customHeight="1" x14ac:dyDescent="0.25">
      <c r="A214" s="381"/>
      <c r="B214" s="410"/>
      <c r="C214" s="202"/>
      <c r="D214" s="109"/>
      <c r="E214" s="1148"/>
      <c r="F214" s="1148"/>
      <c r="G214" s="1148"/>
      <c r="H214" s="1148"/>
      <c r="I214" s="1148"/>
      <c r="J214" s="1148"/>
      <c r="K214" s="1148"/>
      <c r="L214" s="1148"/>
      <c r="M214" s="1148"/>
      <c r="N214" s="1148"/>
      <c r="O214" s="1148"/>
      <c r="P214" s="1148"/>
      <c r="Q214" s="1148"/>
      <c r="R214" s="1148"/>
      <c r="S214" s="1148"/>
      <c r="T214" s="1148"/>
      <c r="U214" s="202"/>
      <c r="V214" s="109"/>
      <c r="W214" s="189" t="s">
        <v>238</v>
      </c>
      <c r="X214" s="407"/>
      <c r="Y214" s="407"/>
      <c r="Z214" s="407"/>
      <c r="AA214" s="407"/>
      <c r="AB214" s="407"/>
      <c r="AC214" s="407"/>
      <c r="AD214" s="407"/>
      <c r="AE214" s="407"/>
      <c r="AF214" s="407"/>
      <c r="AG214" s="203"/>
      <c r="AH214" s="407"/>
      <c r="AI214" s="407"/>
      <c r="AJ214" s="407"/>
      <c r="AK214" s="407"/>
      <c r="AL214" s="203"/>
      <c r="AM214" s="202"/>
      <c r="AN214" s="109"/>
      <c r="AO214" s="381"/>
      <c r="AP214" s="381"/>
      <c r="AQ214" s="381"/>
    </row>
    <row r="215" spans="1:43" ht="11.25" customHeight="1" x14ac:dyDescent="0.25">
      <c r="A215" s="381"/>
      <c r="B215" s="410"/>
      <c r="C215" s="202"/>
      <c r="D215" s="109"/>
      <c r="E215" s="1148"/>
      <c r="F215" s="1148"/>
      <c r="G215" s="1148"/>
      <c r="H215" s="1148"/>
      <c r="I215" s="1148"/>
      <c r="J215" s="1148"/>
      <c r="K215" s="1148"/>
      <c r="L215" s="1148"/>
      <c r="M215" s="1148"/>
      <c r="N215" s="1148"/>
      <c r="O215" s="1148"/>
      <c r="P215" s="1148"/>
      <c r="Q215" s="1148"/>
      <c r="R215" s="1148"/>
      <c r="S215" s="1148"/>
      <c r="T215" s="1148"/>
      <c r="U215" s="202"/>
      <c r="V215" s="109"/>
      <c r="W215" s="407"/>
      <c r="X215" s="407" t="s">
        <v>239</v>
      </c>
      <c r="Y215" s="407"/>
      <c r="Z215" s="407"/>
      <c r="AA215" s="407"/>
      <c r="AB215" s="407"/>
      <c r="AC215" s="112" t="s">
        <v>9</v>
      </c>
      <c r="AD215" s="112"/>
      <c r="AE215" s="112"/>
      <c r="AF215" s="112"/>
      <c r="AG215" s="112"/>
      <c r="AH215" s="112"/>
      <c r="AI215" s="112"/>
      <c r="AJ215" s="112"/>
      <c r="AK215" s="112"/>
      <c r="AL215" s="203" t="s">
        <v>240</v>
      </c>
      <c r="AM215" s="202"/>
      <c r="AN215" s="109"/>
      <c r="AO215" s="381"/>
      <c r="AP215" s="381"/>
      <c r="AQ215" s="381"/>
    </row>
    <row r="216" spans="1:43" ht="11.25" customHeight="1" x14ac:dyDescent="0.25">
      <c r="A216" s="381"/>
      <c r="B216" s="410"/>
      <c r="C216" s="202"/>
      <c r="D216" s="109"/>
      <c r="E216" s="1148"/>
      <c r="F216" s="1148"/>
      <c r="G216" s="1148"/>
      <c r="H216" s="1148"/>
      <c r="I216" s="1148"/>
      <c r="J216" s="1148"/>
      <c r="K216" s="1148"/>
      <c r="L216" s="1148"/>
      <c r="M216" s="1148"/>
      <c r="N216" s="1148"/>
      <c r="O216" s="1148"/>
      <c r="P216" s="1148"/>
      <c r="Q216" s="1148"/>
      <c r="R216" s="1148"/>
      <c r="S216" s="1148"/>
      <c r="T216" s="1148"/>
      <c r="U216" s="202"/>
      <c r="V216" s="109"/>
      <c r="W216" s="407"/>
      <c r="X216" s="407" t="s">
        <v>241</v>
      </c>
      <c r="Y216" s="407"/>
      <c r="Z216" s="407"/>
      <c r="AA216" s="407"/>
      <c r="AB216" s="112" t="s">
        <v>9</v>
      </c>
      <c r="AC216" s="112"/>
      <c r="AD216" s="112"/>
      <c r="AE216" s="112"/>
      <c r="AF216" s="112"/>
      <c r="AG216" s="112"/>
      <c r="AH216" s="112"/>
      <c r="AI216" s="112"/>
      <c r="AJ216" s="112"/>
      <c r="AK216" s="112"/>
      <c r="AL216" s="223" t="s">
        <v>242</v>
      </c>
      <c r="AM216" s="202"/>
      <c r="AN216" s="109"/>
      <c r="AO216" s="381"/>
      <c r="AP216" s="381"/>
      <c r="AQ216" s="381"/>
    </row>
    <row r="217" spans="1:43" ht="11.25" customHeight="1" x14ac:dyDescent="0.25">
      <c r="A217" s="381"/>
      <c r="B217" s="410"/>
      <c r="C217" s="202"/>
      <c r="D217" s="109"/>
      <c r="E217" s="1148"/>
      <c r="F217" s="1148"/>
      <c r="G217" s="1148"/>
      <c r="H217" s="1148"/>
      <c r="I217" s="1148"/>
      <c r="J217" s="1148"/>
      <c r="K217" s="1148"/>
      <c r="L217" s="1148"/>
      <c r="M217" s="1148"/>
      <c r="N217" s="1148"/>
      <c r="O217" s="1148"/>
      <c r="P217" s="1148"/>
      <c r="Q217" s="1148"/>
      <c r="R217" s="1148"/>
      <c r="S217" s="1148"/>
      <c r="T217" s="1148"/>
      <c r="U217" s="202"/>
      <c r="V217" s="109"/>
      <c r="W217" s="407"/>
      <c r="X217" s="407" t="s">
        <v>243</v>
      </c>
      <c r="Y217" s="407"/>
      <c r="Z217" s="407"/>
      <c r="AA217" s="407"/>
      <c r="AB217" s="407"/>
      <c r="AC217" s="407"/>
      <c r="AD217" s="407"/>
      <c r="AE217" s="407"/>
      <c r="AF217" s="407"/>
      <c r="AG217" s="362"/>
      <c r="AH217" s="407"/>
      <c r="AI217" s="407"/>
      <c r="AJ217" s="407"/>
      <c r="AK217" s="407"/>
      <c r="AL217" s="223" t="s">
        <v>244</v>
      </c>
      <c r="AM217" s="202"/>
      <c r="AN217" s="109"/>
      <c r="AO217" s="381"/>
      <c r="AP217" s="381"/>
      <c r="AQ217" s="381"/>
    </row>
    <row r="218" spans="1:43" ht="11.25" customHeight="1" x14ac:dyDescent="0.25">
      <c r="A218" s="381"/>
      <c r="B218" s="410"/>
      <c r="C218" s="202"/>
      <c r="D218" s="109"/>
      <c r="E218" s="1148"/>
      <c r="F218" s="1148"/>
      <c r="G218" s="1148"/>
      <c r="H218" s="1148"/>
      <c r="I218" s="1148"/>
      <c r="J218" s="1148"/>
      <c r="K218" s="1148"/>
      <c r="L218" s="1148"/>
      <c r="M218" s="1148"/>
      <c r="N218" s="1148"/>
      <c r="O218" s="1148"/>
      <c r="P218" s="1148"/>
      <c r="Q218" s="1148"/>
      <c r="R218" s="1148"/>
      <c r="S218" s="1148"/>
      <c r="T218" s="1148"/>
      <c r="U218" s="202"/>
      <c r="V218" s="109"/>
      <c r="W218" s="407"/>
      <c r="X218" s="407"/>
      <c r="Y218" s="407"/>
      <c r="Z218" s="407"/>
      <c r="AA218" s="407"/>
      <c r="AB218" s="407"/>
      <c r="AC218" s="407"/>
      <c r="AD218" s="407"/>
      <c r="AE218" s="407"/>
      <c r="AF218" s="407"/>
      <c r="AG218" s="362"/>
      <c r="AH218" s="407"/>
      <c r="AI218" s="407"/>
      <c r="AJ218" s="407"/>
      <c r="AK218" s="407"/>
      <c r="AM218" s="202"/>
      <c r="AN218" s="109"/>
      <c r="AO218" s="381"/>
      <c r="AP218" s="381"/>
      <c r="AQ218" s="381"/>
    </row>
    <row r="219" spans="1:43" ht="11.25" customHeight="1" x14ac:dyDescent="0.25">
      <c r="A219" s="381"/>
      <c r="B219" s="410"/>
      <c r="C219" s="202"/>
      <c r="D219" s="109"/>
      <c r="E219" s="1148"/>
      <c r="F219" s="1148"/>
      <c r="G219" s="1148"/>
      <c r="H219" s="1148"/>
      <c r="I219" s="1148"/>
      <c r="J219" s="1148"/>
      <c r="K219" s="1148"/>
      <c r="L219" s="1148"/>
      <c r="M219" s="1148"/>
      <c r="N219" s="1148"/>
      <c r="O219" s="1148"/>
      <c r="P219" s="1148"/>
      <c r="Q219" s="1148"/>
      <c r="R219" s="1148"/>
      <c r="S219" s="1148"/>
      <c r="T219" s="1148"/>
      <c r="U219" s="202"/>
      <c r="V219" s="109"/>
      <c r="W219" s="407"/>
      <c r="X219" s="407"/>
      <c r="Y219" s="1212" t="s">
        <v>146</v>
      </c>
      <c r="Z219" s="1212"/>
      <c r="AA219" s="1212"/>
      <c r="AB219" s="1212"/>
      <c r="AC219" s="1212"/>
      <c r="AD219" s="1212"/>
      <c r="AE219" s="1212"/>
      <c r="AF219" s="1212"/>
      <c r="AG219" s="1212"/>
      <c r="AH219" s="1212"/>
      <c r="AI219" s="1212"/>
      <c r="AJ219" s="1212"/>
      <c r="AK219" s="1212"/>
      <c r="AL219" s="203"/>
      <c r="AM219" s="202"/>
      <c r="AN219" s="109"/>
      <c r="AO219" s="381"/>
      <c r="AP219" s="381"/>
      <c r="AQ219" s="381"/>
    </row>
    <row r="220" spans="1:43" ht="11.25" customHeight="1" x14ac:dyDescent="0.25">
      <c r="A220" s="381"/>
      <c r="B220" s="410"/>
      <c r="C220" s="202"/>
      <c r="D220" s="109"/>
      <c r="E220" s="1148"/>
      <c r="F220" s="1148"/>
      <c r="G220" s="1148"/>
      <c r="H220" s="1148"/>
      <c r="I220" s="1148"/>
      <c r="J220" s="1148"/>
      <c r="K220" s="1148"/>
      <c r="L220" s="1148"/>
      <c r="M220" s="1148"/>
      <c r="N220" s="1148"/>
      <c r="O220" s="1148"/>
      <c r="P220" s="1148"/>
      <c r="Q220" s="1148"/>
      <c r="R220" s="1148"/>
      <c r="S220" s="1148"/>
      <c r="T220" s="1148"/>
      <c r="U220" s="202"/>
      <c r="V220" s="109"/>
      <c r="W220" s="381"/>
      <c r="X220" s="381"/>
      <c r="Y220" s="381"/>
      <c r="Z220" s="381"/>
      <c r="AA220" s="381"/>
      <c r="AB220" s="381"/>
      <c r="AC220" s="381"/>
      <c r="AD220" s="381"/>
      <c r="AE220" s="366"/>
      <c r="AF220" s="381"/>
      <c r="AG220" s="381"/>
      <c r="AH220" s="381"/>
      <c r="AI220" s="381"/>
      <c r="AJ220" s="381"/>
      <c r="AK220" s="381"/>
      <c r="AL220" s="116"/>
      <c r="AM220" s="202"/>
      <c r="AN220" s="109"/>
      <c r="AO220" s="381"/>
      <c r="AP220" s="381"/>
      <c r="AQ220" s="381"/>
    </row>
    <row r="221" spans="1:43" ht="11.25" customHeight="1" x14ac:dyDescent="0.25">
      <c r="A221" s="381"/>
      <c r="B221" s="410"/>
      <c r="C221" s="202"/>
      <c r="D221" s="109"/>
      <c r="E221" s="1148"/>
      <c r="F221" s="1148"/>
      <c r="G221" s="1148"/>
      <c r="H221" s="1148"/>
      <c r="I221" s="1148"/>
      <c r="J221" s="1148"/>
      <c r="K221" s="1148"/>
      <c r="L221" s="1148"/>
      <c r="M221" s="1148"/>
      <c r="N221" s="1148"/>
      <c r="O221" s="1148"/>
      <c r="P221" s="1148"/>
      <c r="Q221" s="1148"/>
      <c r="R221" s="1148"/>
      <c r="S221" s="1148"/>
      <c r="T221" s="1148"/>
      <c r="U221" s="202"/>
      <c r="V221" s="109"/>
      <c r="W221" s="148" t="s">
        <v>289</v>
      </c>
      <c r="X221" s="381"/>
      <c r="Y221" s="381"/>
      <c r="Z221" s="381"/>
      <c r="AA221" s="381"/>
      <c r="AB221" s="381"/>
      <c r="AC221" s="381"/>
      <c r="AD221" s="381"/>
      <c r="AE221" s="381"/>
      <c r="AF221" s="381"/>
      <c r="AG221" s="381"/>
      <c r="AH221" s="381"/>
      <c r="AI221" s="381"/>
      <c r="AJ221" s="381"/>
      <c r="AK221" s="381"/>
      <c r="AL221" s="116"/>
      <c r="AM221" s="202"/>
      <c r="AN221" s="109"/>
      <c r="AO221" s="381"/>
      <c r="AP221" s="381"/>
      <c r="AQ221" s="381"/>
    </row>
    <row r="222" spans="1:43" ht="11.25" customHeight="1" x14ac:dyDescent="0.25">
      <c r="A222" s="381"/>
      <c r="B222" s="410"/>
      <c r="C222" s="202"/>
      <c r="D222" s="109"/>
      <c r="E222" s="1148"/>
      <c r="F222" s="1148"/>
      <c r="G222" s="1148"/>
      <c r="H222" s="1148"/>
      <c r="I222" s="1148"/>
      <c r="J222" s="1148"/>
      <c r="K222" s="1148"/>
      <c r="L222" s="1148"/>
      <c r="M222" s="1148"/>
      <c r="N222" s="1148"/>
      <c r="O222" s="1148"/>
      <c r="P222" s="1148"/>
      <c r="Q222" s="1148"/>
      <c r="R222" s="1148"/>
      <c r="S222" s="1148"/>
      <c r="T222" s="1148"/>
      <c r="U222" s="202"/>
      <c r="V222" s="109"/>
      <c r="W222" s="381"/>
      <c r="X222" s="381" t="s">
        <v>290</v>
      </c>
      <c r="Y222" s="381"/>
      <c r="Z222" s="381"/>
      <c r="AA222" s="111" t="s">
        <v>9</v>
      </c>
      <c r="AB222" s="111"/>
      <c r="AC222" s="111"/>
      <c r="AD222" s="111"/>
      <c r="AE222" s="111"/>
      <c r="AF222" s="111"/>
      <c r="AG222" s="111"/>
      <c r="AH222" s="111"/>
      <c r="AI222" s="111"/>
      <c r="AJ222" s="111"/>
      <c r="AK222" s="111"/>
      <c r="AL222" s="117" t="s">
        <v>291</v>
      </c>
      <c r="AM222" s="202"/>
      <c r="AN222" s="109"/>
      <c r="AO222" s="381"/>
      <c r="AP222" s="381"/>
      <c r="AQ222" s="381"/>
    </row>
    <row r="223" spans="1:43" ht="11.25" customHeight="1" x14ac:dyDescent="0.25">
      <c r="A223" s="381"/>
      <c r="B223" s="410"/>
      <c r="C223" s="202"/>
      <c r="D223" s="109"/>
      <c r="E223" s="1148"/>
      <c r="F223" s="1148"/>
      <c r="G223" s="1148"/>
      <c r="H223" s="1148"/>
      <c r="I223" s="1148"/>
      <c r="J223" s="1148"/>
      <c r="K223" s="1148"/>
      <c r="L223" s="1148"/>
      <c r="M223" s="1148"/>
      <c r="N223" s="1148"/>
      <c r="O223" s="1148"/>
      <c r="P223" s="1148"/>
      <c r="Q223" s="1148"/>
      <c r="R223" s="1148"/>
      <c r="S223" s="1148"/>
      <c r="T223" s="1148"/>
      <c r="U223" s="202"/>
      <c r="V223" s="109"/>
      <c r="W223" s="381"/>
      <c r="X223" s="381" t="s">
        <v>292</v>
      </c>
      <c r="Y223" s="381"/>
      <c r="Z223" s="381"/>
      <c r="AA223" s="111" t="s">
        <v>9</v>
      </c>
      <c r="AB223" s="111"/>
      <c r="AC223" s="365"/>
      <c r="AD223" s="111"/>
      <c r="AE223" s="111"/>
      <c r="AF223" s="111"/>
      <c r="AG223" s="111"/>
      <c r="AH223" s="111"/>
      <c r="AI223" s="111"/>
      <c r="AJ223" s="111"/>
      <c r="AK223" s="111"/>
      <c r="AL223" s="117" t="s">
        <v>293</v>
      </c>
      <c r="AM223" s="202"/>
      <c r="AN223" s="109"/>
      <c r="AO223" s="381"/>
      <c r="AP223" s="381"/>
      <c r="AQ223" s="381"/>
    </row>
    <row r="224" spans="1:43" ht="11.25" customHeight="1" x14ac:dyDescent="0.25">
      <c r="A224" s="381"/>
      <c r="B224" s="410"/>
      <c r="C224" s="202"/>
      <c r="D224" s="109"/>
      <c r="E224" s="1148"/>
      <c r="F224" s="1148"/>
      <c r="G224" s="1148"/>
      <c r="H224" s="1148"/>
      <c r="I224" s="1148"/>
      <c r="J224" s="1148"/>
      <c r="K224" s="1148"/>
      <c r="L224" s="1148"/>
      <c r="M224" s="1148"/>
      <c r="N224" s="1148"/>
      <c r="O224" s="1148"/>
      <c r="P224" s="1148"/>
      <c r="Q224" s="1148"/>
      <c r="R224" s="1148"/>
      <c r="S224" s="1148"/>
      <c r="T224" s="1148"/>
      <c r="U224" s="202"/>
      <c r="V224" s="109"/>
      <c r="W224" s="381"/>
      <c r="X224" s="381" t="s">
        <v>294</v>
      </c>
      <c r="Y224" s="381"/>
      <c r="Z224" s="381"/>
      <c r="AA224" s="381"/>
      <c r="AB224" s="381"/>
      <c r="AC224" s="381"/>
      <c r="AD224" s="111" t="s">
        <v>9</v>
      </c>
      <c r="AE224" s="111"/>
      <c r="AF224" s="365"/>
      <c r="AG224" s="111"/>
      <c r="AH224" s="111"/>
      <c r="AI224" s="111"/>
      <c r="AJ224" s="111"/>
      <c r="AK224" s="111"/>
      <c r="AL224" s="117" t="s">
        <v>295</v>
      </c>
      <c r="AM224" s="202"/>
      <c r="AN224" s="109"/>
      <c r="AO224" s="381"/>
      <c r="AP224" s="381"/>
      <c r="AQ224" s="381"/>
    </row>
    <row r="225" spans="1:65" ht="11.25" customHeight="1" x14ac:dyDescent="0.25">
      <c r="A225" s="381"/>
      <c r="B225" s="410"/>
      <c r="C225" s="202"/>
      <c r="D225" s="109"/>
      <c r="E225" s="1148"/>
      <c r="F225" s="1148"/>
      <c r="G225" s="1148"/>
      <c r="H225" s="1148"/>
      <c r="I225" s="1148"/>
      <c r="J225" s="1148"/>
      <c r="K225" s="1148"/>
      <c r="L225" s="1148"/>
      <c r="M225" s="1148"/>
      <c r="N225" s="1148"/>
      <c r="O225" s="1148"/>
      <c r="P225" s="1148"/>
      <c r="Q225" s="1148"/>
      <c r="R225" s="1148"/>
      <c r="S225" s="1148"/>
      <c r="T225" s="1148"/>
      <c r="U225" s="202"/>
      <c r="V225" s="109"/>
      <c r="W225" s="381"/>
      <c r="X225" s="381"/>
      <c r="Y225" s="381"/>
      <c r="Z225" s="381"/>
      <c r="AA225" s="381"/>
      <c r="AB225" s="381"/>
      <c r="AC225" s="381"/>
      <c r="AD225" s="381"/>
      <c r="AE225" s="381"/>
      <c r="AF225" s="381"/>
      <c r="AG225" s="381"/>
      <c r="AH225" s="381"/>
      <c r="AI225" s="381"/>
      <c r="AJ225" s="381"/>
      <c r="AK225" s="381"/>
      <c r="AL225" s="116"/>
      <c r="AM225" s="202"/>
      <c r="AN225" s="109"/>
      <c r="AO225" s="381"/>
      <c r="AP225" s="381"/>
      <c r="AQ225" s="381"/>
    </row>
    <row r="226" spans="1:65" ht="11.25" customHeight="1" x14ac:dyDescent="0.25">
      <c r="A226" s="381"/>
      <c r="B226" s="410"/>
      <c r="C226" s="202"/>
      <c r="D226" s="109"/>
      <c r="E226" s="1148"/>
      <c r="F226" s="1148"/>
      <c r="G226" s="1148"/>
      <c r="H226" s="1148"/>
      <c r="I226" s="1148"/>
      <c r="J226" s="1148"/>
      <c r="K226" s="1148"/>
      <c r="L226" s="1148"/>
      <c r="M226" s="1148"/>
      <c r="N226" s="1148"/>
      <c r="O226" s="1148"/>
      <c r="P226" s="1148"/>
      <c r="Q226" s="1148"/>
      <c r="R226" s="1148"/>
      <c r="S226" s="1148"/>
      <c r="T226" s="1148"/>
      <c r="U226" s="202"/>
      <c r="V226" s="109"/>
      <c r="W226" s="381" t="s">
        <v>144</v>
      </c>
      <c r="X226" s="381"/>
      <c r="Y226" s="381"/>
      <c r="Z226" s="407"/>
      <c r="AA226" s="366"/>
      <c r="AB226" s="407"/>
      <c r="AC226" s="407"/>
      <c r="AD226" s="407"/>
      <c r="AE226" s="407"/>
      <c r="AF226" s="407"/>
      <c r="AG226" s="407"/>
      <c r="AH226" s="407"/>
      <c r="AI226" s="407"/>
      <c r="AJ226" s="407"/>
      <c r="AK226" s="381"/>
      <c r="AL226" s="117" t="s">
        <v>218</v>
      </c>
      <c r="AM226" s="202"/>
      <c r="AN226" s="109"/>
      <c r="AO226" s="381"/>
      <c r="AP226" s="381"/>
      <c r="AQ226" s="381"/>
    </row>
    <row r="227" spans="1:65" ht="11.25" customHeight="1" x14ac:dyDescent="0.25">
      <c r="A227" s="381"/>
      <c r="B227" s="410"/>
      <c r="C227" s="202"/>
      <c r="D227" s="109"/>
      <c r="E227" s="1148"/>
      <c r="F227" s="1148"/>
      <c r="G227" s="1148"/>
      <c r="H227" s="1148"/>
      <c r="I227" s="1148"/>
      <c r="J227" s="1148"/>
      <c r="K227" s="1148"/>
      <c r="L227" s="1148"/>
      <c r="M227" s="1148"/>
      <c r="N227" s="1148"/>
      <c r="O227" s="1148"/>
      <c r="P227" s="1148"/>
      <c r="Q227" s="1148"/>
      <c r="R227" s="1148"/>
      <c r="S227" s="1148"/>
      <c r="T227" s="1148"/>
      <c r="U227" s="202"/>
      <c r="V227" s="109"/>
      <c r="W227" s="381"/>
      <c r="X227" s="381"/>
      <c r="Y227" s="381"/>
      <c r="Z227" s="1212" t="s">
        <v>146</v>
      </c>
      <c r="AA227" s="1212"/>
      <c r="AB227" s="1212"/>
      <c r="AC227" s="1212"/>
      <c r="AD227" s="1212"/>
      <c r="AE227" s="1212"/>
      <c r="AF227" s="1212"/>
      <c r="AG227" s="1212"/>
      <c r="AH227" s="1212"/>
      <c r="AI227" s="1212"/>
      <c r="AJ227" s="1212"/>
      <c r="AK227" s="1212"/>
      <c r="AL227" s="116"/>
      <c r="AM227" s="202"/>
      <c r="AN227" s="109"/>
      <c r="AO227" s="381"/>
      <c r="AP227" s="381"/>
      <c r="AQ227" s="381"/>
    </row>
    <row r="228" spans="1:65" ht="11.25" customHeight="1" x14ac:dyDescent="0.25">
      <c r="A228" s="381"/>
      <c r="B228" s="410"/>
      <c r="C228" s="202"/>
      <c r="D228" s="109"/>
      <c r="E228" s="1148"/>
      <c r="F228" s="1148"/>
      <c r="G228" s="1148"/>
      <c r="H228" s="1148"/>
      <c r="I228" s="1148"/>
      <c r="J228" s="1148"/>
      <c r="K228" s="1148"/>
      <c r="L228" s="1148"/>
      <c r="M228" s="1148"/>
      <c r="N228" s="1148"/>
      <c r="O228" s="1148"/>
      <c r="P228" s="1148"/>
      <c r="Q228" s="1148"/>
      <c r="R228" s="1148"/>
      <c r="S228" s="1148"/>
      <c r="T228" s="1148"/>
      <c r="U228" s="202"/>
      <c r="V228" s="109"/>
      <c r="W228" s="407" t="s">
        <v>150</v>
      </c>
      <c r="X228" s="407"/>
      <c r="Y228" s="407"/>
      <c r="Z228" s="407"/>
      <c r="AA228" s="361"/>
      <c r="AB228" s="112" t="s">
        <v>9</v>
      </c>
      <c r="AC228" s="112"/>
      <c r="AD228" s="112"/>
      <c r="AE228" s="112"/>
      <c r="AF228" s="112"/>
      <c r="AG228" s="112"/>
      <c r="AH228" s="112"/>
      <c r="AI228" s="112"/>
      <c r="AJ228" s="112"/>
      <c r="AK228" s="112"/>
      <c r="AL228" s="223" t="s">
        <v>219</v>
      </c>
      <c r="AM228" s="202"/>
      <c r="AN228" s="109"/>
      <c r="AO228" s="381"/>
      <c r="AP228" s="381"/>
      <c r="AQ228" s="381"/>
    </row>
    <row r="229" spans="1:65" ht="6" customHeight="1" x14ac:dyDescent="0.25">
      <c r="A229" s="119"/>
      <c r="B229" s="118"/>
      <c r="C229" s="114"/>
      <c r="D229" s="113"/>
      <c r="E229" s="119"/>
      <c r="F229" s="119"/>
      <c r="G229" s="119"/>
      <c r="H229" s="119"/>
      <c r="I229" s="119"/>
      <c r="J229" s="119"/>
      <c r="K229" s="119"/>
      <c r="L229" s="119"/>
      <c r="M229" s="119"/>
      <c r="N229" s="119"/>
      <c r="O229" s="119"/>
      <c r="P229" s="119"/>
      <c r="Q229" s="119"/>
      <c r="R229" s="119"/>
      <c r="S229" s="119"/>
      <c r="T229" s="119"/>
      <c r="U229" s="114"/>
      <c r="V229" s="113"/>
      <c r="W229" s="119"/>
      <c r="X229" s="119"/>
      <c r="Y229" s="119"/>
      <c r="Z229" s="119"/>
      <c r="AA229" s="119"/>
      <c r="AB229" s="119"/>
      <c r="AC229" s="119"/>
      <c r="AD229" s="119"/>
      <c r="AE229" s="119"/>
      <c r="AF229" s="119"/>
      <c r="AG229" s="119"/>
      <c r="AH229" s="119"/>
      <c r="AI229" s="119"/>
      <c r="AJ229" s="119"/>
      <c r="AK229" s="119"/>
      <c r="AL229" s="120"/>
      <c r="AM229" s="114"/>
      <c r="AN229" s="113"/>
      <c r="AO229" s="119"/>
      <c r="AP229" s="119"/>
      <c r="AQ229" s="119"/>
    </row>
    <row r="230" spans="1:65" ht="6" customHeight="1" x14ac:dyDescent="0.25">
      <c r="A230" s="407"/>
      <c r="B230" s="410"/>
      <c r="C230" s="202"/>
      <c r="D230" s="109"/>
      <c r="E230" s="407"/>
      <c r="F230" s="407"/>
      <c r="G230" s="407"/>
      <c r="H230" s="407"/>
      <c r="I230" s="407"/>
      <c r="J230" s="407"/>
      <c r="K230" s="407"/>
      <c r="L230" s="407"/>
      <c r="M230" s="407"/>
      <c r="N230" s="407"/>
      <c r="O230" s="407"/>
      <c r="P230" s="407"/>
      <c r="Q230" s="407"/>
      <c r="R230" s="407"/>
      <c r="S230" s="407"/>
      <c r="T230" s="407"/>
      <c r="U230" s="407"/>
      <c r="V230" s="109"/>
      <c r="W230" s="407"/>
      <c r="X230" s="407"/>
      <c r="Y230" s="407"/>
      <c r="Z230" s="407"/>
      <c r="AA230" s="407"/>
      <c r="AB230" s="407"/>
      <c r="AC230" s="407"/>
      <c r="AD230" s="407"/>
      <c r="AE230" s="407"/>
      <c r="AF230" s="407"/>
      <c r="AG230" s="407"/>
      <c r="AH230" s="407"/>
      <c r="AI230" s="407"/>
      <c r="AJ230" s="407"/>
      <c r="AK230" s="407"/>
      <c r="AL230" s="203"/>
      <c r="AM230" s="202"/>
      <c r="AN230" s="407"/>
      <c r="AO230" s="407"/>
      <c r="AP230" s="407"/>
      <c r="AQ230" s="407"/>
      <c r="AR230" s="407"/>
      <c r="AS230" s="407"/>
      <c r="AT230" s="407"/>
      <c r="AU230" s="407"/>
      <c r="AV230" s="407"/>
      <c r="AW230" s="407"/>
      <c r="AX230" s="407"/>
      <c r="AY230" s="407"/>
      <c r="AZ230" s="410"/>
      <c r="BA230" s="407"/>
      <c r="BB230" s="407"/>
      <c r="BC230" s="407"/>
      <c r="BD230" s="407"/>
      <c r="BE230" s="407"/>
      <c r="BF230" s="407"/>
      <c r="BG230" s="407"/>
      <c r="BH230" s="407"/>
      <c r="BI230" s="407"/>
      <c r="BJ230" s="407"/>
      <c r="BK230" s="410"/>
      <c r="BL230" s="407"/>
      <c r="BM230" s="159"/>
    </row>
    <row r="231" spans="1:65" ht="11.25" customHeight="1" x14ac:dyDescent="0.25">
      <c r="A231" s="381"/>
      <c r="B231" s="460">
        <v>730</v>
      </c>
      <c r="C231" s="202"/>
      <c r="D231" s="109"/>
      <c r="E231" s="1146" t="str">
        <f ca="1">VLOOKUP(INDIRECT(ADDRESS(ROW(),COLUMN()-3)),INDIRECT("translations[[Question Num]:["&amp; Language_Selected &amp;"]]"),MATCH(Language_Selected,Language_Options,0)+1,FALSE)</f>
        <v>What was your relationship to this person with whom you had sexual intercourse?
IF BOYFRIEND: Were you living together as if married?
IF YES, RECORD '2'.
IF NO, RECORD '3'.</v>
      </c>
      <c r="F231" s="1146"/>
      <c r="G231" s="1146"/>
      <c r="H231" s="1146"/>
      <c r="I231" s="1146"/>
      <c r="J231" s="1146"/>
      <c r="K231" s="1146"/>
      <c r="L231" s="1146"/>
      <c r="M231" s="1146"/>
      <c r="N231" s="1146"/>
      <c r="O231" s="1146"/>
      <c r="P231" s="1146"/>
      <c r="Q231" s="1146"/>
      <c r="R231" s="1146"/>
      <c r="S231" s="1146"/>
      <c r="T231" s="1146"/>
      <c r="U231" s="427"/>
      <c r="V231" s="109"/>
      <c r="W231" s="407" t="s">
        <v>624</v>
      </c>
      <c r="X231" s="407"/>
      <c r="Y231" s="407"/>
      <c r="Z231" s="407"/>
      <c r="AA231" s="112" t="s">
        <v>9</v>
      </c>
      <c r="AB231" s="112"/>
      <c r="AC231" s="112"/>
      <c r="AD231" s="112"/>
      <c r="AE231" s="112"/>
      <c r="AF231" s="112"/>
      <c r="AG231" s="112"/>
      <c r="AH231" s="112"/>
      <c r="AI231" s="112"/>
      <c r="AJ231" s="112"/>
      <c r="AK231" s="112"/>
      <c r="AL231" s="203" t="s">
        <v>53</v>
      </c>
      <c r="AM231" s="202"/>
      <c r="AN231" s="407"/>
      <c r="AO231" s="407"/>
      <c r="AP231" s="407"/>
      <c r="AQ231" s="407"/>
      <c r="AR231" s="407"/>
      <c r="AS231" s="407"/>
      <c r="AT231" s="407"/>
      <c r="AU231" s="407"/>
      <c r="AV231" s="112"/>
      <c r="AW231" s="112"/>
      <c r="AX231" s="112"/>
      <c r="AY231" s="112"/>
      <c r="AZ231" s="410"/>
      <c r="BA231" s="407"/>
      <c r="BB231" s="407"/>
      <c r="BC231" s="407"/>
      <c r="BD231" s="407"/>
      <c r="BE231" s="407"/>
      <c r="BF231" s="407"/>
      <c r="BG231" s="112"/>
      <c r="BH231" s="112"/>
      <c r="BI231" s="112"/>
      <c r="BJ231" s="112"/>
      <c r="BK231" s="410"/>
      <c r="BL231" s="407"/>
      <c r="BM231" s="159"/>
    </row>
    <row r="232" spans="1:65" ht="10.3" x14ac:dyDescent="0.25">
      <c r="A232" s="381"/>
      <c r="B232" s="410"/>
      <c r="C232" s="202"/>
      <c r="D232" s="109"/>
      <c r="E232" s="1146"/>
      <c r="F232" s="1146"/>
      <c r="G232" s="1146"/>
      <c r="H232" s="1146"/>
      <c r="I232" s="1146"/>
      <c r="J232" s="1146"/>
      <c r="K232" s="1146"/>
      <c r="L232" s="1146"/>
      <c r="M232" s="1146"/>
      <c r="N232" s="1146"/>
      <c r="O232" s="1146"/>
      <c r="P232" s="1146"/>
      <c r="Q232" s="1146"/>
      <c r="R232" s="1146"/>
      <c r="S232" s="1146"/>
      <c r="T232" s="1146"/>
      <c r="U232" s="427"/>
      <c r="V232" s="109"/>
      <c r="W232" s="407" t="s">
        <v>625</v>
      </c>
      <c r="X232" s="407"/>
      <c r="Y232" s="407"/>
      <c r="Z232" s="407"/>
      <c r="AA232" s="407"/>
      <c r="AB232" s="407"/>
      <c r="AC232" s="112" t="s">
        <v>9</v>
      </c>
      <c r="AD232" s="112"/>
      <c r="AE232" s="112"/>
      <c r="AF232" s="112"/>
      <c r="AG232" s="112"/>
      <c r="AH232" s="112"/>
      <c r="AI232" s="112"/>
      <c r="AJ232" s="112"/>
      <c r="AK232" s="160"/>
      <c r="AL232" s="203" t="s">
        <v>55</v>
      </c>
      <c r="AM232" s="202"/>
      <c r="AN232" s="407"/>
      <c r="AO232" s="407"/>
      <c r="AP232" s="407"/>
      <c r="AQ232" s="407"/>
      <c r="AR232" s="407"/>
      <c r="AS232" s="407"/>
      <c r="AT232" s="407"/>
      <c r="AU232" s="407"/>
      <c r="AV232" s="407"/>
      <c r="AW232" s="407"/>
      <c r="AX232" s="112"/>
      <c r="AY232" s="170"/>
      <c r="AZ232" s="410"/>
      <c r="BA232" s="407"/>
      <c r="BB232" s="407"/>
      <c r="BC232" s="407"/>
      <c r="BD232" s="407"/>
      <c r="BE232" s="407"/>
      <c r="BF232" s="407"/>
      <c r="BG232" s="407"/>
      <c r="BH232" s="407"/>
      <c r="BI232" s="112"/>
      <c r="BJ232" s="170"/>
      <c r="BK232" s="410"/>
      <c r="BL232" s="407"/>
      <c r="BM232" s="159"/>
    </row>
    <row r="233" spans="1:65" ht="10.3" x14ac:dyDescent="0.25">
      <c r="A233" s="381"/>
      <c r="B233" s="410"/>
      <c r="C233" s="202"/>
      <c r="D233" s="109"/>
      <c r="E233" s="1146"/>
      <c r="F233" s="1146"/>
      <c r="G233" s="1146"/>
      <c r="H233" s="1146"/>
      <c r="I233" s="1146"/>
      <c r="J233" s="1146"/>
      <c r="K233" s="1146"/>
      <c r="L233" s="1146"/>
      <c r="M233" s="1146"/>
      <c r="N233" s="1146"/>
      <c r="O233" s="1146"/>
      <c r="P233" s="1146"/>
      <c r="Q233" s="1146"/>
      <c r="R233" s="1146"/>
      <c r="S233" s="1146"/>
      <c r="T233" s="1146"/>
      <c r="U233" s="427"/>
      <c r="V233" s="109"/>
      <c r="W233" s="407" t="s">
        <v>1600</v>
      </c>
      <c r="X233" s="407"/>
      <c r="Y233" s="407"/>
      <c r="Z233" s="407"/>
      <c r="AA233" s="407"/>
      <c r="AB233" s="407"/>
      <c r="AC233" s="407"/>
      <c r="AD233" s="407"/>
      <c r="AE233" s="407"/>
      <c r="AF233" s="407"/>
      <c r="AG233" s="407"/>
      <c r="AH233" s="407"/>
      <c r="AI233" s="407"/>
      <c r="AJ233" s="407"/>
      <c r="AK233" s="112" t="s">
        <v>9</v>
      </c>
      <c r="AL233" s="203" t="s">
        <v>91</v>
      </c>
      <c r="AM233" s="202"/>
      <c r="AN233" s="407"/>
      <c r="AO233" s="407"/>
      <c r="AP233" s="407"/>
      <c r="AQ233" s="407"/>
      <c r="AR233" s="407"/>
      <c r="AS233" s="407"/>
      <c r="AT233" s="407"/>
      <c r="AU233" s="407"/>
      <c r="AV233" s="407"/>
      <c r="AW233" s="407"/>
      <c r="AX233" s="407"/>
      <c r="AY233" s="407"/>
      <c r="AZ233" s="410"/>
      <c r="BA233" s="407"/>
      <c r="BB233" s="407"/>
      <c r="BC233" s="407"/>
      <c r="BD233" s="407"/>
      <c r="BE233" s="407"/>
      <c r="BF233" s="407"/>
      <c r="BG233" s="407"/>
      <c r="BH233" s="407"/>
      <c r="BI233" s="407"/>
      <c r="BJ233" s="407"/>
      <c r="BK233" s="410"/>
      <c r="BL233" s="407"/>
      <c r="BM233" s="159"/>
    </row>
    <row r="234" spans="1:65" ht="10.3" x14ac:dyDescent="0.25">
      <c r="A234" s="407"/>
      <c r="B234" s="410"/>
      <c r="C234" s="202"/>
      <c r="D234" s="109"/>
      <c r="E234" s="1146"/>
      <c r="F234" s="1146"/>
      <c r="G234" s="1146"/>
      <c r="H234" s="1146"/>
      <c r="I234" s="1146"/>
      <c r="J234" s="1146"/>
      <c r="K234" s="1146"/>
      <c r="L234" s="1146"/>
      <c r="M234" s="1146"/>
      <c r="N234" s="1146"/>
      <c r="O234" s="1146"/>
      <c r="P234" s="1146"/>
      <c r="Q234" s="1146"/>
      <c r="R234" s="1146"/>
      <c r="S234" s="1146"/>
      <c r="T234" s="1146"/>
      <c r="U234" s="427"/>
      <c r="V234" s="109"/>
      <c r="W234" s="407" t="s">
        <v>626</v>
      </c>
      <c r="X234" s="407"/>
      <c r="Y234" s="407"/>
      <c r="Z234" s="407"/>
      <c r="AA234" s="407"/>
      <c r="AB234" s="407"/>
      <c r="AC234" s="407"/>
      <c r="AD234" s="407"/>
      <c r="AE234" s="407"/>
      <c r="AF234" s="112" t="s">
        <v>9</v>
      </c>
      <c r="AG234" s="112"/>
      <c r="AH234" s="112"/>
      <c r="AI234" s="112"/>
      <c r="AJ234" s="112"/>
      <c r="AK234" s="112"/>
      <c r="AL234" s="203" t="s">
        <v>116</v>
      </c>
      <c r="AM234" s="202"/>
      <c r="AN234" s="407"/>
      <c r="AO234" s="407"/>
      <c r="AP234" s="407"/>
      <c r="AQ234" s="407"/>
      <c r="AR234" s="407"/>
      <c r="AS234" s="407"/>
      <c r="AT234" s="407"/>
      <c r="AU234" s="407"/>
      <c r="AV234" s="407"/>
      <c r="AW234" s="407"/>
      <c r="AX234" s="112"/>
      <c r="AY234" s="112"/>
      <c r="AZ234" s="410"/>
      <c r="BA234" s="407"/>
      <c r="BB234" s="407"/>
      <c r="BC234" s="407"/>
      <c r="BD234" s="407"/>
      <c r="BE234" s="407"/>
      <c r="BF234" s="407"/>
      <c r="BG234" s="407"/>
      <c r="BH234" s="407"/>
      <c r="BI234" s="112"/>
      <c r="BJ234" s="112"/>
      <c r="BK234" s="410"/>
      <c r="BL234" s="407"/>
      <c r="BM234" s="159"/>
    </row>
    <row r="235" spans="1:65" ht="11.25" customHeight="1" x14ac:dyDescent="0.25">
      <c r="A235" s="407"/>
      <c r="B235" s="410"/>
      <c r="C235" s="202"/>
      <c r="D235" s="109"/>
      <c r="E235" s="1146"/>
      <c r="F235" s="1146"/>
      <c r="G235" s="1146"/>
      <c r="H235" s="1146"/>
      <c r="I235" s="1146"/>
      <c r="J235" s="1146"/>
      <c r="K235" s="1146"/>
      <c r="L235" s="1146"/>
      <c r="M235" s="1146"/>
      <c r="N235" s="1146"/>
      <c r="O235" s="1146"/>
      <c r="P235" s="1146"/>
      <c r="Q235" s="1146"/>
      <c r="R235" s="1146"/>
      <c r="S235" s="1146"/>
      <c r="T235" s="1146"/>
      <c r="U235" s="427"/>
      <c r="V235" s="109"/>
      <c r="W235" s="407" t="s">
        <v>627</v>
      </c>
      <c r="X235" s="407"/>
      <c r="Y235" s="407"/>
      <c r="Z235" s="407"/>
      <c r="AA235" s="407"/>
      <c r="AB235" s="407"/>
      <c r="AC235" s="407"/>
      <c r="AD235" s="407"/>
      <c r="AE235" s="112" t="s">
        <v>9</v>
      </c>
      <c r="AF235" s="112"/>
      <c r="AG235" s="112"/>
      <c r="AH235" s="112"/>
      <c r="AI235" s="112"/>
      <c r="AJ235" s="112"/>
      <c r="AK235" s="112"/>
      <c r="AL235" s="203" t="s">
        <v>385</v>
      </c>
      <c r="AM235" s="202"/>
      <c r="AN235" s="407"/>
      <c r="AO235" s="407"/>
      <c r="AP235" s="407"/>
      <c r="AQ235" s="407"/>
      <c r="AR235" s="407"/>
      <c r="AS235" s="407"/>
      <c r="AT235" s="407"/>
      <c r="AU235" s="407"/>
      <c r="AV235" s="407"/>
      <c r="AW235" s="407"/>
      <c r="AX235" s="407"/>
      <c r="AY235" s="407"/>
      <c r="AZ235" s="410"/>
      <c r="BA235" s="407"/>
      <c r="BB235" s="407"/>
      <c r="BC235" s="407"/>
      <c r="BD235" s="407"/>
      <c r="BE235" s="407"/>
      <c r="BF235" s="407"/>
      <c r="BG235" s="407"/>
      <c r="BH235" s="407"/>
      <c r="BI235" s="407"/>
      <c r="BJ235" s="407"/>
      <c r="BK235" s="410"/>
      <c r="BL235" s="407"/>
      <c r="BM235" s="159"/>
    </row>
    <row r="236" spans="1:65" ht="10.3" x14ac:dyDescent="0.25">
      <c r="A236" s="407"/>
      <c r="B236" s="410"/>
      <c r="C236" s="202"/>
      <c r="D236" s="109"/>
      <c r="E236" s="1146"/>
      <c r="F236" s="1146"/>
      <c r="G236" s="1146"/>
      <c r="H236" s="1146"/>
      <c r="I236" s="1146"/>
      <c r="J236" s="1146"/>
      <c r="K236" s="1146"/>
      <c r="L236" s="1146"/>
      <c r="M236" s="1146"/>
      <c r="N236" s="1146"/>
      <c r="O236" s="1146"/>
      <c r="P236" s="1146"/>
      <c r="Q236" s="1146"/>
      <c r="R236" s="1146"/>
      <c r="S236" s="1146"/>
      <c r="T236" s="1146"/>
      <c r="U236" s="427"/>
      <c r="V236" s="109"/>
      <c r="AM236" s="202"/>
      <c r="AN236" s="407"/>
      <c r="AO236" s="407"/>
      <c r="AP236" s="407"/>
      <c r="AQ236" s="407"/>
      <c r="AR236" s="407"/>
      <c r="AS236" s="407"/>
      <c r="AT236" s="407"/>
      <c r="AU236" s="407"/>
      <c r="AV236" s="407"/>
      <c r="AW236" s="407"/>
      <c r="AX236" s="159"/>
      <c r="AY236" s="112"/>
      <c r="AZ236" s="410"/>
      <c r="BA236" s="407"/>
      <c r="BB236" s="407"/>
      <c r="BC236" s="407"/>
      <c r="BD236" s="407"/>
      <c r="BE236" s="407"/>
      <c r="BF236" s="407"/>
      <c r="BG236" s="407"/>
      <c r="BH236" s="407"/>
      <c r="BI236" s="159"/>
      <c r="BJ236" s="112"/>
      <c r="BK236" s="410"/>
      <c r="BL236" s="407"/>
      <c r="BM236" s="159"/>
    </row>
    <row r="237" spans="1:65" ht="10.3" x14ac:dyDescent="0.25">
      <c r="A237" s="407"/>
      <c r="B237" s="410"/>
      <c r="C237" s="202"/>
      <c r="D237" s="109"/>
      <c r="E237" s="1146"/>
      <c r="F237" s="1146"/>
      <c r="G237" s="1146"/>
      <c r="H237" s="1146"/>
      <c r="I237" s="1146"/>
      <c r="J237" s="1146"/>
      <c r="K237" s="1146"/>
      <c r="L237" s="1146"/>
      <c r="M237" s="1146"/>
      <c r="N237" s="1146"/>
      <c r="O237" s="1146"/>
      <c r="P237" s="1146"/>
      <c r="Q237" s="1146"/>
      <c r="R237" s="1146"/>
      <c r="S237" s="1146"/>
      <c r="T237" s="1146"/>
      <c r="U237" s="427"/>
      <c r="V237" s="109"/>
      <c r="W237" s="407" t="s">
        <v>144</v>
      </c>
      <c r="X237" s="407"/>
      <c r="Y237" s="407"/>
      <c r="Z237" s="119"/>
      <c r="AA237" s="119"/>
      <c r="AB237" s="119"/>
      <c r="AC237" s="119"/>
      <c r="AD237" s="119"/>
      <c r="AE237" s="119"/>
      <c r="AF237" s="119"/>
      <c r="AG237" s="119"/>
      <c r="AH237" s="119"/>
      <c r="AI237" s="119"/>
      <c r="AJ237" s="119"/>
      <c r="AK237" s="119"/>
      <c r="AL237" s="203" t="s">
        <v>155</v>
      </c>
      <c r="AM237" s="202"/>
      <c r="AN237" s="407"/>
      <c r="AO237" s="407"/>
      <c r="AP237" s="407"/>
      <c r="AQ237" s="407"/>
      <c r="AR237" s="407"/>
      <c r="AS237" s="407"/>
      <c r="AT237" s="407"/>
      <c r="AU237" s="407"/>
      <c r="AV237" s="407"/>
      <c r="AW237" s="407"/>
      <c r="AX237" s="407"/>
      <c r="AY237" s="407"/>
      <c r="AZ237" s="410"/>
      <c r="BA237" s="407"/>
      <c r="BB237" s="407"/>
      <c r="BC237" s="407"/>
      <c r="BD237" s="407"/>
      <c r="BE237" s="407"/>
      <c r="BF237" s="407"/>
      <c r="BG237" s="407"/>
      <c r="BH237" s="407"/>
      <c r="BI237" s="407"/>
      <c r="BJ237" s="407"/>
      <c r="BK237" s="410"/>
      <c r="BL237" s="407"/>
      <c r="BM237" s="159"/>
    </row>
    <row r="238" spans="1:65" ht="10.3" x14ac:dyDescent="0.25">
      <c r="A238" s="407"/>
      <c r="B238" s="410"/>
      <c r="C238" s="202"/>
      <c r="D238" s="109"/>
      <c r="E238" s="1146"/>
      <c r="F238" s="1146"/>
      <c r="G238" s="1146"/>
      <c r="H238" s="1146"/>
      <c r="I238" s="1146"/>
      <c r="J238" s="1146"/>
      <c r="K238" s="1146"/>
      <c r="L238" s="1146"/>
      <c r="M238" s="1146"/>
      <c r="N238" s="1146"/>
      <c r="O238" s="1146"/>
      <c r="P238" s="1146"/>
      <c r="Q238" s="1146"/>
      <c r="R238" s="1146"/>
      <c r="S238" s="1146"/>
      <c r="T238" s="1146"/>
      <c r="U238" s="427"/>
      <c r="V238" s="109"/>
      <c r="W238" s="407"/>
      <c r="X238" s="407"/>
      <c r="Y238" s="407"/>
      <c r="Z238" s="371" t="s">
        <v>146</v>
      </c>
      <c r="AA238" s="371"/>
      <c r="AB238" s="371"/>
      <c r="AC238" s="371"/>
      <c r="AD238" s="371"/>
      <c r="AE238" s="371"/>
      <c r="AF238" s="371"/>
      <c r="AG238" s="580"/>
      <c r="AH238" s="371"/>
      <c r="AI238" s="369"/>
      <c r="AJ238" s="369"/>
      <c r="AK238" s="369"/>
      <c r="AL238" s="203"/>
      <c r="AM238" s="202"/>
      <c r="AN238" s="407"/>
      <c r="AO238" s="407"/>
      <c r="AP238" s="407"/>
      <c r="AQ238" s="407"/>
      <c r="AR238" s="407"/>
      <c r="AS238" s="407"/>
      <c r="AT238" s="407"/>
      <c r="AU238" s="154"/>
      <c r="AV238" s="154"/>
      <c r="AW238" s="154"/>
      <c r="AX238" s="154"/>
      <c r="AY238" s="154"/>
      <c r="AZ238" s="410"/>
      <c r="BA238" s="407"/>
      <c r="BB238" s="407"/>
      <c r="BC238" s="407"/>
      <c r="BD238" s="407"/>
      <c r="BE238" s="407"/>
      <c r="BF238" s="154"/>
      <c r="BG238" s="154"/>
      <c r="BH238" s="154"/>
      <c r="BI238" s="154"/>
      <c r="BJ238" s="154"/>
      <c r="BK238" s="410"/>
      <c r="BL238" s="407"/>
      <c r="BM238" s="159"/>
    </row>
    <row r="239" spans="1:65" ht="6" customHeight="1" x14ac:dyDescent="0.25">
      <c r="A239" s="119"/>
      <c r="B239" s="118"/>
      <c r="C239" s="114"/>
      <c r="D239" s="113"/>
      <c r="E239" s="119"/>
      <c r="F239" s="119"/>
      <c r="G239" s="119"/>
      <c r="H239" s="119"/>
      <c r="I239" s="119"/>
      <c r="J239" s="119"/>
      <c r="K239" s="119"/>
      <c r="L239" s="119"/>
      <c r="M239" s="119"/>
      <c r="N239" s="119"/>
      <c r="O239" s="119"/>
      <c r="P239" s="119"/>
      <c r="Q239" s="119"/>
      <c r="R239" s="119"/>
      <c r="S239" s="119"/>
      <c r="T239" s="119"/>
      <c r="U239" s="119"/>
      <c r="V239" s="113"/>
      <c r="W239" s="119"/>
      <c r="X239" s="119"/>
      <c r="Y239" s="119"/>
      <c r="Z239" s="119"/>
      <c r="AA239" s="119"/>
      <c r="AB239" s="119"/>
      <c r="AC239" s="119"/>
      <c r="AD239" s="119"/>
      <c r="AE239" s="119"/>
      <c r="AF239" s="119"/>
      <c r="AG239" s="119"/>
      <c r="AH239" s="119"/>
      <c r="AI239" s="119"/>
      <c r="AJ239" s="119"/>
      <c r="AK239" s="119"/>
      <c r="AL239" s="120"/>
      <c r="AM239" s="114"/>
      <c r="AN239" s="119"/>
      <c r="AO239" s="119"/>
      <c r="AP239" s="119"/>
      <c r="AQ239" s="119"/>
      <c r="AR239" s="407"/>
      <c r="AS239" s="407"/>
      <c r="AT239" s="407"/>
      <c r="AU239" s="407"/>
      <c r="AV239" s="407"/>
      <c r="AW239" s="407"/>
      <c r="AX239" s="407"/>
      <c r="AY239" s="407"/>
      <c r="AZ239" s="410"/>
      <c r="BA239" s="407"/>
      <c r="BB239" s="407"/>
      <c r="BC239" s="407"/>
      <c r="BD239" s="407"/>
      <c r="BE239" s="407"/>
      <c r="BF239" s="407"/>
      <c r="BG239" s="407"/>
      <c r="BH239" s="407"/>
      <c r="BI239" s="407"/>
      <c r="BJ239" s="407"/>
      <c r="BK239" s="410"/>
      <c r="BL239" s="407"/>
      <c r="BM239" s="159"/>
    </row>
    <row r="240" spans="1:65" ht="6" customHeight="1" x14ac:dyDescent="0.25">
      <c r="A240" s="407"/>
      <c r="B240" s="410"/>
      <c r="C240" s="202"/>
      <c r="D240" s="109"/>
      <c r="E240" s="407"/>
      <c r="F240" s="407"/>
      <c r="G240" s="407"/>
      <c r="H240" s="407"/>
      <c r="I240" s="407"/>
      <c r="J240" s="407"/>
      <c r="K240" s="407"/>
      <c r="L240" s="407"/>
      <c r="M240" s="407"/>
      <c r="N240" s="407"/>
      <c r="O240" s="407"/>
      <c r="P240" s="407"/>
      <c r="Q240" s="407"/>
      <c r="R240" s="407"/>
      <c r="S240" s="407"/>
      <c r="T240" s="407"/>
      <c r="U240" s="407"/>
      <c r="V240" s="109"/>
      <c r="W240" s="407"/>
      <c r="X240" s="407"/>
      <c r="Y240" s="407"/>
      <c r="Z240" s="407"/>
      <c r="AA240" s="407"/>
      <c r="AB240" s="407"/>
      <c r="AC240" s="407"/>
      <c r="AD240" s="407"/>
      <c r="AE240" s="407"/>
      <c r="AF240" s="407"/>
      <c r="AG240" s="407"/>
      <c r="AH240" s="407"/>
      <c r="AI240" s="407"/>
      <c r="AJ240" s="407"/>
      <c r="AK240" s="407"/>
      <c r="AL240" s="203"/>
      <c r="AM240" s="202"/>
      <c r="AN240" s="407"/>
      <c r="AO240" s="407"/>
      <c r="AP240" s="407"/>
      <c r="AQ240" s="407"/>
      <c r="AR240" s="407"/>
      <c r="AS240" s="407"/>
      <c r="AT240" s="407"/>
      <c r="AU240" s="407"/>
      <c r="AV240" s="407"/>
      <c r="AW240" s="407"/>
      <c r="AX240" s="407"/>
      <c r="AY240" s="407"/>
      <c r="AZ240" s="410"/>
      <c r="BA240" s="407"/>
      <c r="BB240" s="407"/>
      <c r="BC240" s="407"/>
      <c r="BD240" s="407"/>
      <c r="BE240" s="407"/>
      <c r="BF240" s="407"/>
      <c r="BG240" s="407"/>
      <c r="BH240" s="407"/>
      <c r="BI240" s="407"/>
      <c r="BJ240" s="407"/>
      <c r="BK240" s="410"/>
      <c r="BL240" s="407"/>
    </row>
    <row r="241" spans="1:65" ht="11.25" customHeight="1" x14ac:dyDescent="0.25">
      <c r="A241" s="407"/>
      <c r="B241" s="460">
        <v>731</v>
      </c>
      <c r="C241" s="202"/>
      <c r="D241" s="109"/>
      <c r="E241" s="1148" t="str">
        <f ca="1">VLOOKUP(INDIRECT(ADDRESS(ROW(),COLUMN()-3)),INDIRECT("translations[[Question Num]:["&amp; Language_Selected &amp;"]]"),MATCH(Language_Selected,Language_Options,0)+1,FALSE)</f>
        <v>Apart from this person, have you had sexual intercourse with any other person in the last 12 months?</v>
      </c>
      <c r="F241" s="1148"/>
      <c r="G241" s="1148"/>
      <c r="H241" s="1148"/>
      <c r="I241" s="1148"/>
      <c r="J241" s="1148"/>
      <c r="K241" s="1148"/>
      <c r="L241" s="1148"/>
      <c r="M241" s="1148"/>
      <c r="N241" s="1148"/>
      <c r="O241" s="1148"/>
      <c r="P241" s="1148"/>
      <c r="Q241" s="1148"/>
      <c r="R241" s="1148"/>
      <c r="S241" s="1148"/>
      <c r="T241" s="1148"/>
      <c r="U241" s="427"/>
      <c r="V241" s="109"/>
      <c r="W241" s="381" t="s">
        <v>52</v>
      </c>
      <c r="X241" s="381"/>
      <c r="Y241" s="111" t="s">
        <v>9</v>
      </c>
      <c r="Z241" s="111"/>
      <c r="AA241" s="111"/>
      <c r="AB241" s="111"/>
      <c r="AC241" s="111"/>
      <c r="AD241" s="111"/>
      <c r="AE241" s="111"/>
      <c r="AF241" s="111"/>
      <c r="AG241" s="111"/>
      <c r="AH241" s="111"/>
      <c r="AI241" s="111"/>
      <c r="AJ241" s="111"/>
      <c r="AK241" s="111"/>
      <c r="AL241" s="117" t="s">
        <v>53</v>
      </c>
      <c r="AM241" s="202"/>
      <c r="AN241" s="407"/>
      <c r="AO241" s="407"/>
      <c r="AP241" s="407"/>
      <c r="AQ241" s="407"/>
      <c r="AR241" s="407"/>
      <c r="AS241" s="407"/>
      <c r="AT241" s="112"/>
      <c r="AU241" s="112"/>
      <c r="AV241" s="112"/>
      <c r="AW241" s="112"/>
      <c r="AX241" s="112"/>
      <c r="AY241" s="112"/>
      <c r="AZ241" s="121"/>
      <c r="BA241" s="407"/>
      <c r="BB241" s="407"/>
      <c r="BC241" s="407"/>
      <c r="BD241" s="407"/>
      <c r="BE241" s="407"/>
      <c r="BF241" s="407"/>
      <c r="BG241" s="407"/>
      <c r="BH241" s="407"/>
      <c r="BI241" s="407"/>
      <c r="BJ241" s="407"/>
      <c r="BK241" s="410"/>
      <c r="BL241" s="407"/>
    </row>
    <row r="242" spans="1:65" ht="11.25" customHeight="1" x14ac:dyDescent="0.25">
      <c r="A242" s="407"/>
      <c r="B242" s="410"/>
      <c r="C242" s="202"/>
      <c r="D242" s="109"/>
      <c r="E242" s="1148"/>
      <c r="F242" s="1148"/>
      <c r="G242" s="1148"/>
      <c r="H242" s="1148"/>
      <c r="I242" s="1148"/>
      <c r="J242" s="1148"/>
      <c r="K242" s="1148"/>
      <c r="L242" s="1148"/>
      <c r="M242" s="1148"/>
      <c r="N242" s="1148"/>
      <c r="O242" s="1148"/>
      <c r="P242" s="1148"/>
      <c r="Q242" s="1148"/>
      <c r="R242" s="1148"/>
      <c r="S242" s="1148"/>
      <c r="T242" s="1148"/>
      <c r="U242" s="427"/>
      <c r="V242" s="109"/>
      <c r="W242" s="381" t="s">
        <v>54</v>
      </c>
      <c r="X242" s="381"/>
      <c r="Y242" s="111" t="s">
        <v>9</v>
      </c>
      <c r="Z242" s="111"/>
      <c r="AA242" s="111"/>
      <c r="AB242" s="111"/>
      <c r="AC242" s="111"/>
      <c r="AD242" s="111"/>
      <c r="AE242" s="111"/>
      <c r="AF242" s="111"/>
      <c r="AG242" s="111"/>
      <c r="AH242" s="111"/>
      <c r="AI242" s="111"/>
      <c r="AJ242" s="111"/>
      <c r="AK242" s="111"/>
      <c r="AL242" s="117" t="s">
        <v>55</v>
      </c>
      <c r="AM242" s="202"/>
      <c r="AN242" s="407"/>
      <c r="AO242" s="407"/>
      <c r="AP242" s="462">
        <v>737</v>
      </c>
      <c r="AQ242" s="407"/>
      <c r="AR242" s="407"/>
      <c r="AS242" s="426"/>
      <c r="AT242" s="426"/>
      <c r="AU242" s="426"/>
      <c r="AV242" s="426"/>
      <c r="AW242" s="426"/>
      <c r="AX242" s="426"/>
      <c r="AY242" s="381"/>
      <c r="AZ242" s="206"/>
      <c r="BA242" s="407"/>
      <c r="BB242" s="407"/>
      <c r="BC242" s="407"/>
      <c r="BD242" s="407"/>
      <c r="BE242" s="407"/>
      <c r="BF242" s="407"/>
      <c r="BG242" s="407"/>
      <c r="BH242" s="407"/>
      <c r="BI242" s="407"/>
      <c r="BJ242" s="407"/>
      <c r="BK242" s="410"/>
      <c r="BL242" s="407"/>
    </row>
    <row r="243" spans="1:65" ht="11.25" customHeight="1" x14ac:dyDescent="0.25">
      <c r="A243" s="407"/>
      <c r="B243" s="410"/>
      <c r="C243" s="202"/>
      <c r="D243" s="109"/>
      <c r="E243" s="1148"/>
      <c r="F243" s="1148"/>
      <c r="G243" s="1148"/>
      <c r="H243" s="1148"/>
      <c r="I243" s="1148"/>
      <c r="J243" s="1148"/>
      <c r="K243" s="1148"/>
      <c r="L243" s="1148"/>
      <c r="M243" s="1148"/>
      <c r="N243" s="1148"/>
      <c r="O243" s="1148"/>
      <c r="P243" s="1148"/>
      <c r="Q243" s="1148"/>
      <c r="R243" s="1148"/>
      <c r="S243" s="1148"/>
      <c r="T243" s="1148"/>
      <c r="U243" s="427"/>
      <c r="V243" s="109"/>
      <c r="X243" s="426"/>
      <c r="Y243" s="426"/>
      <c r="Z243" s="426"/>
      <c r="AC243" s="407"/>
      <c r="AD243" s="407"/>
      <c r="AK243" s="381"/>
      <c r="AL243" s="116"/>
      <c r="AM243" s="202"/>
      <c r="AN243" s="407"/>
      <c r="AO243" s="407"/>
      <c r="AQ243" s="407"/>
      <c r="AR243" s="407"/>
      <c r="AS243" s="426"/>
      <c r="AT243" s="426"/>
      <c r="AU243" s="426"/>
      <c r="AV243" s="426"/>
      <c r="AW243" s="426"/>
      <c r="AX243" s="426"/>
      <c r="AY243" s="381"/>
      <c r="AZ243" s="206"/>
      <c r="BA243" s="407"/>
      <c r="BB243" s="407"/>
      <c r="BC243" s="407"/>
      <c r="BD243" s="407"/>
      <c r="BE243" s="407"/>
      <c r="BF243" s="407"/>
      <c r="BG243" s="407"/>
      <c r="BH243" s="407"/>
      <c r="BI243" s="407"/>
      <c r="BJ243" s="407"/>
      <c r="BK243" s="410"/>
      <c r="BL243" s="407"/>
    </row>
    <row r="244" spans="1:65" ht="6" customHeight="1" x14ac:dyDescent="0.25">
      <c r="A244" s="407"/>
      <c r="B244" s="410"/>
      <c r="C244" s="202"/>
      <c r="D244" s="109"/>
      <c r="E244" s="407"/>
      <c r="F244" s="407"/>
      <c r="G244" s="407"/>
      <c r="H244" s="407"/>
      <c r="I244" s="407"/>
      <c r="J244" s="407"/>
      <c r="K244" s="407"/>
      <c r="L244" s="407"/>
      <c r="M244" s="407"/>
      <c r="N244" s="407"/>
      <c r="O244" s="407"/>
      <c r="P244" s="407"/>
      <c r="Q244" s="407"/>
      <c r="R244" s="407"/>
      <c r="S244" s="407"/>
      <c r="T244" s="407"/>
      <c r="U244" s="407"/>
      <c r="V244" s="109"/>
      <c r="W244" s="407"/>
      <c r="X244" s="407"/>
      <c r="Y244" s="407"/>
      <c r="Z244" s="407"/>
      <c r="AA244" s="407"/>
      <c r="AB244" s="407"/>
      <c r="AC244" s="407"/>
      <c r="AD244" s="407"/>
      <c r="AE244" s="407"/>
      <c r="AF244" s="407"/>
      <c r="AG244" s="407"/>
      <c r="AH244" s="407"/>
      <c r="AI244" s="407"/>
      <c r="AJ244" s="407"/>
      <c r="AK244" s="407"/>
      <c r="AL244" s="203"/>
      <c r="AM244" s="202"/>
      <c r="AN244" s="407"/>
      <c r="AO244" s="407"/>
      <c r="AP244" s="407"/>
      <c r="AQ244" s="407"/>
      <c r="AR244" s="407"/>
      <c r="AS244" s="407"/>
      <c r="AT244" s="407"/>
      <c r="AU244" s="407"/>
      <c r="AV244" s="407"/>
      <c r="AW244" s="407"/>
      <c r="AX244" s="407"/>
      <c r="AY244" s="407"/>
      <c r="AZ244" s="410"/>
      <c r="BA244" s="407"/>
      <c r="BB244" s="407"/>
      <c r="BC244" s="407"/>
      <c r="BD244" s="407"/>
      <c r="BE244" s="407"/>
      <c r="BF244" s="407"/>
      <c r="BG244" s="407"/>
      <c r="BH244" s="407"/>
      <c r="BI244" s="407"/>
      <c r="BJ244" s="407"/>
      <c r="BK244" s="410"/>
      <c r="BL244" s="407"/>
    </row>
    <row r="245" spans="1:65" ht="6" customHeight="1" x14ac:dyDescent="0.25">
      <c r="A245" s="29"/>
      <c r="B245" s="433"/>
      <c r="C245" s="107"/>
      <c r="D245" s="108"/>
      <c r="E245" s="29"/>
      <c r="F245" s="29"/>
      <c r="G245" s="29"/>
      <c r="H245" s="29"/>
      <c r="I245" s="29"/>
      <c r="J245" s="29"/>
      <c r="K245" s="29"/>
      <c r="L245" s="29"/>
      <c r="M245" s="29"/>
      <c r="N245" s="29"/>
      <c r="O245" s="29"/>
      <c r="P245" s="29"/>
      <c r="Q245" s="29"/>
      <c r="R245" s="29"/>
      <c r="S245" s="29"/>
      <c r="T245" s="29"/>
      <c r="U245" s="29"/>
      <c r="V245" s="108"/>
      <c r="W245" s="29"/>
      <c r="X245" s="29"/>
      <c r="Y245" s="29"/>
      <c r="Z245" s="29"/>
      <c r="AA245" s="29"/>
      <c r="AB245" s="29"/>
      <c r="AC245" s="29"/>
      <c r="AD245" s="29"/>
      <c r="AE245" s="29"/>
      <c r="AF245" s="29"/>
      <c r="AG245" s="29"/>
      <c r="AH245" s="29"/>
      <c r="AI245" s="29"/>
      <c r="AJ245" s="29"/>
      <c r="AK245" s="29"/>
      <c r="AL245" s="33"/>
      <c r="AM245" s="107"/>
      <c r="AN245" s="29"/>
      <c r="AO245" s="29"/>
      <c r="AP245" s="29"/>
      <c r="AQ245" s="29"/>
      <c r="AR245" s="407"/>
      <c r="AS245" s="407"/>
      <c r="AT245" s="407"/>
      <c r="AU245" s="407"/>
      <c r="AV245" s="407"/>
      <c r="AW245" s="407"/>
      <c r="AX245" s="407"/>
      <c r="AY245" s="407"/>
      <c r="AZ245" s="410"/>
      <c r="BA245" s="407"/>
      <c r="BB245" s="407"/>
      <c r="BC245" s="407"/>
      <c r="BD245" s="407"/>
      <c r="BE245" s="407"/>
      <c r="BF245" s="407"/>
      <c r="BG245" s="407"/>
      <c r="BH245" s="407"/>
      <c r="BI245" s="407"/>
      <c r="BJ245" s="407"/>
      <c r="BK245" s="410"/>
      <c r="BL245" s="407"/>
      <c r="BM245" s="159"/>
    </row>
    <row r="246" spans="1:65" ht="11.25" customHeight="1" x14ac:dyDescent="0.25">
      <c r="A246" s="381"/>
      <c r="B246" s="460">
        <v>732</v>
      </c>
      <c r="C246" s="202"/>
      <c r="D246" s="109"/>
      <c r="E246" s="1278" t="str">
        <f ca="1">VLOOKUP(INDIRECT(ADDRESS(ROW(),COLUMN()-3)),INDIRECT("translations[[Question Num]:["&amp; Language_Selected &amp;"]]"),MATCH(Language_Selected,Language_Options,0)+1,FALSE)</f>
        <v>The last time you had sexual intercourse with this second person, was a condom used?</v>
      </c>
      <c r="F246" s="1278"/>
      <c r="G246" s="1278"/>
      <c r="H246" s="1278"/>
      <c r="I246" s="1278"/>
      <c r="J246" s="1278"/>
      <c r="K246" s="1278"/>
      <c r="L246" s="1278"/>
      <c r="M246" s="1278"/>
      <c r="N246" s="1278"/>
      <c r="O246" s="1278"/>
      <c r="P246" s="1278"/>
      <c r="Q246" s="1278"/>
      <c r="R246" s="1278"/>
      <c r="S246" s="1278"/>
      <c r="T246" s="1278"/>
      <c r="U246" s="425"/>
      <c r="V246" s="109"/>
      <c r="W246" s="381" t="s">
        <v>52</v>
      </c>
      <c r="X246" s="381"/>
      <c r="Y246" s="112" t="s">
        <v>9</v>
      </c>
      <c r="Z246" s="112"/>
      <c r="AA246" s="112"/>
      <c r="AB246" s="112"/>
      <c r="AC246" s="112"/>
      <c r="AD246" s="112"/>
      <c r="AE246" s="112"/>
      <c r="AF246" s="112"/>
      <c r="AG246" s="112"/>
      <c r="AH246" s="112"/>
      <c r="AI246" s="112"/>
      <c r="AJ246" s="112"/>
      <c r="AK246" s="112"/>
      <c r="AL246" s="223" t="s">
        <v>53</v>
      </c>
      <c r="AM246" s="202"/>
      <c r="AN246" s="407"/>
      <c r="AO246" s="407"/>
      <c r="AP246" s="407"/>
      <c r="AQ246" s="407"/>
      <c r="AR246" s="407"/>
      <c r="AS246" s="407"/>
      <c r="AT246" s="112"/>
      <c r="AU246" s="112"/>
      <c r="AV246" s="112"/>
      <c r="AW246" s="112"/>
      <c r="AX246" s="112"/>
      <c r="AY246" s="112"/>
      <c r="AZ246" s="121"/>
      <c r="BA246" s="407"/>
      <c r="BB246" s="407"/>
      <c r="BC246" s="407"/>
      <c r="BD246" s="407"/>
      <c r="BE246" s="112"/>
      <c r="BF246" s="112"/>
      <c r="BG246" s="112"/>
      <c r="BH246" s="112"/>
      <c r="BI246" s="112"/>
      <c r="BJ246" s="112"/>
      <c r="BK246" s="121"/>
      <c r="BL246" s="407"/>
      <c r="BM246" s="159"/>
    </row>
    <row r="247" spans="1:65" ht="10.3" x14ac:dyDescent="0.25">
      <c r="A247" s="381"/>
      <c r="B247" s="121" t="s">
        <v>164</v>
      </c>
      <c r="C247" s="202"/>
      <c r="D247" s="109"/>
      <c r="E247" s="1278"/>
      <c r="F247" s="1278"/>
      <c r="G247" s="1278"/>
      <c r="H247" s="1278"/>
      <c r="I247" s="1278"/>
      <c r="J247" s="1278"/>
      <c r="K247" s="1278"/>
      <c r="L247" s="1278"/>
      <c r="M247" s="1278"/>
      <c r="N247" s="1278"/>
      <c r="O247" s="1278"/>
      <c r="P247" s="1278"/>
      <c r="Q247" s="1278"/>
      <c r="R247" s="1278"/>
      <c r="S247" s="1278"/>
      <c r="T247" s="1278"/>
      <c r="U247" s="425"/>
      <c r="V247" s="109"/>
      <c r="W247" s="381" t="s">
        <v>54</v>
      </c>
      <c r="X247" s="381"/>
      <c r="Y247" s="112" t="s">
        <v>9</v>
      </c>
      <c r="Z247" s="112"/>
      <c r="AA247" s="112"/>
      <c r="AB247" s="112"/>
      <c r="AC247" s="112"/>
      <c r="AD247" s="112"/>
      <c r="AE247" s="112"/>
      <c r="AF247" s="112"/>
      <c r="AG247" s="112"/>
      <c r="AH247" s="112"/>
      <c r="AI247" s="112"/>
      <c r="AJ247" s="112"/>
      <c r="AK247" s="112"/>
      <c r="AL247" s="223" t="s">
        <v>55</v>
      </c>
      <c r="AM247" s="202"/>
      <c r="AN247" s="407"/>
      <c r="AO247" s="407"/>
      <c r="AP247" s="407"/>
      <c r="AQ247" s="407"/>
      <c r="AR247" s="407"/>
      <c r="AS247" s="407"/>
      <c r="AT247" s="112"/>
      <c r="AU247" s="112"/>
      <c r="AV247" s="112"/>
      <c r="AW247" s="112"/>
      <c r="AX247" s="112"/>
      <c r="AY247" s="112"/>
      <c r="AZ247" s="121"/>
      <c r="BA247" s="407"/>
      <c r="BB247" s="407"/>
      <c r="BC247" s="407"/>
      <c r="BD247" s="407"/>
      <c r="BE247" s="112"/>
      <c r="BF247" s="112"/>
      <c r="BG247" s="112"/>
      <c r="BH247" s="112"/>
      <c r="BI247" s="112"/>
      <c r="BJ247" s="112"/>
      <c r="BK247" s="121"/>
      <c r="BL247" s="407"/>
      <c r="BM247" s="159"/>
    </row>
    <row r="248" spans="1:65" ht="6" customHeight="1" x14ac:dyDescent="0.25">
      <c r="A248" s="119"/>
      <c r="B248" s="118"/>
      <c r="C248" s="114"/>
      <c r="D248" s="113"/>
      <c r="E248" s="119"/>
      <c r="F248" s="119"/>
      <c r="G248" s="119"/>
      <c r="H248" s="119"/>
      <c r="I248" s="119"/>
      <c r="J248" s="119"/>
      <c r="K248" s="119"/>
      <c r="L248" s="119"/>
      <c r="M248" s="119"/>
      <c r="N248" s="119"/>
      <c r="O248" s="119"/>
      <c r="P248" s="119"/>
      <c r="Q248" s="119"/>
      <c r="R248" s="119"/>
      <c r="S248" s="119"/>
      <c r="T248" s="119"/>
      <c r="U248" s="119"/>
      <c r="V248" s="113"/>
      <c r="W248" s="119"/>
      <c r="X248" s="119"/>
      <c r="Y248" s="119"/>
      <c r="Z248" s="119"/>
      <c r="AA248" s="119"/>
      <c r="AB248" s="119"/>
      <c r="AC248" s="119"/>
      <c r="AD248" s="119"/>
      <c r="AE248" s="119"/>
      <c r="AF248" s="119"/>
      <c r="AG248" s="119"/>
      <c r="AH248" s="119"/>
      <c r="AI248" s="119"/>
      <c r="AJ248" s="119"/>
      <c r="AK248" s="119"/>
      <c r="AL248" s="120"/>
      <c r="AM248" s="114"/>
      <c r="AN248" s="119"/>
      <c r="AO248" s="119"/>
      <c r="AP248" s="119"/>
      <c r="AQ248" s="119"/>
      <c r="AR248" s="407"/>
      <c r="AS248" s="407"/>
      <c r="AT248" s="407"/>
      <c r="AU248" s="407"/>
      <c r="AV248" s="407"/>
      <c r="AW248" s="407"/>
      <c r="AX248" s="407"/>
      <c r="AY248" s="407"/>
      <c r="AZ248" s="410"/>
      <c r="BA248" s="407"/>
      <c r="BB248" s="407"/>
      <c r="BC248" s="407"/>
      <c r="BD248" s="407"/>
      <c r="BE248" s="407"/>
      <c r="BF248" s="407"/>
      <c r="BG248" s="407"/>
      <c r="BH248" s="407"/>
      <c r="BI248" s="407"/>
      <c r="BJ248" s="407"/>
      <c r="BK248" s="410"/>
      <c r="BL248" s="407"/>
      <c r="BM248" s="159"/>
    </row>
    <row r="249" spans="1:65" ht="6" customHeight="1" x14ac:dyDescent="0.25">
      <c r="A249" s="29"/>
      <c r="B249" s="433"/>
      <c r="C249" s="107"/>
      <c r="D249" s="108"/>
      <c r="E249" s="29"/>
      <c r="F249" s="29"/>
      <c r="G249" s="29"/>
      <c r="H249" s="29"/>
      <c r="I249" s="29"/>
      <c r="J249" s="29"/>
      <c r="K249" s="29"/>
      <c r="L249" s="29"/>
      <c r="M249" s="29"/>
      <c r="N249" s="29"/>
      <c r="O249" s="29"/>
      <c r="P249" s="29"/>
      <c r="Q249" s="29"/>
      <c r="R249" s="29"/>
      <c r="S249" s="29"/>
      <c r="T249" s="29"/>
      <c r="U249" s="29"/>
      <c r="V249" s="108"/>
      <c r="W249" s="29"/>
      <c r="X249" s="29"/>
      <c r="Y249" s="29"/>
      <c r="Z249" s="29"/>
      <c r="AA249" s="29"/>
      <c r="AB249" s="29"/>
      <c r="AC249" s="29"/>
      <c r="AD249" s="29"/>
      <c r="AE249" s="29"/>
      <c r="AF249" s="29"/>
      <c r="AG249" s="29"/>
      <c r="AH249" s="29"/>
      <c r="AI249" s="29"/>
      <c r="AJ249" s="29"/>
      <c r="AK249" s="29"/>
      <c r="AL249" s="33"/>
      <c r="AM249" s="107"/>
      <c r="AN249" s="29"/>
      <c r="AO249" s="29"/>
      <c r="AP249" s="29"/>
      <c r="AQ249" s="29"/>
      <c r="AR249" s="407"/>
      <c r="AS249" s="407"/>
      <c r="AT249" s="407"/>
      <c r="AU249" s="407"/>
      <c r="AV249" s="407"/>
      <c r="AW249" s="407"/>
      <c r="AX249" s="407"/>
      <c r="AY249" s="407"/>
      <c r="AZ249" s="410"/>
      <c r="BA249" s="407"/>
      <c r="BB249" s="407"/>
      <c r="BC249" s="407"/>
      <c r="BD249" s="407"/>
      <c r="BE249" s="407"/>
      <c r="BF249" s="407"/>
      <c r="BG249" s="407"/>
      <c r="BH249" s="407"/>
      <c r="BI249" s="407"/>
      <c r="BJ249" s="407"/>
      <c r="BK249" s="410"/>
      <c r="BL249" s="407"/>
      <c r="BM249" s="159"/>
    </row>
    <row r="250" spans="1:65" ht="11.25" customHeight="1" x14ac:dyDescent="0.25">
      <c r="A250" s="381"/>
      <c r="B250" s="460">
        <v>733</v>
      </c>
      <c r="C250" s="202"/>
      <c r="D250" s="109"/>
      <c r="E250" s="1146" t="str">
        <f ca="1">VLOOKUP(INDIRECT(ADDRESS(ROW(),COLUMN()-3)),INDIRECT("translations[[Question Num]:["&amp; Language_Selected &amp;"]]"),MATCH(Language_Selected,Language_Options,0)+1,FALSE)</f>
        <v>What was your relationship to this second person with whom you had sexual intercourse?
IF BOYFRIEND: Were you living together as if married?
IF YES, RECORD '2'.
IF NO, RECORD '3'.</v>
      </c>
      <c r="F250" s="1146"/>
      <c r="G250" s="1146"/>
      <c r="H250" s="1146"/>
      <c r="I250" s="1146"/>
      <c r="J250" s="1146"/>
      <c r="K250" s="1146"/>
      <c r="L250" s="1146"/>
      <c r="M250" s="1146"/>
      <c r="N250" s="1146"/>
      <c r="O250" s="1146"/>
      <c r="P250" s="1146"/>
      <c r="Q250" s="1146"/>
      <c r="R250" s="1146"/>
      <c r="S250" s="1146"/>
      <c r="T250" s="1146"/>
      <c r="U250" s="427"/>
      <c r="V250" s="109"/>
      <c r="W250" s="407" t="s">
        <v>624</v>
      </c>
      <c r="X250" s="407"/>
      <c r="Y250" s="407"/>
      <c r="Z250" s="407"/>
      <c r="AA250" s="112" t="s">
        <v>9</v>
      </c>
      <c r="AB250" s="112"/>
      <c r="AC250" s="112"/>
      <c r="AD250" s="112"/>
      <c r="AE250" s="112"/>
      <c r="AF250" s="112"/>
      <c r="AG250" s="112"/>
      <c r="AH250" s="112"/>
      <c r="AI250" s="112"/>
      <c r="AJ250" s="112"/>
      <c r="AK250" s="112"/>
      <c r="AL250" s="203" t="s">
        <v>53</v>
      </c>
      <c r="AM250" s="202"/>
      <c r="AN250" s="407"/>
      <c r="AO250" s="407"/>
      <c r="AP250" s="407"/>
      <c r="AQ250" s="407"/>
      <c r="AR250" s="407"/>
      <c r="AS250" s="407"/>
      <c r="AT250" s="407"/>
      <c r="AU250" s="407"/>
      <c r="AV250" s="112"/>
      <c r="AW250" s="112"/>
      <c r="AX250" s="112"/>
      <c r="AY250" s="112"/>
      <c r="AZ250" s="410"/>
      <c r="BA250" s="407"/>
      <c r="BB250" s="407"/>
      <c r="BC250" s="407"/>
      <c r="BD250" s="407"/>
      <c r="BE250" s="407"/>
      <c r="BF250" s="407"/>
      <c r="BG250" s="112"/>
      <c r="BH250" s="112"/>
      <c r="BI250" s="112"/>
      <c r="BJ250" s="112"/>
      <c r="BK250" s="410"/>
      <c r="BL250" s="407"/>
      <c r="BM250" s="159"/>
    </row>
    <row r="251" spans="1:65" ht="10.3" x14ac:dyDescent="0.25">
      <c r="A251" s="381"/>
      <c r="B251" s="410"/>
      <c r="C251" s="202"/>
      <c r="D251" s="109"/>
      <c r="E251" s="1146"/>
      <c r="F251" s="1146"/>
      <c r="G251" s="1146"/>
      <c r="H251" s="1146"/>
      <c r="I251" s="1146"/>
      <c r="J251" s="1146"/>
      <c r="K251" s="1146"/>
      <c r="L251" s="1146"/>
      <c r="M251" s="1146"/>
      <c r="N251" s="1146"/>
      <c r="O251" s="1146"/>
      <c r="P251" s="1146"/>
      <c r="Q251" s="1146"/>
      <c r="R251" s="1146"/>
      <c r="S251" s="1146"/>
      <c r="T251" s="1146"/>
      <c r="U251" s="427"/>
      <c r="V251" s="109"/>
      <c r="W251" s="407" t="s">
        <v>625</v>
      </c>
      <c r="X251" s="407"/>
      <c r="Y251" s="407"/>
      <c r="Z251" s="407"/>
      <c r="AA251" s="407"/>
      <c r="AB251" s="407"/>
      <c r="AC251" s="112" t="s">
        <v>9</v>
      </c>
      <c r="AD251" s="112"/>
      <c r="AE251" s="112"/>
      <c r="AF251" s="112"/>
      <c r="AG251" s="112"/>
      <c r="AH251" s="112"/>
      <c r="AI251" s="112"/>
      <c r="AJ251" s="112"/>
      <c r="AK251" s="160"/>
      <c r="AL251" s="203" t="s">
        <v>55</v>
      </c>
      <c r="AM251" s="202"/>
      <c r="AN251" s="407"/>
      <c r="AO251" s="407"/>
      <c r="AP251" s="407"/>
      <c r="AQ251" s="407"/>
      <c r="AR251" s="407"/>
      <c r="AS251" s="407"/>
      <c r="AT251" s="407"/>
      <c r="AU251" s="407"/>
      <c r="AV251" s="407"/>
      <c r="AW251" s="407"/>
      <c r="AX251" s="112"/>
      <c r="AY251" s="170"/>
      <c r="AZ251" s="410"/>
      <c r="BA251" s="407"/>
      <c r="BB251" s="407"/>
      <c r="BC251" s="407"/>
      <c r="BD251" s="407"/>
      <c r="BE251" s="407"/>
      <c r="BF251" s="407"/>
      <c r="BG251" s="407"/>
      <c r="BH251" s="407"/>
      <c r="BI251" s="112"/>
      <c r="BJ251" s="170"/>
      <c r="BK251" s="410"/>
      <c r="BL251" s="407"/>
      <c r="BM251" s="159"/>
    </row>
    <row r="252" spans="1:65" ht="10.3" x14ac:dyDescent="0.25">
      <c r="A252" s="381"/>
      <c r="B252" s="410"/>
      <c r="C252" s="202"/>
      <c r="D252" s="109"/>
      <c r="E252" s="1146"/>
      <c r="F252" s="1146"/>
      <c r="G252" s="1146"/>
      <c r="H252" s="1146"/>
      <c r="I252" s="1146"/>
      <c r="J252" s="1146"/>
      <c r="K252" s="1146"/>
      <c r="L252" s="1146"/>
      <c r="M252" s="1146"/>
      <c r="N252" s="1146"/>
      <c r="O252" s="1146"/>
      <c r="P252" s="1146"/>
      <c r="Q252" s="1146"/>
      <c r="R252" s="1146"/>
      <c r="S252" s="1146"/>
      <c r="T252" s="1146"/>
      <c r="U252" s="427"/>
      <c r="V252" s="109"/>
      <c r="W252" s="407" t="s">
        <v>1600</v>
      </c>
      <c r="X252" s="407"/>
      <c r="Y252" s="407"/>
      <c r="Z252" s="407"/>
      <c r="AA252" s="407"/>
      <c r="AB252" s="407"/>
      <c r="AC252" s="407"/>
      <c r="AD252" s="407"/>
      <c r="AE252" s="407"/>
      <c r="AF252" s="407"/>
      <c r="AG252" s="407"/>
      <c r="AH252" s="407"/>
      <c r="AI252" s="407"/>
      <c r="AJ252" s="407"/>
      <c r="AK252" s="407"/>
      <c r="AL252" s="203" t="s">
        <v>91</v>
      </c>
      <c r="AM252" s="202"/>
      <c r="AN252" s="407"/>
      <c r="AO252" s="407"/>
      <c r="AP252" s="407"/>
      <c r="AQ252" s="407"/>
      <c r="AR252" s="407"/>
      <c r="AS252" s="407"/>
      <c r="AT252" s="407"/>
      <c r="AU252" s="407"/>
      <c r="AV252" s="407"/>
      <c r="AW252" s="407"/>
      <c r="AX252" s="407"/>
      <c r="AY252" s="407"/>
      <c r="AZ252" s="410"/>
      <c r="BA252" s="407"/>
      <c r="BB252" s="407"/>
      <c r="BC252" s="407"/>
      <c r="BD252" s="407"/>
      <c r="BE252" s="407"/>
      <c r="BF252" s="407"/>
      <c r="BG252" s="407"/>
      <c r="BH252" s="407"/>
      <c r="BI252" s="407"/>
      <c r="BJ252" s="407"/>
      <c r="BK252" s="410"/>
      <c r="BL252" s="407"/>
      <c r="BM252" s="159"/>
    </row>
    <row r="253" spans="1:65" ht="10.3" x14ac:dyDescent="0.25">
      <c r="A253" s="407"/>
      <c r="B253" s="410"/>
      <c r="C253" s="202"/>
      <c r="D253" s="109"/>
      <c r="E253" s="1146"/>
      <c r="F253" s="1146"/>
      <c r="G253" s="1146"/>
      <c r="H253" s="1146"/>
      <c r="I253" s="1146"/>
      <c r="J253" s="1146"/>
      <c r="K253" s="1146"/>
      <c r="L253" s="1146"/>
      <c r="M253" s="1146"/>
      <c r="N253" s="1146"/>
      <c r="O253" s="1146"/>
      <c r="P253" s="1146"/>
      <c r="Q253" s="1146"/>
      <c r="R253" s="1146"/>
      <c r="S253" s="1146"/>
      <c r="T253" s="1146"/>
      <c r="U253" s="427"/>
      <c r="V253" s="109"/>
      <c r="W253" s="407" t="s">
        <v>626</v>
      </c>
      <c r="X253" s="407"/>
      <c r="Y253" s="407"/>
      <c r="Z253" s="407"/>
      <c r="AA253" s="407"/>
      <c r="AB253" s="407"/>
      <c r="AC253" s="407"/>
      <c r="AD253" s="407"/>
      <c r="AE253" s="407"/>
      <c r="AF253" s="112" t="s">
        <v>9</v>
      </c>
      <c r="AG253" s="112"/>
      <c r="AH253" s="112"/>
      <c r="AI253" s="112"/>
      <c r="AJ253" s="112"/>
      <c r="AK253" s="112"/>
      <c r="AL253" s="203" t="s">
        <v>116</v>
      </c>
      <c r="AM253" s="202"/>
      <c r="AN253" s="407"/>
      <c r="AO253" s="407"/>
      <c r="AP253" s="407"/>
      <c r="AQ253" s="407"/>
      <c r="AR253" s="407"/>
      <c r="AS253" s="407"/>
      <c r="AT253" s="407"/>
      <c r="AU253" s="407"/>
      <c r="AV253" s="407"/>
      <c r="AW253" s="407"/>
      <c r="AX253" s="112"/>
      <c r="AY253" s="112"/>
      <c r="AZ253" s="410"/>
      <c r="BA253" s="407"/>
      <c r="BB253" s="407"/>
      <c r="BC253" s="407"/>
      <c r="BD253" s="407"/>
      <c r="BE253" s="407"/>
      <c r="BF253" s="407"/>
      <c r="BG253" s="407"/>
      <c r="BH253" s="407"/>
      <c r="BI253" s="112"/>
      <c r="BJ253" s="112"/>
      <c r="BK253" s="410"/>
      <c r="BL253" s="407"/>
      <c r="BM253" s="159"/>
    </row>
    <row r="254" spans="1:65" ht="11.25" customHeight="1" x14ac:dyDescent="0.25">
      <c r="A254" s="407"/>
      <c r="B254" s="410"/>
      <c r="C254" s="202"/>
      <c r="D254" s="109"/>
      <c r="E254" s="1146"/>
      <c r="F254" s="1146"/>
      <c r="G254" s="1146"/>
      <c r="H254" s="1146"/>
      <c r="I254" s="1146"/>
      <c r="J254" s="1146"/>
      <c r="K254" s="1146"/>
      <c r="L254" s="1146"/>
      <c r="M254" s="1146"/>
      <c r="N254" s="1146"/>
      <c r="O254" s="1146"/>
      <c r="P254" s="1146"/>
      <c r="Q254" s="1146"/>
      <c r="R254" s="1146"/>
      <c r="S254" s="1146"/>
      <c r="T254" s="1146"/>
      <c r="U254" s="427"/>
      <c r="V254" s="109"/>
      <c r="W254" s="407" t="s">
        <v>627</v>
      </c>
      <c r="X254" s="407"/>
      <c r="Y254" s="407"/>
      <c r="Z254" s="407"/>
      <c r="AA254" s="407"/>
      <c r="AB254" s="407"/>
      <c r="AC254" s="407"/>
      <c r="AD254" s="407"/>
      <c r="AE254" s="112" t="s">
        <v>9</v>
      </c>
      <c r="AF254" s="112"/>
      <c r="AG254" s="112"/>
      <c r="AH254" s="112"/>
      <c r="AI254" s="112"/>
      <c r="AJ254" s="112"/>
      <c r="AK254" s="112"/>
      <c r="AL254" s="203" t="s">
        <v>385</v>
      </c>
      <c r="AM254" s="202"/>
      <c r="AN254" s="407"/>
      <c r="AO254" s="407"/>
      <c r="AP254" s="407"/>
      <c r="AQ254" s="407"/>
      <c r="AR254" s="407"/>
      <c r="AS254" s="407"/>
      <c r="AT254" s="407"/>
      <c r="AU254" s="407"/>
      <c r="AV254" s="407"/>
      <c r="AW254" s="407"/>
      <c r="AX254" s="407"/>
      <c r="AY254" s="407"/>
      <c r="AZ254" s="410"/>
      <c r="BA254" s="407"/>
      <c r="BB254" s="407"/>
      <c r="BC254" s="407"/>
      <c r="BD254" s="407"/>
      <c r="BE254" s="407"/>
      <c r="BF254" s="407"/>
      <c r="BG254" s="407"/>
      <c r="BH254" s="407"/>
      <c r="BI254" s="407"/>
      <c r="BJ254" s="407"/>
      <c r="BK254" s="410"/>
      <c r="BL254" s="407"/>
      <c r="BM254" s="159"/>
    </row>
    <row r="255" spans="1:65" ht="10.3" x14ac:dyDescent="0.25">
      <c r="A255" s="407"/>
      <c r="B255" s="410"/>
      <c r="C255" s="202"/>
      <c r="D255" s="109"/>
      <c r="E255" s="1146"/>
      <c r="F255" s="1146"/>
      <c r="G255" s="1146"/>
      <c r="H255" s="1146"/>
      <c r="I255" s="1146"/>
      <c r="J255" s="1146"/>
      <c r="K255" s="1146"/>
      <c r="L255" s="1146"/>
      <c r="M255" s="1146"/>
      <c r="N255" s="1146"/>
      <c r="O255" s="1146"/>
      <c r="P255" s="1146"/>
      <c r="Q255" s="1146"/>
      <c r="R255" s="1146"/>
      <c r="S255" s="1146"/>
      <c r="T255" s="1146"/>
      <c r="U255" s="427"/>
      <c r="V255" s="109"/>
      <c r="AM255" s="202"/>
      <c r="AN255" s="407"/>
      <c r="AO255" s="407"/>
      <c r="AP255" s="407"/>
      <c r="AQ255" s="407"/>
      <c r="AR255" s="407"/>
      <c r="AS255" s="407"/>
      <c r="AT255" s="407"/>
      <c r="AU255" s="407"/>
      <c r="AV255" s="407"/>
      <c r="AW255" s="407"/>
      <c r="AX255" s="159"/>
      <c r="AY255" s="112"/>
      <c r="AZ255" s="410"/>
      <c r="BA255" s="407"/>
      <c r="BB255" s="407"/>
      <c r="BC255" s="407"/>
      <c r="BD255" s="407"/>
      <c r="BE255" s="407"/>
      <c r="BF255" s="407"/>
      <c r="BG255" s="407"/>
      <c r="BH255" s="407"/>
      <c r="BI255" s="159"/>
      <c r="BJ255" s="112"/>
      <c r="BK255" s="410"/>
      <c r="BL255" s="407"/>
      <c r="BM255" s="159"/>
    </row>
    <row r="256" spans="1:65" ht="10.3" x14ac:dyDescent="0.25">
      <c r="A256" s="407"/>
      <c r="B256" s="410"/>
      <c r="C256" s="202"/>
      <c r="D256" s="109"/>
      <c r="E256" s="1146"/>
      <c r="F256" s="1146"/>
      <c r="G256" s="1146"/>
      <c r="H256" s="1146"/>
      <c r="I256" s="1146"/>
      <c r="J256" s="1146"/>
      <c r="K256" s="1146"/>
      <c r="L256" s="1146"/>
      <c r="M256" s="1146"/>
      <c r="N256" s="1146"/>
      <c r="O256" s="1146"/>
      <c r="P256" s="1146"/>
      <c r="Q256" s="1146"/>
      <c r="R256" s="1146"/>
      <c r="S256" s="1146"/>
      <c r="T256" s="1146"/>
      <c r="U256" s="427"/>
      <c r="V256" s="109"/>
      <c r="W256" s="407" t="s">
        <v>144</v>
      </c>
      <c r="X256" s="407"/>
      <c r="Y256" s="407"/>
      <c r="Z256" s="119"/>
      <c r="AA256" s="119"/>
      <c r="AB256" s="119"/>
      <c r="AC256" s="119"/>
      <c r="AD256" s="119"/>
      <c r="AE256" s="119"/>
      <c r="AF256" s="119"/>
      <c r="AG256" s="119"/>
      <c r="AH256" s="119"/>
      <c r="AI256" s="119"/>
      <c r="AJ256" s="119"/>
      <c r="AK256" s="119"/>
      <c r="AL256" s="203" t="s">
        <v>155</v>
      </c>
      <c r="AM256" s="202"/>
      <c r="AN256" s="407"/>
      <c r="AO256" s="407"/>
      <c r="AP256" s="407"/>
      <c r="AQ256" s="407"/>
      <c r="AR256" s="407"/>
      <c r="AS256" s="407"/>
      <c r="AT256" s="407"/>
      <c r="AU256" s="407"/>
      <c r="AV256" s="407"/>
      <c r="AW256" s="407"/>
      <c r="AX256" s="407"/>
      <c r="AY256" s="407"/>
      <c r="AZ256" s="410"/>
      <c r="BA256" s="407"/>
      <c r="BB256" s="407"/>
      <c r="BC256" s="407"/>
      <c r="BD256" s="407"/>
      <c r="BE256" s="407"/>
      <c r="BF256" s="407"/>
      <c r="BG256" s="407"/>
      <c r="BH256" s="407"/>
      <c r="BI256" s="407"/>
      <c r="BJ256" s="407"/>
      <c r="BK256" s="410"/>
      <c r="BL256" s="407"/>
      <c r="BM256" s="159"/>
    </row>
    <row r="257" spans="1:65" ht="10.3" x14ac:dyDescent="0.25">
      <c r="A257" s="407"/>
      <c r="B257" s="410"/>
      <c r="C257" s="202"/>
      <c r="D257" s="109"/>
      <c r="E257" s="1146"/>
      <c r="F257" s="1146"/>
      <c r="G257" s="1146"/>
      <c r="H257" s="1146"/>
      <c r="I257" s="1146"/>
      <c r="J257" s="1146"/>
      <c r="K257" s="1146"/>
      <c r="L257" s="1146"/>
      <c r="M257" s="1146"/>
      <c r="N257" s="1146"/>
      <c r="O257" s="1146"/>
      <c r="P257" s="1146"/>
      <c r="Q257" s="1146"/>
      <c r="R257" s="1146"/>
      <c r="S257" s="1146"/>
      <c r="T257" s="1146"/>
      <c r="U257" s="427"/>
      <c r="V257" s="109"/>
      <c r="W257" s="407"/>
      <c r="X257" s="407"/>
      <c r="Y257" s="407"/>
      <c r="Z257" s="371" t="s">
        <v>146</v>
      </c>
      <c r="AA257" s="371"/>
      <c r="AB257" s="371"/>
      <c r="AC257" s="371"/>
      <c r="AD257" s="371"/>
      <c r="AE257" s="371"/>
      <c r="AF257" s="371"/>
      <c r="AG257" s="580"/>
      <c r="AH257" s="371"/>
      <c r="AI257" s="369"/>
      <c r="AJ257" s="369"/>
      <c r="AK257" s="369"/>
      <c r="AL257" s="203"/>
      <c r="AM257" s="202"/>
      <c r="AN257" s="407"/>
      <c r="AO257" s="407"/>
      <c r="AP257" s="407"/>
      <c r="AQ257" s="407"/>
      <c r="AR257" s="407"/>
      <c r="AS257" s="407"/>
      <c r="AT257" s="407"/>
      <c r="AU257" s="154"/>
      <c r="AV257" s="154"/>
      <c r="AW257" s="154"/>
      <c r="AX257" s="154"/>
      <c r="AY257" s="154"/>
      <c r="AZ257" s="410"/>
      <c r="BA257" s="407"/>
      <c r="BB257" s="407"/>
      <c r="BC257" s="407"/>
      <c r="BD257" s="407"/>
      <c r="BE257" s="407"/>
      <c r="BF257" s="154"/>
      <c r="BG257" s="154"/>
      <c r="BH257" s="154"/>
      <c r="BI257" s="154"/>
      <c r="BJ257" s="154"/>
      <c r="BK257" s="410"/>
      <c r="BL257" s="407"/>
      <c r="BM257" s="159"/>
    </row>
    <row r="258" spans="1:65" ht="6" customHeight="1" x14ac:dyDescent="0.25">
      <c r="A258" s="119"/>
      <c r="B258" s="118"/>
      <c r="C258" s="114"/>
      <c r="D258" s="113"/>
      <c r="E258" s="119"/>
      <c r="F258" s="119"/>
      <c r="G258" s="119"/>
      <c r="H258" s="119"/>
      <c r="I258" s="119"/>
      <c r="J258" s="119"/>
      <c r="K258" s="119"/>
      <c r="L258" s="119"/>
      <c r="M258" s="119"/>
      <c r="N258" s="119"/>
      <c r="O258" s="119"/>
      <c r="P258" s="119"/>
      <c r="Q258" s="119"/>
      <c r="R258" s="119"/>
      <c r="S258" s="119"/>
      <c r="T258" s="119"/>
      <c r="U258" s="119"/>
      <c r="V258" s="113"/>
      <c r="W258" s="119"/>
      <c r="X258" s="119"/>
      <c r="Y258" s="119"/>
      <c r="Z258" s="119"/>
      <c r="AA258" s="119"/>
      <c r="AB258" s="119"/>
      <c r="AC258" s="119"/>
      <c r="AD258" s="119"/>
      <c r="AE258" s="119"/>
      <c r="AF258" s="119"/>
      <c r="AG258" s="119"/>
      <c r="AH258" s="119"/>
      <c r="AI258" s="119"/>
      <c r="AJ258" s="119"/>
      <c r="AK258" s="119"/>
      <c r="AL258" s="120"/>
      <c r="AM258" s="114"/>
      <c r="AN258" s="119"/>
      <c r="AO258" s="119"/>
      <c r="AP258" s="119"/>
      <c r="AQ258" s="119"/>
      <c r="AR258" s="407"/>
      <c r="AS258" s="407"/>
      <c r="AT258" s="407"/>
      <c r="AU258" s="407"/>
      <c r="AV258" s="407"/>
      <c r="AW258" s="407"/>
      <c r="AX258" s="407"/>
      <c r="AY258" s="407"/>
      <c r="AZ258" s="410"/>
      <c r="BA258" s="407"/>
      <c r="BB258" s="407"/>
      <c r="BC258" s="407"/>
      <c r="BD258" s="407"/>
      <c r="BE258" s="407"/>
      <c r="BF258" s="407"/>
      <c r="BG258" s="407"/>
      <c r="BH258" s="407"/>
      <c r="BI258" s="407"/>
      <c r="BJ258" s="407"/>
      <c r="BK258" s="410"/>
      <c r="BL258" s="407"/>
      <c r="BM258" s="159"/>
    </row>
    <row r="259" spans="1:65" ht="6" customHeight="1" x14ac:dyDescent="0.25">
      <c r="A259" s="29"/>
      <c r="B259" s="433"/>
      <c r="C259" s="107"/>
      <c r="D259" s="108"/>
      <c r="E259" s="29"/>
      <c r="F259" s="29"/>
      <c r="G259" s="29"/>
      <c r="H259" s="29"/>
      <c r="I259" s="29"/>
      <c r="J259" s="29"/>
      <c r="K259" s="29"/>
      <c r="L259" s="29"/>
      <c r="M259" s="29"/>
      <c r="N259" s="29"/>
      <c r="O259" s="29"/>
      <c r="P259" s="29"/>
      <c r="Q259" s="29"/>
      <c r="R259" s="29"/>
      <c r="S259" s="29"/>
      <c r="T259" s="29"/>
      <c r="U259" s="29"/>
      <c r="V259" s="108"/>
      <c r="W259" s="29"/>
      <c r="X259" s="29"/>
      <c r="Y259" s="29"/>
      <c r="Z259" s="29"/>
      <c r="AA259" s="29"/>
      <c r="AB259" s="29"/>
      <c r="AC259" s="29"/>
      <c r="AD259" s="29"/>
      <c r="AE259" s="29"/>
      <c r="AF259" s="29"/>
      <c r="AG259" s="29"/>
      <c r="AH259" s="29"/>
      <c r="AI259" s="29"/>
      <c r="AJ259" s="29"/>
      <c r="AK259" s="29"/>
      <c r="AL259" s="33"/>
      <c r="AM259" s="107"/>
      <c r="AN259" s="29"/>
      <c r="AO259" s="29"/>
      <c r="AP259" s="29"/>
      <c r="AQ259" s="29"/>
      <c r="AR259" s="407"/>
      <c r="AS259" s="407"/>
      <c r="AT259" s="407"/>
      <c r="AU259" s="407"/>
      <c r="AV259" s="407"/>
      <c r="AW259" s="407"/>
      <c r="AX259" s="407"/>
      <c r="AY259" s="407"/>
      <c r="AZ259" s="410"/>
      <c r="BA259" s="407"/>
      <c r="BB259" s="407"/>
      <c r="BC259" s="407"/>
      <c r="BD259" s="407"/>
      <c r="BE259" s="407"/>
      <c r="BF259" s="407"/>
      <c r="BG259" s="407"/>
      <c r="BH259" s="407"/>
      <c r="BI259" s="407"/>
      <c r="BJ259" s="407"/>
      <c r="BK259" s="410"/>
      <c r="BL259" s="407"/>
    </row>
    <row r="260" spans="1:65" ht="11.25" customHeight="1" x14ac:dyDescent="0.25">
      <c r="A260" s="407"/>
      <c r="B260" s="460">
        <v>734</v>
      </c>
      <c r="C260" s="202"/>
      <c r="D260" s="109"/>
      <c r="E260" s="1148" t="str">
        <f ca="1">VLOOKUP(INDIRECT(ADDRESS(ROW(),COLUMN()-3)),INDIRECT("translations[[Question Num]:["&amp; Language_Selected &amp;"]]"),MATCH(Language_Selected,Language_Options,0)+1,FALSE)</f>
        <v>Apart from these two people, have you had sexual intercourse with any other person in the last 12 months?</v>
      </c>
      <c r="F260" s="1148"/>
      <c r="G260" s="1148"/>
      <c r="H260" s="1148"/>
      <c r="I260" s="1148"/>
      <c r="J260" s="1148"/>
      <c r="K260" s="1148"/>
      <c r="L260" s="1148"/>
      <c r="M260" s="1148"/>
      <c r="N260" s="1148"/>
      <c r="O260" s="1148"/>
      <c r="P260" s="1148"/>
      <c r="Q260" s="1148"/>
      <c r="R260" s="1148"/>
      <c r="S260" s="1148"/>
      <c r="T260" s="1148"/>
      <c r="U260" s="427"/>
      <c r="V260" s="109"/>
      <c r="W260" s="381" t="s">
        <v>52</v>
      </c>
      <c r="X260" s="381"/>
      <c r="Y260" s="111" t="s">
        <v>9</v>
      </c>
      <c r="Z260" s="111"/>
      <c r="AA260" s="111"/>
      <c r="AB260" s="111"/>
      <c r="AC260" s="111"/>
      <c r="AD260" s="111"/>
      <c r="AE260" s="111"/>
      <c r="AF260" s="111"/>
      <c r="AG260" s="111"/>
      <c r="AH260" s="111"/>
      <c r="AI260" s="111"/>
      <c r="AJ260" s="111"/>
      <c r="AK260" s="111"/>
      <c r="AL260" s="117" t="s">
        <v>53</v>
      </c>
      <c r="AM260" s="202"/>
      <c r="AN260" s="407"/>
      <c r="AO260" s="407"/>
      <c r="AP260" s="407"/>
      <c r="AQ260" s="407"/>
      <c r="AR260" s="407"/>
      <c r="AS260" s="407"/>
      <c r="AT260" s="112"/>
      <c r="AU260" s="112"/>
      <c r="AV260" s="112"/>
      <c r="AW260" s="112"/>
      <c r="AX260" s="112"/>
      <c r="AY260" s="112"/>
      <c r="AZ260" s="121"/>
      <c r="BA260" s="407"/>
      <c r="BB260" s="407"/>
      <c r="BC260" s="407"/>
      <c r="BD260" s="407"/>
      <c r="BE260" s="407"/>
      <c r="BF260" s="407"/>
      <c r="BG260" s="407"/>
      <c r="BH260" s="407"/>
      <c r="BI260" s="407"/>
      <c r="BJ260" s="407"/>
      <c r="BK260" s="410"/>
      <c r="BL260" s="407"/>
    </row>
    <row r="261" spans="1:65" ht="11.25" customHeight="1" x14ac:dyDescent="0.25">
      <c r="A261" s="407"/>
      <c r="B261" s="410"/>
      <c r="C261" s="202"/>
      <c r="D261" s="109"/>
      <c r="E261" s="1148"/>
      <c r="F261" s="1148"/>
      <c r="G261" s="1148"/>
      <c r="H261" s="1148"/>
      <c r="I261" s="1148"/>
      <c r="J261" s="1148"/>
      <c r="K261" s="1148"/>
      <c r="L261" s="1148"/>
      <c r="M261" s="1148"/>
      <c r="N261" s="1148"/>
      <c r="O261" s="1148"/>
      <c r="P261" s="1148"/>
      <c r="Q261" s="1148"/>
      <c r="R261" s="1148"/>
      <c r="S261" s="1148"/>
      <c r="T261" s="1148"/>
      <c r="U261" s="427"/>
      <c r="V261" s="109"/>
      <c r="W261" s="381" t="s">
        <v>54</v>
      </c>
      <c r="X261" s="381"/>
      <c r="Y261" s="111" t="s">
        <v>9</v>
      </c>
      <c r="Z261" s="111"/>
      <c r="AA261" s="111"/>
      <c r="AB261" s="111"/>
      <c r="AC261" s="111"/>
      <c r="AD261" s="111"/>
      <c r="AE261" s="111"/>
      <c r="AF261" s="111"/>
      <c r="AG261" s="111"/>
      <c r="AH261" s="111"/>
      <c r="AI261" s="111"/>
      <c r="AJ261" s="111"/>
      <c r="AK261" s="111"/>
      <c r="AL261" s="117" t="s">
        <v>55</v>
      </c>
      <c r="AM261" s="202"/>
      <c r="AN261" s="407"/>
      <c r="AO261" s="407"/>
      <c r="AP261" s="462">
        <v>737</v>
      </c>
      <c r="AQ261" s="407"/>
      <c r="AR261" s="407"/>
      <c r="AS261" s="426"/>
      <c r="AT261" s="426"/>
      <c r="AU261" s="426"/>
      <c r="AV261" s="426"/>
      <c r="AW261" s="426"/>
      <c r="AX261" s="426"/>
      <c r="AY261" s="381"/>
      <c r="AZ261" s="206"/>
      <c r="BA261" s="407"/>
      <c r="BB261" s="407"/>
      <c r="BC261" s="407"/>
      <c r="BD261" s="407"/>
      <c r="BE261" s="407"/>
      <c r="BF261" s="407"/>
      <c r="BG261" s="407"/>
      <c r="BH261" s="407"/>
      <c r="BI261" s="407"/>
      <c r="BJ261" s="407"/>
      <c r="BK261" s="410"/>
      <c r="BL261" s="407"/>
    </row>
    <row r="262" spans="1:65" ht="11.25" customHeight="1" x14ac:dyDescent="0.25">
      <c r="A262" s="407"/>
      <c r="B262" s="410"/>
      <c r="C262" s="202"/>
      <c r="D262" s="109"/>
      <c r="E262" s="1148"/>
      <c r="F262" s="1148"/>
      <c r="G262" s="1148"/>
      <c r="H262" s="1148"/>
      <c r="I262" s="1148"/>
      <c r="J262" s="1148"/>
      <c r="K262" s="1148"/>
      <c r="L262" s="1148"/>
      <c r="M262" s="1148"/>
      <c r="N262" s="1148"/>
      <c r="O262" s="1148"/>
      <c r="P262" s="1148"/>
      <c r="Q262" s="1148"/>
      <c r="R262" s="1148"/>
      <c r="S262" s="1148"/>
      <c r="T262" s="1148"/>
      <c r="U262" s="427"/>
      <c r="V262" s="109"/>
      <c r="X262" s="426"/>
      <c r="Y262" s="426"/>
      <c r="Z262" s="426"/>
      <c r="AC262" s="407"/>
      <c r="AD262" s="407"/>
      <c r="AK262" s="381"/>
      <c r="AL262" s="116"/>
      <c r="AM262" s="202"/>
      <c r="AN262" s="407"/>
      <c r="AO262" s="407"/>
      <c r="AQ262" s="407"/>
      <c r="AR262" s="407"/>
      <c r="AS262" s="426"/>
      <c r="AT262" s="426"/>
      <c r="AU262" s="426"/>
      <c r="AV262" s="426"/>
      <c r="AW262" s="426"/>
      <c r="AX262" s="426"/>
      <c r="AY262" s="381"/>
      <c r="AZ262" s="206"/>
      <c r="BA262" s="407"/>
      <c r="BB262" s="407"/>
      <c r="BC262" s="407"/>
      <c r="BD262" s="407"/>
      <c r="BE262" s="407"/>
      <c r="BF262" s="407"/>
      <c r="BG262" s="407"/>
      <c r="BH262" s="407"/>
      <c r="BI262" s="407"/>
      <c r="BJ262" s="407"/>
      <c r="BK262" s="410"/>
      <c r="BL262" s="407"/>
    </row>
    <row r="263" spans="1:65" ht="6" customHeight="1" x14ac:dyDescent="0.25">
      <c r="A263" s="407"/>
      <c r="B263" s="410"/>
      <c r="C263" s="202"/>
      <c r="D263" s="109"/>
      <c r="E263" s="407"/>
      <c r="F263" s="407"/>
      <c r="G263" s="407"/>
      <c r="H263" s="407"/>
      <c r="I263" s="407"/>
      <c r="J263" s="407"/>
      <c r="K263" s="407"/>
      <c r="L263" s="407"/>
      <c r="M263" s="407"/>
      <c r="N263" s="407"/>
      <c r="O263" s="407"/>
      <c r="P263" s="407"/>
      <c r="Q263" s="407"/>
      <c r="R263" s="407"/>
      <c r="S263" s="407"/>
      <c r="T263" s="407"/>
      <c r="U263" s="407"/>
      <c r="V263" s="109"/>
      <c r="W263" s="407"/>
      <c r="X263" s="407"/>
      <c r="Y263" s="407"/>
      <c r="Z263" s="407"/>
      <c r="AA263" s="407"/>
      <c r="AB263" s="407"/>
      <c r="AC263" s="407"/>
      <c r="AD263" s="407"/>
      <c r="AE263" s="407"/>
      <c r="AF263" s="407"/>
      <c r="AG263" s="407"/>
      <c r="AH263" s="407"/>
      <c r="AI263" s="407"/>
      <c r="AJ263" s="407"/>
      <c r="AK263" s="407"/>
      <c r="AL263" s="203"/>
      <c r="AM263" s="202"/>
      <c r="AN263" s="407"/>
      <c r="AO263" s="407"/>
      <c r="AP263" s="407"/>
      <c r="AQ263" s="407"/>
      <c r="AR263" s="407"/>
      <c r="AS263" s="407"/>
      <c r="AT263" s="407"/>
      <c r="AU263" s="407"/>
      <c r="AV263" s="407"/>
      <c r="AW263" s="407"/>
      <c r="AX263" s="407"/>
      <c r="AY263" s="407"/>
      <c r="AZ263" s="410"/>
      <c r="BA263" s="407"/>
      <c r="BB263" s="407"/>
      <c r="BC263" s="407"/>
      <c r="BD263" s="407"/>
      <c r="BE263" s="407"/>
      <c r="BF263" s="407"/>
      <c r="BG263" s="407"/>
      <c r="BH263" s="407"/>
      <c r="BI263" s="407"/>
      <c r="BJ263" s="407"/>
      <c r="BK263" s="410"/>
      <c r="BL263" s="407"/>
    </row>
    <row r="264" spans="1:65" ht="6" customHeight="1" x14ac:dyDescent="0.25">
      <c r="A264" s="29"/>
      <c r="B264" s="433"/>
      <c r="C264" s="107"/>
      <c r="D264" s="108"/>
      <c r="E264" s="29"/>
      <c r="F264" s="29"/>
      <c r="G264" s="29"/>
      <c r="H264" s="29"/>
      <c r="I264" s="29"/>
      <c r="J264" s="29"/>
      <c r="K264" s="29"/>
      <c r="L264" s="29"/>
      <c r="M264" s="29"/>
      <c r="N264" s="29"/>
      <c r="O264" s="29"/>
      <c r="P264" s="29"/>
      <c r="Q264" s="29"/>
      <c r="R264" s="29"/>
      <c r="S264" s="29"/>
      <c r="T264" s="29"/>
      <c r="U264" s="29"/>
      <c r="V264" s="108"/>
      <c r="W264" s="29"/>
      <c r="X264" s="29"/>
      <c r="Y264" s="29"/>
      <c r="Z264" s="29"/>
      <c r="AA264" s="29"/>
      <c r="AB264" s="29"/>
      <c r="AC264" s="29"/>
      <c r="AD264" s="29"/>
      <c r="AE264" s="29"/>
      <c r="AF264" s="29"/>
      <c r="AG264" s="29"/>
      <c r="AH264" s="29"/>
      <c r="AI264" s="29"/>
      <c r="AJ264" s="29"/>
      <c r="AK264" s="29"/>
      <c r="AL264" s="33"/>
      <c r="AM264" s="107"/>
      <c r="AN264" s="29"/>
      <c r="AO264" s="29"/>
      <c r="AP264" s="29"/>
      <c r="AQ264" s="29"/>
      <c r="AR264" s="407"/>
      <c r="AS264" s="407"/>
      <c r="AT264" s="407"/>
      <c r="AU264" s="407"/>
      <c r="AV264" s="407"/>
      <c r="AW264" s="407"/>
      <c r="AX264" s="407"/>
      <c r="AY264" s="407"/>
      <c r="AZ264" s="410"/>
      <c r="BA264" s="407"/>
      <c r="BB264" s="407"/>
      <c r="BC264" s="407"/>
      <c r="BD264" s="407"/>
      <c r="BE264" s="407"/>
      <c r="BF264" s="407"/>
      <c r="BG264" s="407"/>
      <c r="BH264" s="407"/>
      <c r="BI264" s="407"/>
      <c r="BJ264" s="407"/>
      <c r="BK264" s="410"/>
      <c r="BL264" s="407"/>
      <c r="BM264" s="159"/>
    </row>
    <row r="265" spans="1:65" ht="11.25" customHeight="1" x14ac:dyDescent="0.25">
      <c r="A265" s="381"/>
      <c r="B265" s="460">
        <v>735</v>
      </c>
      <c r="C265" s="202"/>
      <c r="D265" s="109"/>
      <c r="E265" s="1278" t="str">
        <f ca="1">VLOOKUP(INDIRECT(ADDRESS(ROW(),COLUMN()-3)),INDIRECT("translations[[Question Num]:["&amp; Language_Selected &amp;"]]"),MATCH(Language_Selected,Language_Options,0)+1,FALSE)</f>
        <v>The last time you had sexual intercourse with this third person, was a condom used?</v>
      </c>
      <c r="F265" s="1278"/>
      <c r="G265" s="1278"/>
      <c r="H265" s="1278"/>
      <c r="I265" s="1278"/>
      <c r="J265" s="1278"/>
      <c r="K265" s="1278"/>
      <c r="L265" s="1278"/>
      <c r="M265" s="1278"/>
      <c r="N265" s="1278"/>
      <c r="O265" s="1278"/>
      <c r="P265" s="1278"/>
      <c r="Q265" s="1278"/>
      <c r="R265" s="1278"/>
      <c r="S265" s="1278"/>
      <c r="T265" s="1278"/>
      <c r="U265" s="425"/>
      <c r="V265" s="109"/>
      <c r="W265" s="381" t="s">
        <v>52</v>
      </c>
      <c r="X265" s="381"/>
      <c r="Y265" s="112" t="s">
        <v>9</v>
      </c>
      <c r="Z265" s="112"/>
      <c r="AA265" s="112"/>
      <c r="AB265" s="112"/>
      <c r="AC265" s="112"/>
      <c r="AD265" s="112"/>
      <c r="AE265" s="112"/>
      <c r="AF265" s="112"/>
      <c r="AG265" s="112"/>
      <c r="AH265" s="112"/>
      <c r="AI265" s="112"/>
      <c r="AJ265" s="112"/>
      <c r="AK265" s="112"/>
      <c r="AL265" s="223" t="s">
        <v>53</v>
      </c>
      <c r="AM265" s="202"/>
      <c r="AN265" s="407"/>
      <c r="AO265" s="407"/>
      <c r="AP265" s="407"/>
      <c r="AQ265" s="407"/>
      <c r="AR265" s="407"/>
      <c r="AS265" s="407"/>
      <c r="AT265" s="112"/>
      <c r="AU265" s="112"/>
      <c r="AV265" s="112"/>
      <c r="AW265" s="112"/>
      <c r="AX265" s="112"/>
      <c r="AY265" s="112"/>
      <c r="AZ265" s="121"/>
      <c r="BA265" s="407"/>
      <c r="BB265" s="407"/>
      <c r="BC265" s="407"/>
      <c r="BD265" s="407"/>
      <c r="BE265" s="112"/>
      <c r="BF265" s="112"/>
      <c r="BG265" s="112"/>
      <c r="BH265" s="112"/>
      <c r="BI265" s="112"/>
      <c r="BJ265" s="112"/>
      <c r="BK265" s="121"/>
      <c r="BL265" s="407"/>
      <c r="BM265" s="159"/>
    </row>
    <row r="266" spans="1:65" ht="10.3" x14ac:dyDescent="0.25">
      <c r="A266" s="381"/>
      <c r="B266" s="121" t="s">
        <v>164</v>
      </c>
      <c r="C266" s="202"/>
      <c r="D266" s="109"/>
      <c r="E266" s="1278"/>
      <c r="F266" s="1278"/>
      <c r="G266" s="1278"/>
      <c r="H266" s="1278"/>
      <c r="I266" s="1278"/>
      <c r="J266" s="1278"/>
      <c r="K266" s="1278"/>
      <c r="L266" s="1278"/>
      <c r="M266" s="1278"/>
      <c r="N266" s="1278"/>
      <c r="O266" s="1278"/>
      <c r="P266" s="1278"/>
      <c r="Q266" s="1278"/>
      <c r="R266" s="1278"/>
      <c r="S266" s="1278"/>
      <c r="T266" s="1278"/>
      <c r="U266" s="425"/>
      <c r="V266" s="109"/>
      <c r="W266" s="381" t="s">
        <v>54</v>
      </c>
      <c r="X266" s="381"/>
      <c r="Y266" s="112" t="s">
        <v>9</v>
      </c>
      <c r="Z266" s="112"/>
      <c r="AA266" s="112"/>
      <c r="AB266" s="112"/>
      <c r="AC266" s="112"/>
      <c r="AD266" s="112"/>
      <c r="AE266" s="112"/>
      <c r="AF266" s="112"/>
      <c r="AG266" s="112"/>
      <c r="AH266" s="112"/>
      <c r="AI266" s="112"/>
      <c r="AJ266" s="112"/>
      <c r="AK266" s="112"/>
      <c r="AL266" s="223" t="s">
        <v>55</v>
      </c>
      <c r="AM266" s="202"/>
      <c r="AN266" s="407"/>
      <c r="AO266" s="407"/>
      <c r="AP266" s="407"/>
      <c r="AQ266" s="407"/>
      <c r="AR266" s="407"/>
      <c r="AS266" s="407"/>
      <c r="AT266" s="112"/>
      <c r="AU266" s="112"/>
      <c r="AV266" s="112"/>
      <c r="AW266" s="112"/>
      <c r="AX266" s="112"/>
      <c r="AY266" s="112"/>
      <c r="AZ266" s="121"/>
      <c r="BA266" s="407"/>
      <c r="BB266" s="407"/>
      <c r="BC266" s="407"/>
      <c r="BD266" s="407"/>
      <c r="BE266" s="112"/>
      <c r="BF266" s="112"/>
      <c r="BG266" s="112"/>
      <c r="BH266" s="112"/>
      <c r="BI266" s="112"/>
      <c r="BJ266" s="112"/>
      <c r="BK266" s="121"/>
      <c r="BL266" s="407"/>
      <c r="BM266" s="159"/>
    </row>
    <row r="267" spans="1:65" ht="6" customHeight="1" x14ac:dyDescent="0.25">
      <c r="A267" s="119"/>
      <c r="B267" s="118"/>
      <c r="C267" s="114"/>
      <c r="D267" s="113"/>
      <c r="E267" s="119"/>
      <c r="F267" s="119"/>
      <c r="G267" s="119"/>
      <c r="H267" s="119"/>
      <c r="I267" s="119"/>
      <c r="J267" s="119"/>
      <c r="K267" s="119"/>
      <c r="L267" s="119"/>
      <c r="M267" s="119"/>
      <c r="N267" s="119"/>
      <c r="O267" s="119"/>
      <c r="P267" s="119"/>
      <c r="Q267" s="119"/>
      <c r="R267" s="119"/>
      <c r="S267" s="119"/>
      <c r="T267" s="119"/>
      <c r="U267" s="119"/>
      <c r="V267" s="113"/>
      <c r="W267" s="119"/>
      <c r="X267" s="119"/>
      <c r="Y267" s="119"/>
      <c r="Z267" s="119"/>
      <c r="AA267" s="119"/>
      <c r="AB267" s="119"/>
      <c r="AC267" s="119"/>
      <c r="AD267" s="119"/>
      <c r="AE267" s="119"/>
      <c r="AF267" s="119"/>
      <c r="AG267" s="119"/>
      <c r="AH267" s="119"/>
      <c r="AI267" s="119"/>
      <c r="AJ267" s="119"/>
      <c r="AK267" s="119"/>
      <c r="AL267" s="120"/>
      <c r="AM267" s="114"/>
      <c r="AN267" s="119"/>
      <c r="AO267" s="119"/>
      <c r="AP267" s="119"/>
      <c r="AQ267" s="119"/>
      <c r="AR267" s="407"/>
      <c r="AS267" s="407"/>
      <c r="AT267" s="407"/>
      <c r="AU267" s="407"/>
      <c r="AV267" s="407"/>
      <c r="AW267" s="407"/>
      <c r="AX267" s="407"/>
      <c r="AY267" s="407"/>
      <c r="AZ267" s="410"/>
      <c r="BA267" s="407"/>
      <c r="BB267" s="407"/>
      <c r="BC267" s="407"/>
      <c r="BD267" s="407"/>
      <c r="BE267" s="407"/>
      <c r="BF267" s="407"/>
      <c r="BG267" s="407"/>
      <c r="BH267" s="407"/>
      <c r="BI267" s="407"/>
      <c r="BJ267" s="407"/>
      <c r="BK267" s="410"/>
      <c r="BL267" s="407"/>
      <c r="BM267" s="159"/>
    </row>
    <row r="268" spans="1:65" ht="6" customHeight="1" x14ac:dyDescent="0.25">
      <c r="A268" s="29"/>
      <c r="B268" s="433"/>
      <c r="C268" s="107"/>
      <c r="D268" s="108"/>
      <c r="E268" s="29"/>
      <c r="F268" s="29"/>
      <c r="G268" s="29"/>
      <c r="H268" s="29"/>
      <c r="I268" s="29"/>
      <c r="J268" s="29"/>
      <c r="K268" s="29"/>
      <c r="L268" s="29"/>
      <c r="M268" s="29"/>
      <c r="N268" s="29"/>
      <c r="O268" s="29"/>
      <c r="P268" s="29"/>
      <c r="Q268" s="29"/>
      <c r="R268" s="29"/>
      <c r="S268" s="29"/>
      <c r="T268" s="29"/>
      <c r="U268" s="29"/>
      <c r="V268" s="108"/>
      <c r="W268" s="29"/>
      <c r="X268" s="29"/>
      <c r="Y268" s="29"/>
      <c r="Z268" s="29"/>
      <c r="AA268" s="29"/>
      <c r="AB268" s="29"/>
      <c r="AC268" s="29"/>
      <c r="AD268" s="29"/>
      <c r="AE268" s="29"/>
      <c r="AF268" s="29"/>
      <c r="AG268" s="29"/>
      <c r="AH268" s="29"/>
      <c r="AI268" s="29"/>
      <c r="AJ268" s="29"/>
      <c r="AK268" s="29"/>
      <c r="AL268" s="33"/>
      <c r="AM268" s="107"/>
      <c r="AN268" s="29"/>
      <c r="AO268" s="29"/>
      <c r="AP268" s="29"/>
      <c r="AQ268" s="29"/>
      <c r="AR268" s="407"/>
      <c r="AS268" s="407"/>
      <c r="AT268" s="407"/>
      <c r="AU268" s="407"/>
      <c r="AV268" s="407"/>
      <c r="AW268" s="407"/>
      <c r="AX268" s="407"/>
      <c r="AY268" s="407"/>
      <c r="AZ268" s="410"/>
      <c r="BA268" s="407"/>
      <c r="BB268" s="407"/>
      <c r="BC268" s="407"/>
      <c r="BD268" s="407"/>
      <c r="BE268" s="407"/>
      <c r="BF268" s="407"/>
      <c r="BG268" s="407"/>
      <c r="BH268" s="407"/>
      <c r="BI268" s="407"/>
      <c r="BJ268" s="407"/>
      <c r="BK268" s="410"/>
      <c r="BL268" s="407"/>
      <c r="BM268" s="159"/>
    </row>
    <row r="269" spans="1:65" ht="11.25" customHeight="1" x14ac:dyDescent="0.25">
      <c r="A269" s="381"/>
      <c r="B269" s="460">
        <v>736</v>
      </c>
      <c r="C269" s="202"/>
      <c r="D269" s="109"/>
      <c r="E269" s="1146" t="str">
        <f ca="1">VLOOKUP(INDIRECT(ADDRESS(ROW(),COLUMN()-3)),INDIRECT("translations[[Question Num]:["&amp; Language_Selected &amp;"]]"),MATCH(Language_Selected,Language_Options,0)+1,FALSE)</f>
        <v>What was your relationship to this third person with whom you had sexual intercourse?
IF BOYFRIEND: Were you living together as if married?
IF YES, RECORD '2'.
IF NO, RECORD '3'.</v>
      </c>
      <c r="F269" s="1146"/>
      <c r="G269" s="1146"/>
      <c r="H269" s="1146"/>
      <c r="I269" s="1146"/>
      <c r="J269" s="1146"/>
      <c r="K269" s="1146"/>
      <c r="L269" s="1146"/>
      <c r="M269" s="1146"/>
      <c r="N269" s="1146"/>
      <c r="O269" s="1146"/>
      <c r="P269" s="1146"/>
      <c r="Q269" s="1146"/>
      <c r="R269" s="1146"/>
      <c r="S269" s="1146"/>
      <c r="T269" s="1146"/>
      <c r="U269" s="427"/>
      <c r="V269" s="109"/>
      <c r="W269" s="407" t="s">
        <v>624</v>
      </c>
      <c r="X269" s="407"/>
      <c r="Y269" s="407"/>
      <c r="Z269" s="407"/>
      <c r="AA269" s="112" t="s">
        <v>9</v>
      </c>
      <c r="AB269" s="112"/>
      <c r="AC269" s="112"/>
      <c r="AD269" s="112"/>
      <c r="AE269" s="112"/>
      <c r="AF269" s="112"/>
      <c r="AG269" s="112"/>
      <c r="AH269" s="112"/>
      <c r="AI269" s="112"/>
      <c r="AJ269" s="112"/>
      <c r="AK269" s="112"/>
      <c r="AL269" s="203" t="s">
        <v>53</v>
      </c>
      <c r="AM269" s="202"/>
      <c r="AN269" s="407"/>
      <c r="AO269" s="407"/>
      <c r="AP269" s="407"/>
      <c r="AQ269" s="407"/>
      <c r="AR269" s="407"/>
      <c r="AS269" s="407"/>
      <c r="AT269" s="407"/>
      <c r="AU269" s="407"/>
      <c r="AV269" s="112"/>
      <c r="AW269" s="112"/>
      <c r="AX269" s="112"/>
      <c r="AY269" s="112"/>
      <c r="AZ269" s="410"/>
      <c r="BA269" s="407"/>
      <c r="BB269" s="407"/>
      <c r="BC269" s="407"/>
      <c r="BD269" s="407"/>
      <c r="BE269" s="407"/>
      <c r="BF269" s="407"/>
      <c r="BG269" s="112"/>
      <c r="BH269" s="112"/>
      <c r="BI269" s="112"/>
      <c r="BJ269" s="112"/>
      <c r="BK269" s="410"/>
      <c r="BL269" s="407"/>
      <c r="BM269" s="159"/>
    </row>
    <row r="270" spans="1:65" ht="10.3" x14ac:dyDescent="0.25">
      <c r="A270" s="381"/>
      <c r="B270" s="410"/>
      <c r="C270" s="202"/>
      <c r="D270" s="109"/>
      <c r="E270" s="1146"/>
      <c r="F270" s="1146"/>
      <c r="G270" s="1146"/>
      <c r="H270" s="1146"/>
      <c r="I270" s="1146"/>
      <c r="J270" s="1146"/>
      <c r="K270" s="1146"/>
      <c r="L270" s="1146"/>
      <c r="M270" s="1146"/>
      <c r="N270" s="1146"/>
      <c r="O270" s="1146"/>
      <c r="P270" s="1146"/>
      <c r="Q270" s="1146"/>
      <c r="R270" s="1146"/>
      <c r="S270" s="1146"/>
      <c r="T270" s="1146"/>
      <c r="U270" s="427"/>
      <c r="V270" s="109"/>
      <c r="W270" s="407" t="s">
        <v>625</v>
      </c>
      <c r="X270" s="407"/>
      <c r="Y270" s="407"/>
      <c r="Z270" s="407"/>
      <c r="AA270" s="407"/>
      <c r="AB270" s="407"/>
      <c r="AC270" s="112" t="s">
        <v>9</v>
      </c>
      <c r="AD270" s="112"/>
      <c r="AE270" s="112"/>
      <c r="AF270" s="112"/>
      <c r="AG270" s="112"/>
      <c r="AH270" s="112"/>
      <c r="AI270" s="112"/>
      <c r="AJ270" s="112"/>
      <c r="AK270" s="160"/>
      <c r="AL270" s="203" t="s">
        <v>55</v>
      </c>
      <c r="AM270" s="202"/>
      <c r="AN270" s="407"/>
      <c r="AO270" s="407"/>
      <c r="AP270" s="407"/>
      <c r="AQ270" s="407"/>
      <c r="AR270" s="407"/>
      <c r="AS270" s="407"/>
      <c r="AT270" s="407"/>
      <c r="AU270" s="407"/>
      <c r="AV270" s="407"/>
      <c r="AW270" s="407"/>
      <c r="AX270" s="112"/>
      <c r="AY270" s="170"/>
      <c r="AZ270" s="410"/>
      <c r="BA270" s="407"/>
      <c r="BB270" s="407"/>
      <c r="BC270" s="407"/>
      <c r="BD270" s="407"/>
      <c r="BE270" s="407"/>
      <c r="BF270" s="407"/>
      <c r="BG270" s="407"/>
      <c r="BH270" s="407"/>
      <c r="BI270" s="112"/>
      <c r="BJ270" s="170"/>
      <c r="BK270" s="410"/>
      <c r="BL270" s="407"/>
      <c r="BM270" s="159"/>
    </row>
    <row r="271" spans="1:65" ht="10.3" x14ac:dyDescent="0.25">
      <c r="A271" s="381"/>
      <c r="B271" s="410"/>
      <c r="C271" s="202"/>
      <c r="D271" s="109"/>
      <c r="E271" s="1146"/>
      <c r="F271" s="1146"/>
      <c r="G271" s="1146"/>
      <c r="H271" s="1146"/>
      <c r="I271" s="1146"/>
      <c r="J271" s="1146"/>
      <c r="K271" s="1146"/>
      <c r="L271" s="1146"/>
      <c r="M271" s="1146"/>
      <c r="N271" s="1146"/>
      <c r="O271" s="1146"/>
      <c r="P271" s="1146"/>
      <c r="Q271" s="1146"/>
      <c r="R271" s="1146"/>
      <c r="S271" s="1146"/>
      <c r="T271" s="1146"/>
      <c r="U271" s="427"/>
      <c r="V271" s="109"/>
      <c r="W271" s="407" t="s">
        <v>1600</v>
      </c>
      <c r="X271" s="407"/>
      <c r="Y271" s="407"/>
      <c r="Z271" s="407"/>
      <c r="AA271" s="407"/>
      <c r="AB271" s="407"/>
      <c r="AC271" s="407"/>
      <c r="AD271" s="407"/>
      <c r="AE271" s="407"/>
      <c r="AF271" s="407"/>
      <c r="AG271" s="407"/>
      <c r="AH271" s="407"/>
      <c r="AI271" s="407"/>
      <c r="AJ271" s="407"/>
      <c r="AK271" s="112" t="s">
        <v>9</v>
      </c>
      <c r="AL271" s="203" t="s">
        <v>91</v>
      </c>
      <c r="AM271" s="202"/>
      <c r="AN271" s="407"/>
      <c r="AO271" s="407"/>
      <c r="AP271" s="407"/>
      <c r="AQ271" s="407"/>
      <c r="AR271" s="407"/>
      <c r="AS271" s="407"/>
      <c r="AT271" s="407"/>
      <c r="AU271" s="407"/>
      <c r="AV271" s="407"/>
      <c r="AW271" s="407"/>
      <c r="AX271" s="407"/>
      <c r="AY271" s="407"/>
      <c r="AZ271" s="410"/>
      <c r="BA271" s="407"/>
      <c r="BB271" s="407"/>
      <c r="BC271" s="407"/>
      <c r="BD271" s="407"/>
      <c r="BE271" s="407"/>
      <c r="BF271" s="407"/>
      <c r="BG271" s="407"/>
      <c r="BH271" s="407"/>
      <c r="BI271" s="407"/>
      <c r="BJ271" s="407"/>
      <c r="BK271" s="410"/>
      <c r="BL271" s="407"/>
      <c r="BM271" s="159"/>
    </row>
    <row r="272" spans="1:65" ht="10.3" x14ac:dyDescent="0.25">
      <c r="A272" s="407"/>
      <c r="B272" s="410"/>
      <c r="C272" s="202"/>
      <c r="D272" s="109"/>
      <c r="E272" s="1146"/>
      <c r="F272" s="1146"/>
      <c r="G272" s="1146"/>
      <c r="H272" s="1146"/>
      <c r="I272" s="1146"/>
      <c r="J272" s="1146"/>
      <c r="K272" s="1146"/>
      <c r="L272" s="1146"/>
      <c r="M272" s="1146"/>
      <c r="N272" s="1146"/>
      <c r="O272" s="1146"/>
      <c r="P272" s="1146"/>
      <c r="Q272" s="1146"/>
      <c r="R272" s="1146"/>
      <c r="S272" s="1146"/>
      <c r="T272" s="1146"/>
      <c r="U272" s="427"/>
      <c r="V272" s="109"/>
      <c r="W272" s="407" t="s">
        <v>626</v>
      </c>
      <c r="X272" s="407"/>
      <c r="Y272" s="407"/>
      <c r="Z272" s="407"/>
      <c r="AA272" s="407"/>
      <c r="AB272" s="407"/>
      <c r="AC272" s="407"/>
      <c r="AD272" s="407"/>
      <c r="AE272" s="407"/>
      <c r="AF272" s="112" t="s">
        <v>9</v>
      </c>
      <c r="AG272" s="112"/>
      <c r="AH272" s="112"/>
      <c r="AI272" s="112"/>
      <c r="AJ272" s="112"/>
      <c r="AK272" s="112"/>
      <c r="AL272" s="203" t="s">
        <v>116</v>
      </c>
      <c r="AM272" s="202"/>
      <c r="AN272" s="407"/>
      <c r="AO272" s="407"/>
      <c r="AP272" s="407"/>
      <c r="AQ272" s="407"/>
      <c r="AR272" s="407"/>
      <c r="AS272" s="407"/>
      <c r="AT272" s="407"/>
      <c r="AU272" s="407"/>
      <c r="AV272" s="407"/>
      <c r="AW272" s="407"/>
      <c r="AX272" s="407"/>
      <c r="AY272" s="407"/>
      <c r="AZ272" s="410"/>
      <c r="BA272" s="407"/>
      <c r="BB272" s="407"/>
      <c r="BC272" s="407"/>
      <c r="BD272" s="407"/>
      <c r="BE272" s="407"/>
      <c r="BF272" s="407"/>
      <c r="BG272" s="407"/>
      <c r="BH272" s="407"/>
      <c r="BI272" s="407"/>
      <c r="BJ272" s="407"/>
      <c r="BK272" s="410"/>
      <c r="BL272" s="407"/>
      <c r="BM272" s="159"/>
    </row>
    <row r="273" spans="1:65" ht="10.3" x14ac:dyDescent="0.25">
      <c r="A273" s="407"/>
      <c r="B273" s="410"/>
      <c r="C273" s="202"/>
      <c r="D273" s="109"/>
      <c r="E273" s="1146"/>
      <c r="F273" s="1146"/>
      <c r="G273" s="1146"/>
      <c r="H273" s="1146"/>
      <c r="I273" s="1146"/>
      <c r="J273" s="1146"/>
      <c r="K273" s="1146"/>
      <c r="L273" s="1146"/>
      <c r="M273" s="1146"/>
      <c r="N273" s="1146"/>
      <c r="O273" s="1146"/>
      <c r="P273" s="1146"/>
      <c r="Q273" s="1146"/>
      <c r="R273" s="1146"/>
      <c r="S273" s="1146"/>
      <c r="T273" s="1146"/>
      <c r="U273" s="427"/>
      <c r="V273" s="109"/>
      <c r="W273" s="407" t="s">
        <v>627</v>
      </c>
      <c r="X273" s="407"/>
      <c r="Y273" s="407"/>
      <c r="Z273" s="407"/>
      <c r="AA273" s="407"/>
      <c r="AB273" s="407"/>
      <c r="AC273" s="407"/>
      <c r="AD273" s="407"/>
      <c r="AE273" s="112" t="s">
        <v>9</v>
      </c>
      <c r="AF273" s="112"/>
      <c r="AG273" s="112"/>
      <c r="AH273" s="112"/>
      <c r="AI273" s="112"/>
      <c r="AJ273" s="112"/>
      <c r="AK273" s="112"/>
      <c r="AL273" s="203" t="s">
        <v>385</v>
      </c>
      <c r="AM273" s="202"/>
      <c r="AN273" s="407"/>
      <c r="AO273" s="407"/>
      <c r="AP273" s="407"/>
      <c r="AQ273" s="407"/>
      <c r="AR273" s="407"/>
      <c r="AS273" s="407"/>
      <c r="AT273" s="407"/>
      <c r="AU273" s="407"/>
      <c r="AV273" s="407"/>
      <c r="AW273" s="407"/>
      <c r="AX273" s="112"/>
      <c r="AY273" s="112"/>
      <c r="AZ273" s="410"/>
      <c r="BA273" s="407"/>
      <c r="BB273" s="407"/>
      <c r="BC273" s="407"/>
      <c r="BD273" s="407"/>
      <c r="BE273" s="407"/>
      <c r="BF273" s="407"/>
      <c r="BG273" s="407"/>
      <c r="BH273" s="407"/>
      <c r="BI273" s="112"/>
      <c r="BJ273" s="112"/>
      <c r="BK273" s="410"/>
      <c r="BL273" s="407"/>
      <c r="BM273" s="159"/>
    </row>
    <row r="274" spans="1:65" ht="11.25" customHeight="1" x14ac:dyDescent="0.25">
      <c r="A274" s="407"/>
      <c r="B274" s="410"/>
      <c r="C274" s="202"/>
      <c r="D274" s="109"/>
      <c r="E274" s="1146"/>
      <c r="F274" s="1146"/>
      <c r="G274" s="1146"/>
      <c r="H274" s="1146"/>
      <c r="I274" s="1146"/>
      <c r="J274" s="1146"/>
      <c r="K274" s="1146"/>
      <c r="L274" s="1146"/>
      <c r="M274" s="1146"/>
      <c r="N274" s="1146"/>
      <c r="O274" s="1146"/>
      <c r="P274" s="1146"/>
      <c r="Q274" s="1146"/>
      <c r="R274" s="1146"/>
      <c r="S274" s="1146"/>
      <c r="T274" s="1146"/>
      <c r="U274" s="427"/>
      <c r="V274" s="109"/>
      <c r="AM274" s="202"/>
      <c r="AN274" s="407"/>
      <c r="AO274" s="407"/>
      <c r="AP274" s="407"/>
      <c r="AQ274" s="407"/>
      <c r="AR274" s="407"/>
      <c r="AS274" s="407"/>
      <c r="AT274" s="407"/>
      <c r="AU274" s="407"/>
      <c r="AV274" s="407"/>
      <c r="AW274" s="407"/>
      <c r="AX274" s="407"/>
      <c r="AY274" s="407"/>
      <c r="AZ274" s="410"/>
      <c r="BA274" s="407"/>
      <c r="BB274" s="407"/>
      <c r="BC274" s="407"/>
      <c r="BD274" s="407"/>
      <c r="BE274" s="407"/>
      <c r="BF274" s="407"/>
      <c r="BG274" s="407"/>
      <c r="BH274" s="407"/>
      <c r="BI274" s="407"/>
      <c r="BJ274" s="407"/>
      <c r="BK274" s="410"/>
      <c r="BL274" s="407"/>
      <c r="BM274" s="159"/>
    </row>
    <row r="275" spans="1:65" ht="10.3" x14ac:dyDescent="0.25">
      <c r="A275" s="407"/>
      <c r="B275" s="410"/>
      <c r="C275" s="202"/>
      <c r="D275" s="109"/>
      <c r="E275" s="1146"/>
      <c r="F275" s="1146"/>
      <c r="G275" s="1146"/>
      <c r="H275" s="1146"/>
      <c r="I275" s="1146"/>
      <c r="J275" s="1146"/>
      <c r="K275" s="1146"/>
      <c r="L275" s="1146"/>
      <c r="M275" s="1146"/>
      <c r="N275" s="1146"/>
      <c r="O275" s="1146"/>
      <c r="P275" s="1146"/>
      <c r="Q275" s="1146"/>
      <c r="R275" s="1146"/>
      <c r="S275" s="1146"/>
      <c r="T275" s="1146"/>
      <c r="U275" s="427"/>
      <c r="V275" s="109"/>
      <c r="W275" s="407" t="s">
        <v>144</v>
      </c>
      <c r="X275" s="407"/>
      <c r="Y275" s="407"/>
      <c r="Z275" s="119"/>
      <c r="AA275" s="119"/>
      <c r="AB275" s="119"/>
      <c r="AC275" s="119"/>
      <c r="AD275" s="119"/>
      <c r="AE275" s="119"/>
      <c r="AF275" s="119"/>
      <c r="AG275" s="119"/>
      <c r="AH275" s="119"/>
      <c r="AI275" s="119"/>
      <c r="AJ275" s="119"/>
      <c r="AK275" s="119"/>
      <c r="AL275" s="203" t="s">
        <v>155</v>
      </c>
      <c r="AM275" s="202"/>
      <c r="AN275" s="407"/>
      <c r="AO275" s="407"/>
      <c r="AP275" s="407"/>
      <c r="AQ275" s="407"/>
      <c r="AR275" s="407"/>
      <c r="AS275" s="407"/>
      <c r="AT275" s="407"/>
      <c r="AU275" s="407"/>
      <c r="AV275" s="407"/>
      <c r="AW275" s="407"/>
      <c r="AX275" s="159"/>
      <c r="AY275" s="112"/>
      <c r="AZ275" s="410"/>
      <c r="BA275" s="407"/>
      <c r="BB275" s="407"/>
      <c r="BC275" s="407"/>
      <c r="BD275" s="407"/>
      <c r="BE275" s="407"/>
      <c r="BF275" s="407"/>
      <c r="BG275" s="407"/>
      <c r="BH275" s="407"/>
      <c r="BI275" s="159"/>
      <c r="BJ275" s="112"/>
      <c r="BK275" s="410"/>
      <c r="BL275" s="407"/>
      <c r="BM275" s="159"/>
    </row>
    <row r="276" spans="1:65" ht="10.3" x14ac:dyDescent="0.25">
      <c r="A276" s="407"/>
      <c r="B276" s="410"/>
      <c r="C276" s="202"/>
      <c r="D276" s="109"/>
      <c r="E276" s="1146"/>
      <c r="F276" s="1146"/>
      <c r="G276" s="1146"/>
      <c r="H276" s="1146"/>
      <c r="I276" s="1146"/>
      <c r="J276" s="1146"/>
      <c r="K276" s="1146"/>
      <c r="L276" s="1146"/>
      <c r="M276" s="1146"/>
      <c r="N276" s="1146"/>
      <c r="O276" s="1146"/>
      <c r="P276" s="1146"/>
      <c r="Q276" s="1146"/>
      <c r="R276" s="1146"/>
      <c r="S276" s="1146"/>
      <c r="T276" s="1146"/>
      <c r="U276" s="427"/>
      <c r="V276" s="109"/>
      <c r="W276" s="407"/>
      <c r="X276" s="407"/>
      <c r="Y276" s="407"/>
      <c r="Z276" s="371" t="s">
        <v>146</v>
      </c>
      <c r="AA276" s="371"/>
      <c r="AB276" s="371"/>
      <c r="AC276" s="371"/>
      <c r="AD276" s="371"/>
      <c r="AE276" s="371"/>
      <c r="AF276" s="371"/>
      <c r="AG276" s="580"/>
      <c r="AH276" s="371"/>
      <c r="AI276" s="369"/>
      <c r="AJ276" s="369"/>
      <c r="AK276" s="369"/>
      <c r="AL276" s="203"/>
      <c r="AM276" s="202"/>
      <c r="AN276" s="407"/>
      <c r="AO276" s="407"/>
      <c r="AP276" s="407"/>
      <c r="AQ276" s="407"/>
      <c r="AR276" s="407"/>
      <c r="AS276" s="407"/>
      <c r="AT276" s="407"/>
      <c r="AU276" s="407"/>
      <c r="AV276" s="407"/>
      <c r="AW276" s="407"/>
      <c r="AX276" s="407"/>
      <c r="AY276" s="407"/>
      <c r="AZ276" s="410"/>
      <c r="BA276" s="407"/>
      <c r="BB276" s="407"/>
      <c r="BC276" s="407"/>
      <c r="BD276" s="407"/>
      <c r="BE276" s="407"/>
      <c r="BF276" s="407"/>
      <c r="BG276" s="407"/>
      <c r="BH276" s="407"/>
      <c r="BI276" s="407"/>
      <c r="BJ276" s="407"/>
      <c r="BK276" s="410"/>
      <c r="BL276" s="407"/>
      <c r="BM276" s="159"/>
    </row>
    <row r="277" spans="1:65" ht="6" customHeight="1" x14ac:dyDescent="0.25">
      <c r="A277" s="119"/>
      <c r="B277" s="118"/>
      <c r="C277" s="114"/>
      <c r="D277" s="113"/>
      <c r="E277" s="119"/>
      <c r="F277" s="119"/>
      <c r="G277" s="119"/>
      <c r="H277" s="119"/>
      <c r="I277" s="119"/>
      <c r="J277" s="119"/>
      <c r="K277" s="119"/>
      <c r="L277" s="119"/>
      <c r="M277" s="119"/>
      <c r="N277" s="119"/>
      <c r="O277" s="119"/>
      <c r="P277" s="119"/>
      <c r="Q277" s="119"/>
      <c r="R277" s="119"/>
      <c r="S277" s="119"/>
      <c r="T277" s="119"/>
      <c r="U277" s="119"/>
      <c r="V277" s="113"/>
      <c r="W277" s="119"/>
      <c r="X277" s="119"/>
      <c r="Y277" s="119"/>
      <c r="Z277" s="119"/>
      <c r="AA277" s="119"/>
      <c r="AB277" s="119"/>
      <c r="AC277" s="119"/>
      <c r="AD277" s="119"/>
      <c r="AE277" s="119"/>
      <c r="AF277" s="119"/>
      <c r="AG277" s="119"/>
      <c r="AH277" s="119"/>
      <c r="AI277" s="119"/>
      <c r="AJ277" s="119"/>
      <c r="AK277" s="119"/>
      <c r="AL277" s="120"/>
      <c r="AM277" s="114"/>
      <c r="AN277" s="119"/>
      <c r="AO277" s="119"/>
      <c r="AP277" s="119"/>
      <c r="AQ277" s="119"/>
      <c r="AR277" s="407"/>
      <c r="AS277" s="407"/>
      <c r="AT277" s="407"/>
      <c r="AU277" s="407"/>
      <c r="AV277" s="407"/>
      <c r="AW277" s="407"/>
      <c r="AX277" s="407"/>
      <c r="AY277" s="407"/>
      <c r="AZ277" s="410"/>
      <c r="BA277" s="407"/>
      <c r="BB277" s="407"/>
      <c r="BC277" s="407"/>
      <c r="BD277" s="407"/>
      <c r="BE277" s="407"/>
      <c r="BF277" s="407"/>
      <c r="BG277" s="407"/>
      <c r="BH277" s="407"/>
      <c r="BI277" s="407"/>
      <c r="BJ277" s="407"/>
      <c r="BK277" s="410"/>
      <c r="BL277" s="407"/>
      <c r="BM277" s="159"/>
    </row>
    <row r="278" spans="1:65" ht="6" customHeight="1" x14ac:dyDescent="0.25">
      <c r="A278" s="407"/>
      <c r="B278" s="410"/>
      <c r="C278" s="202"/>
      <c r="D278" s="109"/>
      <c r="E278" s="407"/>
      <c r="F278" s="407"/>
      <c r="G278" s="407"/>
      <c r="H278" s="407"/>
      <c r="I278" s="407"/>
      <c r="J278" s="407"/>
      <c r="K278" s="407"/>
      <c r="L278" s="407"/>
      <c r="M278" s="407"/>
      <c r="N278" s="407"/>
      <c r="O278" s="407"/>
      <c r="P278" s="407"/>
      <c r="Q278" s="407"/>
      <c r="R278" s="407"/>
      <c r="S278" s="407"/>
      <c r="T278" s="407"/>
      <c r="U278" s="407"/>
      <c r="V278" s="109"/>
      <c r="W278" s="407"/>
      <c r="X278" s="407"/>
      <c r="Y278" s="407"/>
      <c r="Z278" s="407"/>
      <c r="AA278" s="407"/>
      <c r="AB278" s="407"/>
      <c r="AC278" s="407"/>
      <c r="AD278" s="407"/>
      <c r="AE278" s="407"/>
      <c r="AF278" s="407"/>
      <c r="AG278" s="407"/>
      <c r="AH278" s="407"/>
      <c r="AI278" s="407"/>
      <c r="AJ278" s="407"/>
      <c r="AK278" s="407"/>
      <c r="AL278" s="203"/>
      <c r="AM278" s="202"/>
      <c r="AN278" s="109"/>
      <c r="AO278" s="407"/>
      <c r="AP278" s="407"/>
      <c r="AQ278" s="407"/>
    </row>
    <row r="279" spans="1:65" ht="11.25" customHeight="1" x14ac:dyDescent="0.25">
      <c r="A279" s="407"/>
      <c r="B279" s="460">
        <v>737</v>
      </c>
      <c r="C279" s="202"/>
      <c r="D279" s="109"/>
      <c r="E279" s="1148" t="str">
        <f ca="1">VLOOKUP(INDIRECT(ADDRESS(ROW(),COLUMN()-3)),INDIRECT("translations[[Question Num]:["&amp; Language_Selected &amp;"]]"),MATCH(Language_Selected,Language_Options,0)+1,FALSE)</f>
        <v>In total, with how many different people have you had sexual intercourse in your lifetime?
IF NON-NUMERIC ANSWER, PROBE TO GET AN ESTIMATE. IF NUMBER OF PARTNERS IS 95 OR MORE, RECORD '95'.</v>
      </c>
      <c r="F279" s="1148"/>
      <c r="G279" s="1148"/>
      <c r="H279" s="1148"/>
      <c r="I279" s="1148"/>
      <c r="J279" s="1148"/>
      <c r="K279" s="1148"/>
      <c r="L279" s="1148"/>
      <c r="M279" s="1148"/>
      <c r="N279" s="1148"/>
      <c r="O279" s="1148"/>
      <c r="P279" s="1148"/>
      <c r="Q279" s="1148"/>
      <c r="R279" s="1148"/>
      <c r="S279" s="1148"/>
      <c r="T279" s="1148"/>
      <c r="U279" s="407"/>
      <c r="V279" s="109"/>
      <c r="AM279" s="202"/>
      <c r="AN279" s="109"/>
      <c r="AO279" s="407"/>
      <c r="AP279" s="407"/>
      <c r="AQ279" s="407"/>
    </row>
    <row r="280" spans="1:65" ht="10.3" x14ac:dyDescent="0.25">
      <c r="A280" s="407"/>
      <c r="B280" s="410"/>
      <c r="C280" s="202"/>
      <c r="D280" s="109"/>
      <c r="E280" s="1148"/>
      <c r="F280" s="1148"/>
      <c r="G280" s="1148"/>
      <c r="H280" s="1148"/>
      <c r="I280" s="1148"/>
      <c r="J280" s="1148"/>
      <c r="K280" s="1148"/>
      <c r="L280" s="1148"/>
      <c r="M280" s="1148"/>
      <c r="N280" s="1148"/>
      <c r="O280" s="1148"/>
      <c r="P280" s="1148"/>
      <c r="Q280" s="1148"/>
      <c r="R280" s="1148"/>
      <c r="S280" s="1148"/>
      <c r="T280" s="1148"/>
      <c r="U280" s="407"/>
      <c r="V280" s="109"/>
      <c r="W280" s="407"/>
      <c r="X280" s="407"/>
      <c r="Y280" s="407"/>
      <c r="Z280" s="407"/>
      <c r="AA280" s="407"/>
      <c r="AB280" s="407"/>
      <c r="AC280" s="407"/>
      <c r="AD280" s="407"/>
      <c r="AE280" s="407"/>
      <c r="AF280" s="407"/>
      <c r="AG280" s="407"/>
      <c r="AH280" s="407"/>
      <c r="AI280" s="108"/>
      <c r="AJ280" s="107"/>
      <c r="AK280" s="108"/>
      <c r="AL280" s="110"/>
      <c r="AM280" s="202"/>
      <c r="AN280" s="109"/>
      <c r="AO280" s="407"/>
      <c r="AP280" s="407"/>
      <c r="AQ280" s="407"/>
    </row>
    <row r="281" spans="1:65" ht="10.3" x14ac:dyDescent="0.25">
      <c r="A281" s="407"/>
      <c r="B281" s="410"/>
      <c r="C281" s="202"/>
      <c r="D281" s="109"/>
      <c r="E281" s="1148"/>
      <c r="F281" s="1148"/>
      <c r="G281" s="1148"/>
      <c r="H281" s="1148"/>
      <c r="I281" s="1148"/>
      <c r="J281" s="1148"/>
      <c r="K281" s="1148"/>
      <c r="L281" s="1148"/>
      <c r="M281" s="1148"/>
      <c r="N281" s="1148"/>
      <c r="O281" s="1148"/>
      <c r="P281" s="1148"/>
      <c r="Q281" s="1148"/>
      <c r="R281" s="1148"/>
      <c r="S281" s="1148"/>
      <c r="T281" s="1148"/>
      <c r="U281" s="407"/>
      <c r="V281" s="109"/>
      <c r="W281" s="407" t="s">
        <v>1601</v>
      </c>
      <c r="X281" s="407"/>
      <c r="Y281" s="407"/>
      <c r="Z281" s="407"/>
      <c r="AA281" s="407"/>
      <c r="AB281" s="111"/>
      <c r="AC281" s="160"/>
      <c r="AD281" s="150"/>
      <c r="AE281" s="150"/>
      <c r="AF281" s="150"/>
      <c r="AG281" s="150"/>
      <c r="AH281" s="150"/>
      <c r="AI281" s="113"/>
      <c r="AJ281" s="114"/>
      <c r="AK281" s="113"/>
      <c r="AL281" s="115"/>
      <c r="AM281" s="202"/>
      <c r="AN281" s="109"/>
      <c r="AO281" s="407"/>
      <c r="AP281" s="407"/>
      <c r="AQ281" s="407"/>
    </row>
    <row r="282" spans="1:65" ht="10.3" x14ac:dyDescent="0.25">
      <c r="A282" s="407"/>
      <c r="B282" s="410"/>
      <c r="C282" s="202"/>
      <c r="D282" s="109"/>
      <c r="E282" s="1148"/>
      <c r="F282" s="1148"/>
      <c r="G282" s="1148"/>
      <c r="H282" s="1148"/>
      <c r="I282" s="1148"/>
      <c r="J282" s="1148"/>
      <c r="K282" s="1148"/>
      <c r="L282" s="1148"/>
      <c r="M282" s="1148"/>
      <c r="N282" s="1148"/>
      <c r="O282" s="1148"/>
      <c r="P282" s="1148"/>
      <c r="Q282" s="1148"/>
      <c r="R282" s="1148"/>
      <c r="S282" s="1148"/>
      <c r="T282" s="1148"/>
      <c r="U282" s="407"/>
      <c r="V282" s="109"/>
      <c r="W282" s="407"/>
      <c r="X282" s="407"/>
      <c r="Y282" s="407"/>
      <c r="Z282" s="407"/>
      <c r="AA282" s="407"/>
      <c r="AB282" s="407"/>
      <c r="AC282" s="407"/>
      <c r="AD282" s="407"/>
      <c r="AE282" s="407"/>
      <c r="AF282" s="407"/>
      <c r="AG282" s="407"/>
      <c r="AH282" s="407"/>
      <c r="AI282" s="407"/>
      <c r="AJ282" s="407"/>
      <c r="AK282" s="407"/>
      <c r="AL282" s="203"/>
      <c r="AM282" s="202"/>
      <c r="AN282" s="109"/>
      <c r="AO282" s="407"/>
      <c r="AP282" s="407"/>
      <c r="AQ282" s="407"/>
    </row>
    <row r="283" spans="1:65" ht="10.3" x14ac:dyDescent="0.25">
      <c r="A283" s="407"/>
      <c r="B283" s="410"/>
      <c r="C283" s="202"/>
      <c r="D283" s="109"/>
      <c r="E283" s="1148"/>
      <c r="F283" s="1148"/>
      <c r="G283" s="1148"/>
      <c r="H283" s="1148"/>
      <c r="I283" s="1148"/>
      <c r="J283" s="1148"/>
      <c r="K283" s="1148"/>
      <c r="L283" s="1148"/>
      <c r="M283" s="1148"/>
      <c r="N283" s="1148"/>
      <c r="O283" s="1148"/>
      <c r="P283" s="1148"/>
      <c r="Q283" s="1148"/>
      <c r="R283" s="1148"/>
      <c r="S283" s="1148"/>
      <c r="T283" s="1148"/>
      <c r="U283" s="407"/>
      <c r="V283" s="109"/>
      <c r="W283" s="381" t="s">
        <v>150</v>
      </c>
      <c r="X283" s="381"/>
      <c r="Y283" s="381"/>
      <c r="Z283" s="381"/>
      <c r="AA283" s="381"/>
      <c r="AB283" s="111" t="s">
        <v>9</v>
      </c>
      <c r="AC283" s="160"/>
      <c r="AD283" s="111"/>
      <c r="AE283" s="111"/>
      <c r="AF283" s="111"/>
      <c r="AG283" s="111"/>
      <c r="AH283" s="111"/>
      <c r="AI283" s="111"/>
      <c r="AJ283" s="111"/>
      <c r="AK283" s="160"/>
      <c r="AL283" s="117" t="s">
        <v>219</v>
      </c>
      <c r="AM283" s="202"/>
      <c r="AN283" s="109"/>
      <c r="AO283" s="407"/>
      <c r="AP283" s="407"/>
      <c r="AQ283" s="407"/>
    </row>
    <row r="284" spans="1:65" ht="10.3" x14ac:dyDescent="0.25">
      <c r="A284" s="407"/>
      <c r="B284" s="410"/>
      <c r="C284" s="202"/>
      <c r="D284" s="109"/>
      <c r="E284" s="1148"/>
      <c r="F284" s="1148"/>
      <c r="G284" s="1148"/>
      <c r="H284" s="1148"/>
      <c r="I284" s="1148"/>
      <c r="J284" s="1148"/>
      <c r="K284" s="1148"/>
      <c r="L284" s="1148"/>
      <c r="M284" s="1148"/>
      <c r="N284" s="1148"/>
      <c r="O284" s="1148"/>
      <c r="P284" s="1148"/>
      <c r="Q284" s="1148"/>
      <c r="R284" s="1148"/>
      <c r="S284" s="1148"/>
      <c r="T284" s="1148"/>
      <c r="U284" s="407"/>
      <c r="V284" s="109"/>
      <c r="W284" s="407"/>
      <c r="X284" s="407"/>
      <c r="Y284" s="407"/>
      <c r="Z284" s="407"/>
      <c r="AA284" s="407"/>
      <c r="AB284" s="407"/>
      <c r="AC284" s="407"/>
      <c r="AD284" s="407"/>
      <c r="AE284" s="407"/>
      <c r="AF284" s="407"/>
      <c r="AG284" s="407"/>
      <c r="AH284" s="407"/>
      <c r="AI284" s="407"/>
      <c r="AJ284" s="407"/>
      <c r="AK284" s="407"/>
      <c r="AL284" s="407"/>
      <c r="AM284" s="202"/>
      <c r="AN284" s="109"/>
      <c r="AO284" s="407"/>
      <c r="AP284" s="407"/>
      <c r="AQ284" s="407"/>
    </row>
    <row r="285" spans="1:65" ht="6" customHeight="1" thickBot="1" x14ac:dyDescent="0.3">
      <c r="A285" s="119"/>
      <c r="B285" s="118"/>
      <c r="C285" s="114"/>
      <c r="D285" s="113"/>
      <c r="E285" s="119"/>
      <c r="F285" s="119"/>
      <c r="G285" s="119"/>
      <c r="H285" s="119"/>
      <c r="I285" s="119"/>
      <c r="J285" s="119"/>
      <c r="K285" s="119"/>
      <c r="L285" s="119"/>
      <c r="M285" s="119"/>
      <c r="N285" s="119"/>
      <c r="O285" s="119"/>
      <c r="P285" s="119"/>
      <c r="Q285" s="119"/>
      <c r="R285" s="119"/>
      <c r="S285" s="119"/>
      <c r="T285" s="119"/>
      <c r="U285" s="119"/>
      <c r="V285" s="113"/>
      <c r="W285" s="119"/>
      <c r="X285" s="119"/>
      <c r="Y285" s="119"/>
      <c r="Z285" s="119"/>
      <c r="AA285" s="119"/>
      <c r="AB285" s="119"/>
      <c r="AC285" s="119"/>
      <c r="AD285" s="119"/>
      <c r="AE285" s="119"/>
      <c r="AF285" s="119"/>
      <c r="AG285" s="119"/>
      <c r="AH285" s="119"/>
      <c r="AI285" s="119"/>
      <c r="AJ285" s="119"/>
      <c r="AK285" s="119"/>
      <c r="AL285" s="119"/>
      <c r="AM285" s="114"/>
      <c r="AN285" s="113"/>
      <c r="AO285" s="119"/>
      <c r="AP285" s="119"/>
      <c r="AQ285" s="119"/>
    </row>
    <row r="286" spans="1:65" ht="6" customHeight="1" x14ac:dyDescent="0.25">
      <c r="A286" s="129"/>
      <c r="B286" s="130"/>
      <c r="C286" s="131"/>
      <c r="D286" s="132"/>
      <c r="E286" s="133"/>
      <c r="F286" s="133"/>
      <c r="G286" s="133"/>
      <c r="H286" s="133"/>
      <c r="I286" s="133"/>
      <c r="J286" s="133"/>
      <c r="K286" s="133"/>
      <c r="L286" s="133"/>
      <c r="M286" s="133"/>
      <c r="N286" s="133"/>
      <c r="O286" s="133"/>
      <c r="P286" s="133"/>
      <c r="Q286" s="133"/>
      <c r="R286" s="133"/>
      <c r="S286" s="133"/>
      <c r="T286" s="133"/>
      <c r="U286" s="133"/>
      <c r="V286" s="132"/>
      <c r="W286" s="133"/>
      <c r="X286" s="133"/>
      <c r="Y286" s="133"/>
      <c r="Z286" s="133"/>
      <c r="AA286" s="133"/>
      <c r="AB286" s="133"/>
      <c r="AC286" s="133"/>
      <c r="AD286" s="133"/>
      <c r="AE286" s="133"/>
      <c r="AF286" s="133"/>
      <c r="AG286" s="133"/>
      <c r="AH286" s="133"/>
      <c r="AI286" s="130"/>
      <c r="AJ286" s="133"/>
      <c r="AK286" s="133"/>
      <c r="AL286" s="130"/>
      <c r="AM286" s="131"/>
      <c r="AN286" s="132"/>
      <c r="AO286" s="133"/>
      <c r="AP286" s="133"/>
      <c r="AQ286" s="135"/>
    </row>
    <row r="287" spans="1:65" ht="10.3" x14ac:dyDescent="0.25">
      <c r="A287" s="136"/>
      <c r="B287" s="460">
        <v>738</v>
      </c>
      <c r="C287" s="202"/>
      <c r="D287" s="109"/>
      <c r="E287" s="1129" t="s">
        <v>628</v>
      </c>
      <c r="F287" s="1129"/>
      <c r="G287" s="1129"/>
      <c r="H287" s="1129"/>
      <c r="I287" s="1129"/>
      <c r="J287" s="1129"/>
      <c r="K287" s="1129"/>
      <c r="L287" s="1129"/>
      <c r="M287" s="1129"/>
      <c r="N287" s="1129"/>
      <c r="O287" s="1129"/>
      <c r="P287" s="1129"/>
      <c r="Q287" s="1129"/>
      <c r="R287" s="1129"/>
      <c r="S287" s="1129"/>
      <c r="T287" s="1129"/>
      <c r="U287" s="407"/>
      <c r="V287" s="109"/>
      <c r="W287" s="407"/>
      <c r="X287" s="407"/>
      <c r="Y287" s="407"/>
      <c r="Z287" s="407"/>
      <c r="AA287" s="407"/>
      <c r="AB287" s="407"/>
      <c r="AC287" s="407"/>
      <c r="AD287" s="407"/>
      <c r="AE287" s="407"/>
      <c r="AF287" s="407"/>
      <c r="AG287" s="407"/>
      <c r="AH287" s="159"/>
      <c r="AI287" s="410" t="s">
        <v>52</v>
      </c>
      <c r="AJ287" s="407"/>
      <c r="AK287" s="407"/>
      <c r="AL287" s="410" t="s">
        <v>54</v>
      </c>
      <c r="AM287" s="202"/>
      <c r="AN287" s="109"/>
      <c r="AO287" s="407"/>
      <c r="AP287" s="407"/>
      <c r="AQ287" s="137"/>
    </row>
    <row r="288" spans="1:65" ht="10.3" x14ac:dyDescent="0.25">
      <c r="A288" s="136"/>
      <c r="B288" s="410"/>
      <c r="C288" s="202"/>
      <c r="D288" s="109"/>
      <c r="E288" s="1129"/>
      <c r="F288" s="1129"/>
      <c r="G288" s="1129"/>
      <c r="H288" s="1129"/>
      <c r="I288" s="1129"/>
      <c r="J288" s="1129"/>
      <c r="K288" s="1129"/>
      <c r="L288" s="1129"/>
      <c r="M288" s="1129"/>
      <c r="N288" s="1129"/>
      <c r="O288" s="1129"/>
      <c r="P288" s="1129"/>
      <c r="Q288" s="1129"/>
      <c r="R288" s="1129"/>
      <c r="S288" s="1129"/>
      <c r="T288" s="1129"/>
      <c r="U288" s="407"/>
      <c r="V288" s="109"/>
      <c r="W288" s="407" t="s">
        <v>629</v>
      </c>
      <c r="X288" s="407"/>
      <c r="Y288" s="407"/>
      <c r="Z288" s="407"/>
      <c r="AA288" s="407"/>
      <c r="AB288" s="112" t="s">
        <v>9</v>
      </c>
      <c r="AC288" s="112"/>
      <c r="AD288" s="170"/>
      <c r="AE288" s="170"/>
      <c r="AF288" s="112"/>
      <c r="AG288" s="112"/>
      <c r="AH288" s="112"/>
      <c r="AI288" s="121" t="s">
        <v>53</v>
      </c>
      <c r="AJ288" s="407"/>
      <c r="AK288" s="407"/>
      <c r="AL288" s="121" t="s">
        <v>55</v>
      </c>
      <c r="AM288" s="202"/>
      <c r="AN288" s="109"/>
      <c r="AO288" s="407"/>
      <c r="AP288" s="407"/>
      <c r="AQ288" s="137"/>
    </row>
    <row r="289" spans="1:43" ht="10.3" x14ac:dyDescent="0.25">
      <c r="A289" s="136"/>
      <c r="B289" s="410"/>
      <c r="C289" s="202"/>
      <c r="D289" s="109"/>
      <c r="E289" s="1129"/>
      <c r="F289" s="1129"/>
      <c r="G289" s="1129"/>
      <c r="H289" s="1129"/>
      <c r="I289" s="1129"/>
      <c r="J289" s="1129"/>
      <c r="K289" s="1129"/>
      <c r="L289" s="1129"/>
      <c r="M289" s="1129"/>
      <c r="N289" s="1129"/>
      <c r="O289" s="1129"/>
      <c r="P289" s="1129"/>
      <c r="Q289" s="1129"/>
      <c r="R289" s="1129"/>
      <c r="S289" s="1129"/>
      <c r="T289" s="1129"/>
      <c r="U289" s="407"/>
      <c r="V289" s="109"/>
      <c r="W289" s="407" t="s">
        <v>630</v>
      </c>
      <c r="X289" s="407"/>
      <c r="Y289" s="407"/>
      <c r="Z289" s="407"/>
      <c r="AA289" s="407"/>
      <c r="AB289" s="112" t="s">
        <v>9</v>
      </c>
      <c r="AC289" s="112"/>
      <c r="AD289" s="170"/>
      <c r="AE289" s="170"/>
      <c r="AF289" s="112"/>
      <c r="AG289" s="112"/>
      <c r="AH289" s="112"/>
      <c r="AI289" s="121" t="s">
        <v>53</v>
      </c>
      <c r="AJ289" s="407"/>
      <c r="AK289" s="407"/>
      <c r="AL289" s="121" t="s">
        <v>55</v>
      </c>
      <c r="AM289" s="202"/>
      <c r="AN289" s="109"/>
      <c r="AO289" s="407"/>
      <c r="AP289" s="407"/>
      <c r="AQ289" s="137"/>
    </row>
    <row r="290" spans="1:43" ht="10.3" x14ac:dyDescent="0.25">
      <c r="A290" s="136"/>
      <c r="B290" s="410"/>
      <c r="C290" s="202"/>
      <c r="D290" s="109"/>
      <c r="E290" s="1129"/>
      <c r="F290" s="1129"/>
      <c r="G290" s="1129"/>
      <c r="H290" s="1129"/>
      <c r="I290" s="1129"/>
      <c r="J290" s="1129"/>
      <c r="K290" s="1129"/>
      <c r="L290" s="1129"/>
      <c r="M290" s="1129"/>
      <c r="N290" s="1129"/>
      <c r="O290" s="1129"/>
      <c r="P290" s="1129"/>
      <c r="Q290" s="1129"/>
      <c r="R290" s="1129"/>
      <c r="S290" s="1129"/>
      <c r="T290" s="1129"/>
      <c r="U290" s="407"/>
      <c r="V290" s="109"/>
      <c r="W290" s="407" t="s">
        <v>631</v>
      </c>
      <c r="X290" s="407"/>
      <c r="Y290" s="407"/>
      <c r="Z290" s="407"/>
      <c r="AA290" s="407"/>
      <c r="AB290" s="407"/>
      <c r="AC290" s="112" t="s">
        <v>9</v>
      </c>
      <c r="AD290" s="170"/>
      <c r="AE290" s="170"/>
      <c r="AF290" s="112"/>
      <c r="AG290" s="112"/>
      <c r="AH290" s="112"/>
      <c r="AI290" s="121" t="s">
        <v>53</v>
      </c>
      <c r="AJ290" s="407"/>
      <c r="AK290" s="407"/>
      <c r="AL290" s="121" t="s">
        <v>55</v>
      </c>
      <c r="AM290" s="202"/>
      <c r="AN290" s="109"/>
      <c r="AO290" s="407"/>
      <c r="AP290" s="407"/>
      <c r="AQ290" s="137"/>
    </row>
    <row r="291" spans="1:43" ht="6" customHeight="1" thickBot="1" x14ac:dyDescent="0.3">
      <c r="A291" s="138"/>
      <c r="B291" s="432"/>
      <c r="C291" s="139"/>
      <c r="D291" s="140"/>
      <c r="E291" s="141"/>
      <c r="F291" s="141"/>
      <c r="G291" s="141"/>
      <c r="H291" s="141"/>
      <c r="I291" s="141"/>
      <c r="J291" s="141"/>
      <c r="K291" s="141"/>
      <c r="L291" s="141"/>
      <c r="M291" s="141"/>
      <c r="N291" s="141"/>
      <c r="O291" s="141"/>
      <c r="P291" s="141"/>
      <c r="Q291" s="141"/>
      <c r="R291" s="141"/>
      <c r="S291" s="141"/>
      <c r="T291" s="141"/>
      <c r="U291" s="141"/>
      <c r="V291" s="140"/>
      <c r="W291" s="141"/>
      <c r="X291" s="141"/>
      <c r="Y291" s="141"/>
      <c r="Z291" s="141"/>
      <c r="AA291" s="141"/>
      <c r="AB291" s="141"/>
      <c r="AC291" s="141"/>
      <c r="AD291" s="141"/>
      <c r="AE291" s="141"/>
      <c r="AF291" s="141"/>
      <c r="AG291" s="141"/>
      <c r="AH291" s="141"/>
      <c r="AI291" s="432"/>
      <c r="AJ291" s="141"/>
      <c r="AK291" s="141"/>
      <c r="AL291" s="432"/>
      <c r="AM291" s="139"/>
      <c r="AN291" s="140"/>
      <c r="AO291" s="141"/>
      <c r="AP291" s="141"/>
      <c r="AQ291" s="143"/>
    </row>
    <row r="292" spans="1:43" ht="6" customHeight="1" x14ac:dyDescent="0.25">
      <c r="A292" s="573"/>
      <c r="B292" s="393"/>
      <c r="C292" s="573"/>
      <c r="D292" s="573"/>
      <c r="E292" s="573"/>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c r="AO292" s="573"/>
    </row>
    <row r="293" spans="1:43" ht="11.25" customHeight="1" x14ac:dyDescent="0.25">
      <c r="A293" s="204"/>
      <c r="B293" s="1237" t="s">
        <v>632</v>
      </c>
      <c r="C293" s="1237"/>
      <c r="D293" s="1237"/>
      <c r="E293" s="1237"/>
      <c r="F293" s="1237"/>
      <c r="G293" s="1237"/>
      <c r="H293" s="1237"/>
      <c r="I293" s="1237"/>
      <c r="J293" s="1237"/>
      <c r="K293" s="1237"/>
      <c r="L293" s="1237"/>
      <c r="M293" s="1237"/>
      <c r="N293" s="1237"/>
      <c r="O293" s="1237"/>
      <c r="P293" s="1237"/>
      <c r="Q293" s="1237"/>
      <c r="R293" s="1237"/>
      <c r="S293" s="1237"/>
      <c r="T293" s="1237"/>
      <c r="U293" s="1237"/>
      <c r="V293" s="1237"/>
      <c r="W293" s="1237"/>
      <c r="X293" s="1237"/>
      <c r="Y293" s="1237"/>
      <c r="Z293" s="1237"/>
      <c r="AA293" s="1237"/>
      <c r="AB293" s="1237"/>
      <c r="AC293" s="1237"/>
      <c r="AD293" s="1237"/>
      <c r="AE293" s="1237"/>
      <c r="AF293" s="1237"/>
      <c r="AG293" s="1237"/>
      <c r="AH293" s="1237"/>
      <c r="AI293" s="1237"/>
      <c r="AJ293" s="1237"/>
      <c r="AK293" s="1237"/>
      <c r="AL293" s="1237"/>
      <c r="AM293" s="1237"/>
      <c r="AN293" s="1237"/>
      <c r="AO293" s="1237"/>
      <c r="AP293" s="395"/>
      <c r="AQ293" s="188"/>
    </row>
    <row r="294" spans="1:43" ht="11.25" customHeight="1" x14ac:dyDescent="0.25">
      <c r="A294" s="204"/>
      <c r="B294" s="1237" t="s">
        <v>633</v>
      </c>
      <c r="C294" s="1237"/>
      <c r="D294" s="1237"/>
      <c r="E294" s="1237"/>
      <c r="F294" s="1237"/>
      <c r="G294" s="1237"/>
      <c r="H294" s="1237"/>
      <c r="I294" s="1237"/>
      <c r="J294" s="1237"/>
      <c r="K294" s="1237"/>
      <c r="L294" s="1237"/>
      <c r="M294" s="1237"/>
      <c r="N294" s="1237"/>
      <c r="O294" s="1237"/>
      <c r="P294" s="1237"/>
      <c r="Q294" s="1237"/>
      <c r="R294" s="1237"/>
      <c r="S294" s="1237"/>
      <c r="T294" s="1237"/>
      <c r="U294" s="1237"/>
      <c r="V294" s="1237"/>
      <c r="W294" s="1237"/>
      <c r="X294" s="1237"/>
      <c r="Y294" s="1237"/>
      <c r="Z294" s="1237"/>
      <c r="AA294" s="1237"/>
      <c r="AB294" s="1237"/>
      <c r="AC294" s="1237"/>
      <c r="AD294" s="1237"/>
      <c r="AE294" s="1237"/>
      <c r="AF294" s="1237"/>
      <c r="AG294" s="1237"/>
      <c r="AH294" s="1237"/>
      <c r="AI294" s="1237"/>
      <c r="AJ294" s="1237"/>
      <c r="AK294" s="1237"/>
      <c r="AL294" s="1237"/>
      <c r="AM294" s="1237"/>
      <c r="AN294" s="1237"/>
      <c r="AO294" s="1237"/>
      <c r="AP294" s="395"/>
      <c r="AQ294" s="188"/>
    </row>
    <row r="295" spans="1:43" ht="10.3" x14ac:dyDescent="0.25">
      <c r="A295" s="204"/>
      <c r="B295" s="1237"/>
      <c r="C295" s="1237"/>
      <c r="D295" s="1237"/>
      <c r="E295" s="1237"/>
      <c r="F295" s="1237"/>
      <c r="G295" s="1237"/>
      <c r="H295" s="1237"/>
      <c r="I295" s="1237"/>
      <c r="J295" s="1237"/>
      <c r="K295" s="1237"/>
      <c r="L295" s="1237"/>
      <c r="M295" s="1237"/>
      <c r="N295" s="1237"/>
      <c r="O295" s="1237"/>
      <c r="P295" s="1237"/>
      <c r="Q295" s="1237"/>
      <c r="R295" s="1237"/>
      <c r="S295" s="1237"/>
      <c r="T295" s="1237"/>
      <c r="U295" s="1237"/>
      <c r="V295" s="1237"/>
      <c r="W295" s="1237"/>
      <c r="X295" s="1237"/>
      <c r="Y295" s="1237"/>
      <c r="Z295" s="1237"/>
      <c r="AA295" s="1237"/>
      <c r="AB295" s="1237"/>
      <c r="AC295" s="1237"/>
      <c r="AD295" s="1237"/>
      <c r="AE295" s="1237"/>
      <c r="AF295" s="1237"/>
      <c r="AG295" s="1237"/>
      <c r="AH295" s="1237"/>
      <c r="AI295" s="1237"/>
      <c r="AJ295" s="1237"/>
      <c r="AK295" s="1237"/>
      <c r="AL295" s="1237"/>
      <c r="AM295" s="1237"/>
      <c r="AN295" s="1237"/>
      <c r="AO295" s="1237"/>
      <c r="AP295" s="395"/>
      <c r="AQ295" s="188"/>
    </row>
    <row r="296" spans="1:43" ht="10.3" x14ac:dyDescent="0.25">
      <c r="B296" s="1129" t="s">
        <v>634</v>
      </c>
      <c r="C296" s="1129"/>
      <c r="D296" s="1129"/>
      <c r="E296" s="1129"/>
      <c r="F296" s="1129"/>
      <c r="G296" s="1129"/>
      <c r="H296" s="1129"/>
      <c r="I296" s="1129"/>
      <c r="J296" s="1129"/>
      <c r="K296" s="1129"/>
      <c r="L296" s="1129"/>
      <c r="M296" s="1129"/>
      <c r="N296" s="1129"/>
      <c r="O296" s="1129"/>
      <c r="P296" s="1129"/>
      <c r="Q296" s="1129"/>
      <c r="R296" s="1129"/>
      <c r="S296" s="1129"/>
      <c r="T296" s="1129"/>
      <c r="U296" s="1129"/>
      <c r="V296" s="1129"/>
      <c r="W296" s="1129"/>
      <c r="X296" s="1129"/>
      <c r="Y296" s="1129"/>
      <c r="Z296" s="1129"/>
      <c r="AA296" s="1129"/>
      <c r="AB296" s="1129"/>
      <c r="AC296" s="1129"/>
      <c r="AD296" s="1129"/>
      <c r="AE296" s="1129"/>
      <c r="AF296" s="1129"/>
      <c r="AG296" s="1129"/>
      <c r="AH296" s="1129"/>
      <c r="AI296" s="1129"/>
      <c r="AJ296" s="1129"/>
      <c r="AK296" s="1129"/>
      <c r="AL296" s="1129"/>
      <c r="AM296" s="1129"/>
      <c r="AN296" s="1129"/>
      <c r="AO296" s="1129"/>
    </row>
    <row r="297" spans="1:43" ht="6" customHeight="1" x14ac:dyDescent="0.25">
      <c r="A297" s="204"/>
      <c r="B297" s="56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88"/>
      <c r="AN297" s="188"/>
      <c r="AO297" s="188"/>
    </row>
    <row r="298" spans="1:43" ht="6" customHeight="1" x14ac:dyDescent="0.25">
      <c r="A298" s="407"/>
      <c r="B298" s="410"/>
      <c r="C298" s="407"/>
      <c r="D298" s="407"/>
      <c r="E298" s="407"/>
      <c r="F298" s="407"/>
      <c r="G298" s="407"/>
      <c r="H298" s="407"/>
      <c r="I298" s="407"/>
      <c r="J298" s="407"/>
      <c r="K298" s="407"/>
      <c r="L298" s="407"/>
      <c r="M298" s="407"/>
      <c r="N298" s="407"/>
      <c r="O298" s="407"/>
      <c r="P298" s="407"/>
      <c r="Q298" s="407"/>
      <c r="R298" s="407"/>
      <c r="S298" s="407"/>
      <c r="T298" s="407"/>
      <c r="U298" s="407"/>
      <c r="V298" s="407"/>
      <c r="W298" s="407"/>
      <c r="X298" s="407"/>
      <c r="Y298" s="407"/>
      <c r="Z298" s="407"/>
      <c r="AA298" s="407"/>
      <c r="AB298" s="407"/>
      <c r="AC298" s="407"/>
      <c r="AD298" s="407"/>
      <c r="AE298" s="407"/>
      <c r="AF298" s="407"/>
      <c r="AG298" s="407"/>
      <c r="AH298" s="407"/>
      <c r="AI298" s="407"/>
      <c r="AJ298" s="407"/>
      <c r="AK298" s="407"/>
      <c r="AL298" s="407"/>
      <c r="AM298" s="407"/>
      <c r="AN298" s="407"/>
      <c r="AO298" s="407"/>
      <c r="AP298" s="407"/>
      <c r="AQ298" s="407"/>
    </row>
    <row r="299" spans="1:43" ht="6" customHeight="1" x14ac:dyDescent="0.25">
      <c r="C299" s="159"/>
      <c r="U299" s="159"/>
      <c r="AM299" s="159"/>
    </row>
    <row r="300" spans="1:43" ht="11.25" customHeight="1" x14ac:dyDescent="0.25">
      <c r="C300" s="159"/>
      <c r="U300" s="159"/>
      <c r="AM300" s="159"/>
    </row>
    <row r="301" spans="1:43" ht="11.25" customHeight="1" x14ac:dyDescent="0.25">
      <c r="C301" s="159"/>
      <c r="U301" s="159"/>
      <c r="AM301" s="159"/>
    </row>
    <row r="302" spans="1:43" ht="11.25" customHeight="1" x14ac:dyDescent="0.25">
      <c r="C302" s="159"/>
      <c r="U302" s="159"/>
      <c r="AM302" s="159"/>
    </row>
    <row r="303" spans="1:43" ht="11.25" customHeight="1" x14ac:dyDescent="0.25">
      <c r="C303" s="159"/>
      <c r="U303" s="159"/>
      <c r="AM303" s="159"/>
    </row>
    <row r="304" spans="1:43" ht="11.25" customHeight="1" x14ac:dyDescent="0.25">
      <c r="C304" s="159"/>
      <c r="U304" s="159"/>
      <c r="AM304" s="159"/>
    </row>
    <row r="305" spans="3:39" ht="11.25" customHeight="1" x14ac:dyDescent="0.25">
      <c r="C305" s="159"/>
      <c r="U305" s="159"/>
      <c r="AM305" s="159"/>
    </row>
    <row r="306" spans="3:39" ht="11.25" customHeight="1" x14ac:dyDescent="0.25">
      <c r="C306" s="159"/>
      <c r="AM306" s="159"/>
    </row>
    <row r="307" spans="3:39" ht="11.25" customHeight="1" x14ac:dyDescent="0.25">
      <c r="AM307" s="159"/>
    </row>
  </sheetData>
  <sheetProtection sheet="1" scenarios="1" formatCells="0" formatRows="0" insertRows="0" deleteRows="0"/>
  <mergeCells count="61">
    <mergeCell ref="E47:T53"/>
    <mergeCell ref="E184:T190"/>
    <mergeCell ref="E193:T228"/>
    <mergeCell ref="E279:T284"/>
    <mergeCell ref="E180:T181"/>
    <mergeCell ref="E231:T238"/>
    <mergeCell ref="E241:T243"/>
    <mergeCell ref="E246:T247"/>
    <mergeCell ref="E250:T257"/>
    <mergeCell ref="E67:T70"/>
    <mergeCell ref="E158:T160"/>
    <mergeCell ref="E141:T145"/>
    <mergeCell ref="E163:T166"/>
    <mergeCell ref="AP154:AP155"/>
    <mergeCell ref="E97:AL97"/>
    <mergeCell ref="E104:AL104"/>
    <mergeCell ref="E111:T121"/>
    <mergeCell ref="E152:AL152"/>
    <mergeCell ref="AP57:AP58"/>
    <mergeCell ref="E61:T64"/>
    <mergeCell ref="AP147:AP148"/>
    <mergeCell ref="AP86:AP87"/>
    <mergeCell ref="E93:T94"/>
    <mergeCell ref="E131:T138"/>
    <mergeCell ref="E73:T74"/>
    <mergeCell ref="E77:T77"/>
    <mergeCell ref="F84:L90"/>
    <mergeCell ref="N84:T90"/>
    <mergeCell ref="E146:T149"/>
    <mergeCell ref="E128:AL128"/>
    <mergeCell ref="E56:T58"/>
    <mergeCell ref="AP106:AP107"/>
    <mergeCell ref="AP117:AP118"/>
    <mergeCell ref="E124:T125"/>
    <mergeCell ref="A1:AQ1"/>
    <mergeCell ref="E3:T3"/>
    <mergeCell ref="W3:AL3"/>
    <mergeCell ref="AO3:AP3"/>
    <mergeCell ref="E44:T45"/>
    <mergeCell ref="E25:T36"/>
    <mergeCell ref="E39:T41"/>
    <mergeCell ref="E5:T7"/>
    <mergeCell ref="AP5:AP6"/>
    <mergeCell ref="E10:T12"/>
    <mergeCell ref="E15:T17"/>
    <mergeCell ref="E20:T22"/>
    <mergeCell ref="AP21:AP22"/>
    <mergeCell ref="AP169:AP170"/>
    <mergeCell ref="B296:AO296"/>
    <mergeCell ref="Y201:AK201"/>
    <mergeCell ref="Y212:AK212"/>
    <mergeCell ref="Y219:AK219"/>
    <mergeCell ref="Z227:AK227"/>
    <mergeCell ref="Z189:AK189"/>
    <mergeCell ref="E287:T290"/>
    <mergeCell ref="B293:AO293"/>
    <mergeCell ref="B294:AO295"/>
    <mergeCell ref="E260:T262"/>
    <mergeCell ref="E265:T266"/>
    <mergeCell ref="E269:T276"/>
    <mergeCell ref="E167:T177"/>
  </mergeCells>
  <printOptions horizontalCentered="1"/>
  <pageMargins left="0.25" right="0.25" top="0.25" bottom="0.25" header="0.3" footer="0.3"/>
  <pageSetup paperSize="9" orientation="portrait" r:id="rId1"/>
  <headerFooter>
    <oddFooter>&amp;CW-&amp;P</oddFooter>
  </headerFooter>
  <rowBreaks count="4" manualBreakCount="4">
    <brk id="75" max="42" man="1"/>
    <brk id="150" max="42" man="1"/>
    <brk id="191" max="42" man="1"/>
    <brk id="258" max="4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theme="7" tint="-0.249977111117893"/>
  </sheetPr>
  <dimension ref="A1:AU228"/>
  <sheetViews>
    <sheetView view="pageBreakPreview" topLeftCell="A126" zoomScaleNormal="100" zoomScaleSheetLayoutView="100" workbookViewId="0">
      <selection activeCell="AL2" sqref="AL2:AP2"/>
    </sheetView>
  </sheetViews>
  <sheetFormatPr defaultColWidth="2.90625" defaultRowHeight="10.3" x14ac:dyDescent="0.25"/>
  <cols>
    <col min="1" max="1" width="1.90625" style="149" customWidth="1"/>
    <col min="2" max="2" width="4.90625" style="173" customWidth="1"/>
    <col min="3" max="4" width="1.90625" style="149" customWidth="1"/>
    <col min="5" max="20" width="2.90625" style="149"/>
    <col min="21" max="22" width="1.90625" style="149" customWidth="1"/>
    <col min="23" max="32" width="2.90625" style="149"/>
    <col min="33" max="33" width="2.90625" style="149" customWidth="1"/>
    <col min="34" max="37" width="2.90625" style="149"/>
    <col min="38" max="38" width="2.90625" style="161" customWidth="1"/>
    <col min="39" max="41" width="1.90625" style="149" customWidth="1"/>
    <col min="42" max="42" width="4.90625" style="187" customWidth="1"/>
    <col min="43" max="43" width="1.90625" style="149" customWidth="1"/>
    <col min="44" max="45" width="2.90625" style="149"/>
    <col min="46" max="46" width="3.08984375" style="149" bestFit="1" customWidth="1"/>
    <col min="47" max="47" width="2.90625" style="149"/>
    <col min="48" max="48" width="3.08984375" style="149" bestFit="1" customWidth="1"/>
    <col min="49" max="51" width="2.90625" style="149"/>
    <col min="52" max="52" width="4.6328125" style="149" bestFit="1" customWidth="1"/>
    <col min="53" max="16384" width="2.90625" style="149"/>
  </cols>
  <sheetData>
    <row r="1" spans="1:43" x14ac:dyDescent="0.25">
      <c r="A1" s="1130" t="s">
        <v>635</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row>
    <row r="2" spans="1:43" ht="6" customHeight="1" x14ac:dyDescent="0.25">
      <c r="A2" s="407"/>
      <c r="B2" s="206"/>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116"/>
      <c r="AM2" s="381"/>
      <c r="AN2" s="381"/>
      <c r="AO2" s="381"/>
      <c r="AP2" s="381"/>
      <c r="AQ2" s="381"/>
    </row>
    <row r="3" spans="1:43" s="159" customFormat="1" ht="11.25" customHeight="1"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ht="6" customHeight="1" x14ac:dyDescent="0.25">
      <c r="A4" s="129"/>
      <c r="B4" s="130"/>
      <c r="C4" s="131"/>
      <c r="D4" s="132"/>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4"/>
      <c r="AM4" s="131"/>
      <c r="AN4" s="132"/>
      <c r="AO4" s="133"/>
      <c r="AP4" s="133"/>
      <c r="AQ4" s="135"/>
    </row>
    <row r="5" spans="1:43" x14ac:dyDescent="0.25">
      <c r="A5" s="136"/>
      <c r="B5" s="410">
        <v>801</v>
      </c>
      <c r="C5" s="202"/>
      <c r="D5" s="109"/>
      <c r="E5" s="1129" t="s">
        <v>636</v>
      </c>
      <c r="F5" s="1129"/>
      <c r="G5" s="1129"/>
      <c r="H5" s="1129"/>
      <c r="I5" s="1129"/>
      <c r="J5" s="1129"/>
      <c r="K5" s="1129"/>
      <c r="L5" s="1129"/>
      <c r="M5" s="1129"/>
      <c r="N5" s="1129"/>
      <c r="O5" s="1129"/>
      <c r="P5" s="1129"/>
      <c r="Q5" s="1129"/>
      <c r="R5" s="1129"/>
      <c r="S5" s="1129"/>
      <c r="T5" s="1129"/>
      <c r="U5" s="407"/>
      <c r="V5" s="407"/>
      <c r="W5" s="407"/>
      <c r="X5" s="407"/>
      <c r="Y5" s="407"/>
      <c r="Z5" s="407"/>
      <c r="AA5" s="407"/>
      <c r="AB5" s="407"/>
      <c r="AC5" s="407"/>
      <c r="AD5" s="407"/>
      <c r="AE5" s="407"/>
      <c r="AF5" s="407"/>
      <c r="AG5" s="407"/>
      <c r="AH5" s="407"/>
      <c r="AI5" s="407"/>
      <c r="AJ5" s="407"/>
      <c r="AK5" s="407"/>
      <c r="AL5" s="203"/>
      <c r="AM5" s="202"/>
      <c r="AN5" s="109"/>
      <c r="AO5" s="407"/>
      <c r="AP5" s="407"/>
      <c r="AQ5" s="137"/>
    </row>
    <row r="6" spans="1:43" ht="6" customHeight="1" x14ac:dyDescent="0.25">
      <c r="A6" s="136"/>
      <c r="B6" s="410"/>
      <c r="C6" s="202"/>
      <c r="D6" s="109"/>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7"/>
      <c r="AL6" s="203"/>
      <c r="AM6" s="202"/>
      <c r="AN6" s="109"/>
      <c r="AO6" s="407"/>
      <c r="AP6" s="407"/>
      <c r="AQ6" s="137"/>
    </row>
    <row r="7" spans="1:43" x14ac:dyDescent="0.25">
      <c r="A7" s="136"/>
      <c r="B7" s="410"/>
      <c r="C7" s="202"/>
      <c r="D7" s="109"/>
      <c r="E7" s="407"/>
      <c r="F7" s="407"/>
      <c r="G7" s="407"/>
      <c r="H7" s="407"/>
      <c r="I7" s="407"/>
      <c r="J7" s="161" t="s">
        <v>637</v>
      </c>
      <c r="L7" s="407"/>
      <c r="M7" s="407"/>
      <c r="N7" s="407"/>
      <c r="P7" s="407"/>
      <c r="Q7" s="203" t="s">
        <v>638</v>
      </c>
      <c r="S7" s="407"/>
      <c r="T7" s="407"/>
      <c r="U7" s="407"/>
      <c r="W7" s="407"/>
      <c r="X7" s="407"/>
      <c r="Y7" s="407"/>
      <c r="Z7" s="203" t="s">
        <v>639</v>
      </c>
      <c r="AA7" s="407"/>
      <c r="AB7" s="407"/>
      <c r="AC7" s="407"/>
      <c r="AD7" s="407"/>
      <c r="AE7" s="407"/>
      <c r="AF7" s="407"/>
      <c r="AG7" s="407"/>
      <c r="AH7" s="407"/>
      <c r="AI7" s="407"/>
      <c r="AJ7" s="407"/>
      <c r="AK7" s="407"/>
      <c r="AL7" s="203"/>
      <c r="AM7" s="202"/>
      <c r="AN7" s="109"/>
      <c r="AO7" s="407"/>
      <c r="AP7" s="1228">
        <v>813</v>
      </c>
      <c r="AQ7" s="174"/>
    </row>
    <row r="8" spans="1:43" x14ac:dyDescent="0.25">
      <c r="A8" s="136"/>
      <c r="B8" s="410"/>
      <c r="C8" s="202"/>
      <c r="D8" s="109"/>
      <c r="E8" s="407"/>
      <c r="F8" s="407"/>
      <c r="G8" s="407"/>
      <c r="H8" s="407"/>
      <c r="I8" s="407"/>
      <c r="J8" s="407"/>
      <c r="L8" s="407"/>
      <c r="M8" s="407"/>
      <c r="N8" s="407"/>
      <c r="P8" s="407"/>
      <c r="Q8" s="203" t="s">
        <v>186</v>
      </c>
      <c r="S8" s="407"/>
      <c r="T8" s="407"/>
      <c r="U8" s="407"/>
      <c r="W8" s="407"/>
      <c r="X8" s="407"/>
      <c r="Y8" s="407"/>
      <c r="Z8" s="203" t="s">
        <v>186</v>
      </c>
      <c r="AA8" s="407"/>
      <c r="AB8" s="407"/>
      <c r="AC8" s="407"/>
      <c r="AD8" s="407"/>
      <c r="AE8" s="407"/>
      <c r="AF8" s="407"/>
      <c r="AG8" s="407"/>
      <c r="AH8" s="407"/>
      <c r="AI8" s="407"/>
      <c r="AJ8" s="407"/>
      <c r="AK8" s="407"/>
      <c r="AL8" s="203"/>
      <c r="AM8" s="202"/>
      <c r="AN8" s="109"/>
      <c r="AO8" s="407"/>
      <c r="AP8" s="1228"/>
      <c r="AQ8" s="174"/>
    </row>
    <row r="9" spans="1:43" ht="6" customHeight="1" thickBot="1" x14ac:dyDescent="0.3">
      <c r="A9" s="138"/>
      <c r="B9" s="432"/>
      <c r="C9" s="139"/>
      <c r="D9" s="140"/>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2"/>
      <c r="AM9" s="139"/>
      <c r="AN9" s="140"/>
      <c r="AO9" s="141"/>
      <c r="AP9" s="141"/>
      <c r="AQ9" s="143"/>
    </row>
    <row r="10" spans="1:43" ht="6" customHeight="1" x14ac:dyDescent="0.25">
      <c r="A10" s="129"/>
      <c r="B10" s="130"/>
      <c r="C10" s="131"/>
      <c r="D10" s="132"/>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4"/>
      <c r="AM10" s="131"/>
      <c r="AN10" s="132"/>
      <c r="AO10" s="133"/>
      <c r="AP10" s="133"/>
      <c r="AQ10" s="135"/>
    </row>
    <row r="11" spans="1:43" x14ac:dyDescent="0.25">
      <c r="A11" s="136"/>
      <c r="B11" s="410">
        <v>802</v>
      </c>
      <c r="C11" s="202"/>
      <c r="D11" s="109"/>
      <c r="E11" s="1129" t="s">
        <v>172</v>
      </c>
      <c r="F11" s="1129"/>
      <c r="G11" s="1129"/>
      <c r="H11" s="1129"/>
      <c r="I11" s="1129"/>
      <c r="J11" s="1129"/>
      <c r="K11" s="1129"/>
      <c r="L11" s="1129"/>
      <c r="M11" s="1129"/>
      <c r="N11" s="1129"/>
      <c r="O11" s="1129"/>
      <c r="P11" s="1129"/>
      <c r="Q11" s="1129"/>
      <c r="R11" s="1129"/>
      <c r="S11" s="1129"/>
      <c r="T11" s="1129"/>
      <c r="U11" s="407"/>
      <c r="V11" s="407"/>
      <c r="W11" s="407"/>
      <c r="X11" s="407"/>
      <c r="Y11" s="407"/>
      <c r="Z11" s="407"/>
      <c r="AA11" s="407"/>
      <c r="AB11" s="407"/>
      <c r="AC11" s="407"/>
      <c r="AD11" s="407"/>
      <c r="AE11" s="407"/>
      <c r="AF11" s="407"/>
      <c r="AG11" s="407"/>
      <c r="AH11" s="407"/>
      <c r="AI11" s="407"/>
      <c r="AJ11" s="407"/>
      <c r="AK11" s="407"/>
      <c r="AL11" s="203"/>
      <c r="AM11" s="202"/>
      <c r="AN11" s="109"/>
      <c r="AO11" s="407"/>
      <c r="AP11" s="407"/>
      <c r="AQ11" s="137"/>
    </row>
    <row r="12" spans="1:43" ht="6" customHeight="1" x14ac:dyDescent="0.25">
      <c r="A12" s="136"/>
      <c r="B12" s="206"/>
      <c r="C12" s="202"/>
      <c r="D12" s="109"/>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7"/>
      <c r="AL12" s="203"/>
      <c r="AM12" s="202"/>
      <c r="AN12" s="109"/>
      <c r="AO12" s="407"/>
      <c r="AP12" s="407"/>
      <c r="AQ12" s="137"/>
    </row>
    <row r="13" spans="1:43" x14ac:dyDescent="0.25">
      <c r="A13" s="136"/>
      <c r="B13" s="121"/>
      <c r="C13" s="202"/>
      <c r="D13" s="109"/>
      <c r="E13" s="407"/>
      <c r="F13" s="407"/>
      <c r="G13" s="407"/>
      <c r="H13" s="407"/>
      <c r="I13" s="407"/>
      <c r="J13" s="407"/>
      <c r="L13" s="407"/>
      <c r="M13" s="407"/>
      <c r="N13" s="203" t="s">
        <v>174</v>
      </c>
      <c r="P13" s="407"/>
      <c r="Q13" s="381"/>
      <c r="R13" s="381"/>
      <c r="S13" s="381"/>
      <c r="T13" s="381"/>
      <c r="U13" s="407"/>
      <c r="W13" s="407"/>
      <c r="X13" s="407"/>
      <c r="Y13" s="407"/>
      <c r="Z13" s="203" t="s">
        <v>173</v>
      </c>
      <c r="AA13" s="407"/>
      <c r="AB13" s="407"/>
      <c r="AC13" s="407"/>
      <c r="AD13" s="407"/>
      <c r="AE13" s="407"/>
      <c r="AF13" s="407"/>
      <c r="AG13" s="407"/>
      <c r="AH13" s="407"/>
      <c r="AI13" s="407"/>
      <c r="AJ13" s="407"/>
      <c r="AK13" s="407"/>
      <c r="AL13" s="203"/>
      <c r="AM13" s="202"/>
      <c r="AN13" s="109"/>
      <c r="AO13" s="407"/>
      <c r="AP13" s="1228">
        <v>804</v>
      </c>
      <c r="AQ13" s="174"/>
    </row>
    <row r="14" spans="1:43" x14ac:dyDescent="0.25">
      <c r="A14" s="136"/>
      <c r="B14" s="410"/>
      <c r="C14" s="202"/>
      <c r="D14" s="109"/>
      <c r="E14" s="407"/>
      <c r="F14" s="407"/>
      <c r="G14" s="407"/>
      <c r="H14" s="407"/>
      <c r="I14" s="407"/>
      <c r="J14" s="407"/>
      <c r="L14" s="407"/>
      <c r="M14" s="407"/>
      <c r="N14" s="203"/>
      <c r="P14" s="407"/>
      <c r="Q14" s="381"/>
      <c r="R14" s="381"/>
      <c r="S14" s="381"/>
      <c r="T14" s="381"/>
      <c r="U14" s="407"/>
      <c r="W14" s="407"/>
      <c r="X14" s="407"/>
      <c r="Y14" s="407"/>
      <c r="Z14" s="203" t="s">
        <v>175</v>
      </c>
      <c r="AA14" s="407"/>
      <c r="AB14" s="407"/>
      <c r="AC14" s="407"/>
      <c r="AD14" s="407"/>
      <c r="AE14" s="407"/>
      <c r="AF14" s="407"/>
      <c r="AG14" s="407"/>
      <c r="AH14" s="407"/>
      <c r="AI14" s="407"/>
      <c r="AJ14" s="407"/>
      <c r="AK14" s="407"/>
      <c r="AL14" s="203"/>
      <c r="AM14" s="202"/>
      <c r="AN14" s="109"/>
      <c r="AO14" s="407"/>
      <c r="AP14" s="1228"/>
      <c r="AQ14" s="174"/>
    </row>
    <row r="15" spans="1:43" ht="6" customHeight="1" thickBot="1" x14ac:dyDescent="0.3">
      <c r="A15" s="138"/>
      <c r="B15" s="432"/>
      <c r="C15" s="139"/>
      <c r="D15" s="140"/>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2"/>
      <c r="AM15" s="139"/>
      <c r="AN15" s="140"/>
      <c r="AO15" s="141"/>
      <c r="AP15" s="141"/>
      <c r="AQ15" s="143"/>
    </row>
    <row r="16" spans="1:43" ht="6" customHeight="1" x14ac:dyDescent="0.25">
      <c r="A16" s="29"/>
      <c r="B16" s="433"/>
      <c r="C16" s="107"/>
      <c r="D16" s="108"/>
      <c r="E16" s="29"/>
      <c r="F16" s="29"/>
      <c r="G16" s="29"/>
      <c r="H16" s="29"/>
      <c r="I16" s="29"/>
      <c r="J16" s="29"/>
      <c r="K16" s="29"/>
      <c r="L16" s="29"/>
      <c r="M16" s="29"/>
      <c r="N16" s="29"/>
      <c r="O16" s="29"/>
      <c r="P16" s="29"/>
      <c r="Q16" s="29"/>
      <c r="R16" s="29"/>
      <c r="S16" s="29"/>
      <c r="T16" s="29"/>
      <c r="U16" s="107"/>
      <c r="V16" s="108"/>
      <c r="W16" s="29"/>
      <c r="X16" s="29"/>
      <c r="Y16" s="29"/>
      <c r="Z16" s="29"/>
      <c r="AA16" s="29"/>
      <c r="AB16" s="29"/>
      <c r="AC16" s="29"/>
      <c r="AD16" s="29"/>
      <c r="AE16" s="29"/>
      <c r="AF16" s="29"/>
      <c r="AG16" s="29"/>
      <c r="AH16" s="29"/>
      <c r="AI16" s="29"/>
      <c r="AJ16" s="29"/>
      <c r="AK16" s="29"/>
      <c r="AL16" s="33"/>
      <c r="AM16" s="107"/>
      <c r="AN16" s="108"/>
      <c r="AO16" s="29"/>
      <c r="AP16" s="29"/>
      <c r="AQ16" s="29"/>
    </row>
    <row r="17" spans="1:47" ht="11.25" customHeight="1" x14ac:dyDescent="0.25">
      <c r="A17" s="407"/>
      <c r="B17" s="410">
        <v>803</v>
      </c>
      <c r="C17" s="202"/>
      <c r="D17" s="109"/>
      <c r="E17" s="1148" t="str">
        <f ca="1">VLOOKUP(INDIRECT(ADDRESS(ROW(),COLUMN()-3)),INDIRECT("translations[[Question Num]:["&amp; Language_Selected &amp;"]]"),MATCH(Language_Selected,Language_Options,0)+1,FALSE)</f>
        <v>Now I have some questions about the future. After the child you are expecting now, would you like to have another child, or would you prefer not to have any more children?</v>
      </c>
      <c r="F17" s="1148"/>
      <c r="G17" s="1148"/>
      <c r="H17" s="1148"/>
      <c r="I17" s="1148"/>
      <c r="J17" s="1148"/>
      <c r="K17" s="1148"/>
      <c r="L17" s="1148"/>
      <c r="M17" s="1148"/>
      <c r="N17" s="1148"/>
      <c r="O17" s="1148"/>
      <c r="P17" s="1148"/>
      <c r="Q17" s="1148"/>
      <c r="R17" s="1148"/>
      <c r="S17" s="1148"/>
      <c r="T17" s="1148"/>
      <c r="U17" s="146"/>
      <c r="V17" s="109"/>
      <c r="W17" s="381" t="s">
        <v>640</v>
      </c>
      <c r="X17" s="381"/>
      <c r="Y17" s="381"/>
      <c r="Z17" s="381"/>
      <c r="AA17" s="381"/>
      <c r="AB17" s="381"/>
      <c r="AC17" s="381"/>
      <c r="AE17" s="111" t="s">
        <v>9</v>
      </c>
      <c r="AF17" s="111"/>
      <c r="AG17" s="160"/>
      <c r="AH17" s="111"/>
      <c r="AI17" s="111"/>
      <c r="AJ17" s="111"/>
      <c r="AK17" s="111"/>
      <c r="AL17" s="117" t="s">
        <v>53</v>
      </c>
      <c r="AM17" s="202"/>
      <c r="AN17" s="109"/>
      <c r="AO17" s="407"/>
      <c r="AP17" s="359">
        <v>805</v>
      </c>
      <c r="AQ17" s="407"/>
    </row>
    <row r="18" spans="1:47" x14ac:dyDescent="0.25">
      <c r="A18" s="407"/>
      <c r="B18" s="121"/>
      <c r="C18" s="202"/>
      <c r="D18" s="109"/>
      <c r="E18" s="1148"/>
      <c r="F18" s="1148"/>
      <c r="G18" s="1148"/>
      <c r="H18" s="1148"/>
      <c r="I18" s="1148"/>
      <c r="J18" s="1148"/>
      <c r="K18" s="1148"/>
      <c r="L18" s="1148"/>
      <c r="M18" s="1148"/>
      <c r="N18" s="1148"/>
      <c r="O18" s="1148"/>
      <c r="P18" s="1148"/>
      <c r="Q18" s="1148"/>
      <c r="R18" s="1148"/>
      <c r="S18" s="1148"/>
      <c r="T18" s="1148"/>
      <c r="U18" s="146"/>
      <c r="V18" s="109"/>
      <c r="W18" s="381" t="s">
        <v>641</v>
      </c>
      <c r="X18" s="381"/>
      <c r="Y18" s="381"/>
      <c r="Z18" s="381"/>
      <c r="AA18" s="111" t="s">
        <v>9</v>
      </c>
      <c r="AB18" s="160"/>
      <c r="AC18" s="111"/>
      <c r="AD18" s="111"/>
      <c r="AE18" s="111"/>
      <c r="AF18" s="111"/>
      <c r="AG18" s="111"/>
      <c r="AH18" s="111"/>
      <c r="AI18" s="111"/>
      <c r="AJ18" s="111"/>
      <c r="AK18" s="111"/>
      <c r="AL18" s="117" t="s">
        <v>55</v>
      </c>
      <c r="AM18" s="202"/>
      <c r="AN18" s="109"/>
      <c r="AO18" s="407"/>
      <c r="AP18" s="1228">
        <v>812</v>
      </c>
      <c r="AQ18" s="175"/>
    </row>
    <row r="19" spans="1:47" x14ac:dyDescent="0.25">
      <c r="A19" s="407"/>
      <c r="B19" s="410"/>
      <c r="C19" s="202"/>
      <c r="D19" s="109"/>
      <c r="E19" s="1148"/>
      <c r="F19" s="1148"/>
      <c r="G19" s="1148"/>
      <c r="H19" s="1148"/>
      <c r="I19" s="1148"/>
      <c r="J19" s="1148"/>
      <c r="K19" s="1148"/>
      <c r="L19" s="1148"/>
      <c r="M19" s="1148"/>
      <c r="N19" s="1148"/>
      <c r="O19" s="1148"/>
      <c r="P19" s="1148"/>
      <c r="Q19" s="1148"/>
      <c r="R19" s="1148"/>
      <c r="S19" s="1148"/>
      <c r="T19" s="1148"/>
      <c r="U19" s="146"/>
      <c r="V19" s="109"/>
      <c r="W19" s="381" t="s">
        <v>642</v>
      </c>
      <c r="X19" s="381"/>
      <c r="Y19" s="381"/>
      <c r="Z19" s="381"/>
      <c r="AA19" s="381"/>
      <c r="AB19" s="381"/>
      <c r="AC19" s="381"/>
      <c r="AD19" s="381"/>
      <c r="AF19" s="111" t="s">
        <v>9</v>
      </c>
      <c r="AG19" s="111"/>
      <c r="AH19" s="160"/>
      <c r="AI19" s="111"/>
      <c r="AJ19" s="111"/>
      <c r="AK19" s="111"/>
      <c r="AL19" s="117" t="s">
        <v>103</v>
      </c>
      <c r="AM19" s="202"/>
      <c r="AN19" s="109"/>
      <c r="AO19" s="407"/>
      <c r="AP19" s="1228"/>
      <c r="AQ19" s="175"/>
    </row>
    <row r="20" spans="1:47" x14ac:dyDescent="0.25">
      <c r="A20" s="407"/>
      <c r="B20" s="410"/>
      <c r="C20" s="202"/>
      <c r="D20" s="109"/>
      <c r="E20" s="1148"/>
      <c r="F20" s="1148"/>
      <c r="G20" s="1148"/>
      <c r="H20" s="1148"/>
      <c r="I20" s="1148"/>
      <c r="J20" s="1148"/>
      <c r="K20" s="1148"/>
      <c r="L20" s="1148"/>
      <c r="M20" s="1148"/>
      <c r="N20" s="1148"/>
      <c r="O20" s="1148"/>
      <c r="P20" s="1148"/>
      <c r="Q20" s="1148"/>
      <c r="R20" s="1148"/>
      <c r="S20" s="1148"/>
      <c r="T20" s="1148"/>
      <c r="U20" s="146"/>
      <c r="V20" s="109"/>
      <c r="W20" s="381"/>
      <c r="X20" s="381"/>
      <c r="Y20" s="381"/>
      <c r="Z20" s="381"/>
      <c r="AA20" s="381"/>
      <c r="AB20" s="381"/>
      <c r="AC20" s="381"/>
      <c r="AD20" s="381"/>
      <c r="AE20" s="381"/>
      <c r="AF20" s="381"/>
      <c r="AG20" s="381"/>
      <c r="AH20" s="381"/>
      <c r="AI20" s="381"/>
      <c r="AJ20" s="381"/>
      <c r="AK20" s="381"/>
      <c r="AL20" s="116"/>
      <c r="AM20" s="202"/>
      <c r="AN20" s="109"/>
      <c r="AO20" s="407"/>
      <c r="AP20" s="407"/>
      <c r="AQ20" s="407"/>
    </row>
    <row r="21" spans="1:47" ht="6" customHeight="1" x14ac:dyDescent="0.25">
      <c r="A21" s="119"/>
      <c r="B21" s="118"/>
      <c r="C21" s="114"/>
      <c r="D21" s="113"/>
      <c r="E21" s="119"/>
      <c r="F21" s="119"/>
      <c r="G21" s="119"/>
      <c r="H21" s="119"/>
      <c r="I21" s="119"/>
      <c r="J21" s="119"/>
      <c r="K21" s="119"/>
      <c r="L21" s="119"/>
      <c r="M21" s="119"/>
      <c r="N21" s="119"/>
      <c r="O21" s="119"/>
      <c r="P21" s="119"/>
      <c r="Q21" s="119"/>
      <c r="R21" s="119"/>
      <c r="S21" s="119"/>
      <c r="T21" s="119"/>
      <c r="U21" s="114"/>
      <c r="V21" s="113"/>
      <c r="W21" s="119"/>
      <c r="X21" s="119"/>
      <c r="Y21" s="119"/>
      <c r="Z21" s="119"/>
      <c r="AA21" s="119"/>
      <c r="AB21" s="119"/>
      <c r="AC21" s="119"/>
      <c r="AD21" s="119"/>
      <c r="AE21" s="119"/>
      <c r="AF21" s="119"/>
      <c r="AG21" s="119"/>
      <c r="AH21" s="119"/>
      <c r="AI21" s="119"/>
      <c r="AJ21" s="119"/>
      <c r="AK21" s="119"/>
      <c r="AL21" s="120"/>
      <c r="AM21" s="114"/>
      <c r="AN21" s="113"/>
      <c r="AO21" s="119"/>
      <c r="AP21" s="119"/>
      <c r="AQ21" s="119"/>
    </row>
    <row r="22" spans="1:47" ht="6" customHeight="1" x14ac:dyDescent="0.25">
      <c r="A22" s="29"/>
      <c r="B22" s="433"/>
      <c r="C22" s="107"/>
      <c r="D22" s="108"/>
      <c r="E22" s="29"/>
      <c r="F22" s="29"/>
      <c r="G22" s="29"/>
      <c r="H22" s="29"/>
      <c r="I22" s="29"/>
      <c r="J22" s="29"/>
      <c r="K22" s="29"/>
      <c r="L22" s="29"/>
      <c r="M22" s="29"/>
      <c r="N22" s="29"/>
      <c r="O22" s="29"/>
      <c r="P22" s="29"/>
      <c r="Q22" s="29"/>
      <c r="R22" s="29"/>
      <c r="S22" s="29"/>
      <c r="T22" s="29"/>
      <c r="U22" s="107"/>
      <c r="V22" s="108"/>
      <c r="W22" s="29"/>
      <c r="X22" s="29"/>
      <c r="Y22" s="29"/>
      <c r="Z22" s="29"/>
      <c r="AA22" s="29"/>
      <c r="AB22" s="29"/>
      <c r="AC22" s="29"/>
      <c r="AD22" s="29"/>
      <c r="AE22" s="29"/>
      <c r="AF22" s="29"/>
      <c r="AG22" s="29"/>
      <c r="AH22" s="29"/>
      <c r="AI22" s="29"/>
      <c r="AJ22" s="29"/>
      <c r="AK22" s="29"/>
      <c r="AL22" s="33"/>
      <c r="AM22" s="107"/>
      <c r="AN22" s="108"/>
      <c r="AO22" s="29"/>
      <c r="AP22" s="29"/>
      <c r="AQ22" s="29"/>
    </row>
    <row r="23" spans="1:47" ht="11.25" customHeight="1" x14ac:dyDescent="0.25">
      <c r="A23" s="407"/>
      <c r="B23" s="410">
        <v>804</v>
      </c>
      <c r="C23" s="202"/>
      <c r="D23" s="109"/>
      <c r="E23" s="381" t="s">
        <v>2099</v>
      </c>
      <c r="F23" s="407"/>
      <c r="G23" s="407"/>
      <c r="H23" s="159"/>
      <c r="I23" s="407"/>
      <c r="K23" s="407"/>
      <c r="L23" s="407"/>
      <c r="M23" s="407"/>
      <c r="N23" s="407"/>
      <c r="O23" s="381"/>
      <c r="P23" s="381"/>
      <c r="Q23" s="381"/>
      <c r="S23" s="116"/>
      <c r="T23" s="381"/>
      <c r="U23" s="202"/>
      <c r="V23" s="109"/>
      <c r="W23" s="381" t="s">
        <v>643</v>
      </c>
      <c r="X23" s="381"/>
      <c r="Y23" s="381"/>
      <c r="Z23" s="381"/>
      <c r="AA23" s="381"/>
      <c r="AB23" s="381"/>
      <c r="AC23" s="381"/>
      <c r="AD23" s="381"/>
      <c r="AE23" s="381"/>
      <c r="AF23" s="111" t="s">
        <v>9</v>
      </c>
      <c r="AG23" s="160"/>
      <c r="AH23" s="111"/>
      <c r="AI23" s="111"/>
      <c r="AJ23" s="111"/>
      <c r="AK23" s="111"/>
      <c r="AL23" s="117" t="s">
        <v>53</v>
      </c>
      <c r="AM23" s="202"/>
      <c r="AN23" s="109"/>
      <c r="AO23" s="407"/>
      <c r="AP23" s="407"/>
      <c r="AQ23" s="407"/>
    </row>
    <row r="24" spans="1:47" ht="11.25" customHeight="1" x14ac:dyDescent="0.25">
      <c r="A24" s="407"/>
      <c r="B24" s="410"/>
      <c r="C24" s="202"/>
      <c r="D24" s="109"/>
      <c r="E24" s="381"/>
      <c r="F24" s="407"/>
      <c r="G24" s="407"/>
      <c r="H24" s="159"/>
      <c r="I24" s="407"/>
      <c r="K24" s="407"/>
      <c r="L24" s="407"/>
      <c r="M24" s="407"/>
      <c r="N24" s="407"/>
      <c r="O24" s="381"/>
      <c r="P24" s="381"/>
      <c r="Q24" s="381"/>
      <c r="S24" s="116"/>
      <c r="T24" s="381"/>
      <c r="U24" s="202"/>
      <c r="V24" s="109"/>
      <c r="W24" s="381" t="s">
        <v>110</v>
      </c>
      <c r="X24" s="381"/>
      <c r="Y24" s="381"/>
      <c r="Z24" s="381"/>
      <c r="AA24" s="381"/>
      <c r="AB24" s="381"/>
      <c r="AC24" s="111" t="s">
        <v>9</v>
      </c>
      <c r="AD24" s="160"/>
      <c r="AE24" s="111"/>
      <c r="AF24" s="111"/>
      <c r="AG24" s="111"/>
      <c r="AH24" s="111"/>
      <c r="AI24" s="111"/>
      <c r="AJ24" s="111"/>
      <c r="AK24" s="111"/>
      <c r="AL24" s="117" t="s">
        <v>55</v>
      </c>
      <c r="AM24" s="202"/>
      <c r="AN24" s="109"/>
      <c r="AO24" s="407"/>
      <c r="AP24" s="381">
        <v>807</v>
      </c>
      <c r="AQ24" s="407"/>
    </row>
    <row r="25" spans="1:47" ht="11.25" customHeight="1" x14ac:dyDescent="0.25">
      <c r="A25" s="407"/>
      <c r="B25" s="410"/>
      <c r="C25" s="202"/>
      <c r="D25" s="109"/>
      <c r="E25" s="381"/>
      <c r="F25" s="407"/>
      <c r="G25" s="407"/>
      <c r="H25" s="407"/>
      <c r="I25" s="161" t="s">
        <v>2104</v>
      </c>
      <c r="K25" s="407"/>
      <c r="L25" s="153"/>
      <c r="N25" s="381"/>
      <c r="O25" s="381"/>
      <c r="P25" s="381"/>
      <c r="Q25" s="381"/>
      <c r="R25" s="116" t="s">
        <v>2097</v>
      </c>
      <c r="T25" s="381"/>
      <c r="U25" s="202"/>
      <c r="V25" s="109"/>
      <c r="W25" s="381" t="s">
        <v>644</v>
      </c>
      <c r="X25" s="381"/>
      <c r="Y25" s="381"/>
      <c r="Z25" s="381"/>
      <c r="AA25" s="381"/>
      <c r="AB25" s="381"/>
      <c r="AC25" s="381"/>
      <c r="AD25" s="381"/>
      <c r="AE25" s="381"/>
      <c r="AF25" s="381"/>
      <c r="AG25" s="381"/>
      <c r="AH25" s="111" t="s">
        <v>9</v>
      </c>
      <c r="AI25" s="111"/>
      <c r="AJ25" s="111"/>
      <c r="AK25" s="111"/>
      <c r="AL25" s="117" t="s">
        <v>91</v>
      </c>
      <c r="AM25" s="202"/>
      <c r="AN25" s="109"/>
      <c r="AO25" s="407"/>
      <c r="AP25" s="381">
        <v>813</v>
      </c>
      <c r="AQ25" s="407"/>
    </row>
    <row r="26" spans="1:47" x14ac:dyDescent="0.25">
      <c r="A26" s="407"/>
      <c r="B26" s="410"/>
      <c r="C26" s="202"/>
      <c r="D26" s="109"/>
      <c r="E26" s="381"/>
      <c r="F26" s="407"/>
      <c r="G26" s="407"/>
      <c r="H26" s="407"/>
      <c r="I26" s="203" t="s">
        <v>2095</v>
      </c>
      <c r="K26" s="407"/>
      <c r="L26" s="153"/>
      <c r="N26" s="381"/>
      <c r="O26" s="381"/>
      <c r="P26" s="381"/>
      <c r="Q26" s="381"/>
      <c r="R26" s="116" t="s">
        <v>2095</v>
      </c>
      <c r="T26" s="381"/>
      <c r="U26" s="202"/>
      <c r="V26" s="109"/>
      <c r="W26" s="381" t="s">
        <v>642</v>
      </c>
      <c r="X26" s="381"/>
      <c r="Y26" s="381"/>
      <c r="Z26" s="381"/>
      <c r="AA26" s="381"/>
      <c r="AB26" s="381"/>
      <c r="AC26" s="381"/>
      <c r="AD26" s="381"/>
      <c r="AF26" s="111" t="s">
        <v>9</v>
      </c>
      <c r="AG26" s="160"/>
      <c r="AH26" s="111"/>
      <c r="AI26" s="111"/>
      <c r="AJ26" s="111"/>
      <c r="AK26" s="111"/>
      <c r="AL26" s="117" t="s">
        <v>103</v>
      </c>
      <c r="AM26" s="202"/>
      <c r="AN26" s="109"/>
      <c r="AO26" s="407"/>
      <c r="AP26" s="407">
        <v>811</v>
      </c>
      <c r="AQ26" s="407"/>
    </row>
    <row r="27" spans="1:47" x14ac:dyDescent="0.25">
      <c r="A27" s="407"/>
      <c r="B27" s="410"/>
      <c r="C27" s="202"/>
      <c r="D27" s="109"/>
      <c r="E27" s="381"/>
      <c r="F27" s="407"/>
      <c r="G27" s="407"/>
      <c r="H27" s="407"/>
      <c r="I27" s="407"/>
      <c r="J27" s="407"/>
      <c r="K27" s="407"/>
      <c r="L27" s="153"/>
      <c r="M27" s="381"/>
      <c r="N27" s="381"/>
      <c r="O27" s="381"/>
      <c r="P27" s="381"/>
      <c r="Q27" s="381"/>
      <c r="R27" s="381"/>
      <c r="S27" s="381"/>
      <c r="T27" s="381"/>
      <c r="U27" s="202"/>
      <c r="V27" s="109"/>
      <c r="AM27" s="202"/>
      <c r="AN27" s="109"/>
      <c r="AQ27" s="407"/>
    </row>
    <row r="28" spans="1:47" ht="10.3" customHeight="1" x14ac:dyDescent="0.25">
      <c r="A28" s="407"/>
      <c r="B28" s="410"/>
      <c r="C28" s="202"/>
      <c r="D28" s="109"/>
      <c r="E28" s="149" t="s">
        <v>56</v>
      </c>
      <c r="F28" s="1148" t="str">
        <f ca="1">VLOOKUP(CONCATENATE($B$23&amp;INDIRECT(ADDRESS(ROW(),COLUMN()-1))),INDIRECT("translations[[Question Num]:["&amp; Language_Selected &amp;"]]"),MATCH(Language_Selected,Language_Options,0)+1,FALSE)</f>
        <v>Now I have some questions about the future. Would you like to have another child, or would you prefer not to have any more children?</v>
      </c>
      <c r="G28" s="1148"/>
      <c r="H28" s="1148"/>
      <c r="I28" s="1148"/>
      <c r="J28" s="1148"/>
      <c r="K28" s="1148"/>
      <c r="L28" s="1223"/>
      <c r="M28" s="381" t="s">
        <v>58</v>
      </c>
      <c r="N28" s="1148" t="str">
        <f ca="1">VLOOKUP(CONCATENATE($B$23&amp;INDIRECT(ADDRESS(ROW(),COLUMN()-1))),INDIRECT("translations[[Question Num]:["&amp; Language_Selected &amp;"]]"),MATCH(Language_Selected,Language_Options,0)+1,FALSE)</f>
        <v>Now I have some questions about the future. Would you like to have a child, or would you prefer not to have any children?</v>
      </c>
      <c r="O28" s="1148"/>
      <c r="P28" s="1148"/>
      <c r="Q28" s="1148"/>
      <c r="R28" s="1148"/>
      <c r="S28" s="1148"/>
      <c r="T28" s="1148"/>
      <c r="U28" s="202"/>
      <c r="V28" s="109"/>
      <c r="AM28" s="202"/>
      <c r="AN28" s="109"/>
      <c r="AQ28" s="407"/>
    </row>
    <row r="29" spans="1:47" x14ac:dyDescent="0.25">
      <c r="A29" s="407"/>
      <c r="B29" s="410"/>
      <c r="C29" s="202"/>
      <c r="D29" s="109"/>
      <c r="E29" s="381"/>
      <c r="F29" s="1148"/>
      <c r="G29" s="1148"/>
      <c r="H29" s="1148"/>
      <c r="I29" s="1148"/>
      <c r="J29" s="1148"/>
      <c r="K29" s="1148"/>
      <c r="L29" s="1223"/>
      <c r="M29" s="381"/>
      <c r="N29" s="1148"/>
      <c r="O29" s="1148"/>
      <c r="P29" s="1148"/>
      <c r="Q29" s="1148"/>
      <c r="R29" s="1148"/>
      <c r="S29" s="1148"/>
      <c r="T29" s="1148"/>
      <c r="U29" s="202"/>
      <c r="V29" s="109"/>
      <c r="W29" s="381"/>
      <c r="X29" s="381"/>
      <c r="Y29" s="381"/>
      <c r="Z29" s="381"/>
      <c r="AA29" s="381"/>
      <c r="AB29" s="381"/>
      <c r="AC29" s="381"/>
      <c r="AD29" s="381"/>
      <c r="AF29" s="111"/>
      <c r="AG29" s="160"/>
      <c r="AH29" s="111"/>
      <c r="AI29" s="111"/>
      <c r="AJ29" s="111"/>
      <c r="AK29" s="111"/>
      <c r="AL29" s="117"/>
      <c r="AM29" s="202"/>
      <c r="AN29" s="109"/>
      <c r="AO29" s="407"/>
      <c r="AP29" s="407"/>
      <c r="AQ29" s="407"/>
    </row>
    <row r="30" spans="1:47" x14ac:dyDescent="0.25">
      <c r="A30" s="407"/>
      <c r="B30" s="410"/>
      <c r="C30" s="202"/>
      <c r="D30" s="109"/>
      <c r="E30" s="381"/>
      <c r="F30" s="1148"/>
      <c r="G30" s="1148"/>
      <c r="H30" s="1148"/>
      <c r="I30" s="1148"/>
      <c r="J30" s="1148"/>
      <c r="K30" s="1148"/>
      <c r="L30" s="1223"/>
      <c r="M30" s="381"/>
      <c r="N30" s="1148"/>
      <c r="O30" s="1148"/>
      <c r="P30" s="1148"/>
      <c r="Q30" s="1148"/>
      <c r="R30" s="1148"/>
      <c r="S30" s="1148"/>
      <c r="T30" s="1148"/>
      <c r="U30" s="202"/>
      <c r="V30" s="109"/>
      <c r="W30" s="381"/>
      <c r="X30" s="381"/>
      <c r="Y30" s="381"/>
      <c r="Z30" s="381"/>
      <c r="AA30" s="381"/>
      <c r="AB30" s="381"/>
      <c r="AC30" s="381"/>
      <c r="AD30" s="381"/>
      <c r="AF30" s="111"/>
      <c r="AG30" s="160"/>
      <c r="AH30" s="111"/>
      <c r="AI30" s="111"/>
      <c r="AJ30" s="111"/>
      <c r="AK30" s="111"/>
      <c r="AL30" s="117"/>
      <c r="AM30" s="202"/>
      <c r="AN30" s="109"/>
      <c r="AO30" s="407"/>
      <c r="AP30" s="407"/>
      <c r="AQ30" s="407"/>
    </row>
    <row r="31" spans="1:47" x14ac:dyDescent="0.25">
      <c r="A31" s="407"/>
      <c r="B31" s="410"/>
      <c r="C31" s="202"/>
      <c r="D31" s="109"/>
      <c r="E31" s="381"/>
      <c r="F31" s="1148"/>
      <c r="G31" s="1148"/>
      <c r="H31" s="1148"/>
      <c r="I31" s="1148"/>
      <c r="J31" s="1148"/>
      <c r="K31" s="1148"/>
      <c r="L31" s="1223"/>
      <c r="M31" s="381"/>
      <c r="N31" s="1148"/>
      <c r="O31" s="1148"/>
      <c r="P31" s="1148"/>
      <c r="Q31" s="1148"/>
      <c r="R31" s="1148"/>
      <c r="S31" s="1148"/>
      <c r="T31" s="1148"/>
      <c r="U31" s="202"/>
      <c r="V31" s="109"/>
      <c r="W31" s="381"/>
      <c r="X31" s="381"/>
      <c r="Y31" s="381"/>
      <c r="Z31" s="381"/>
      <c r="AA31" s="381"/>
      <c r="AB31" s="381"/>
      <c r="AC31" s="381"/>
      <c r="AD31" s="381"/>
      <c r="AF31" s="111"/>
      <c r="AG31" s="160"/>
      <c r="AH31" s="111"/>
      <c r="AI31" s="111"/>
      <c r="AJ31" s="111"/>
      <c r="AK31" s="111"/>
      <c r="AL31" s="117"/>
      <c r="AM31" s="202"/>
      <c r="AN31" s="109"/>
      <c r="AO31" s="407"/>
      <c r="AP31" s="407"/>
      <c r="AQ31" s="407"/>
      <c r="AU31" s="161"/>
    </row>
    <row r="32" spans="1:47" x14ac:dyDescent="0.25">
      <c r="A32" s="407"/>
      <c r="B32" s="410"/>
      <c r="C32" s="202"/>
      <c r="D32" s="109"/>
      <c r="E32" s="381"/>
      <c r="F32" s="1148"/>
      <c r="G32" s="1148"/>
      <c r="H32" s="1148"/>
      <c r="I32" s="1148"/>
      <c r="J32" s="1148"/>
      <c r="K32" s="1148"/>
      <c r="L32" s="1223"/>
      <c r="M32" s="381"/>
      <c r="N32" s="1148"/>
      <c r="O32" s="1148"/>
      <c r="P32" s="1148"/>
      <c r="Q32" s="1148"/>
      <c r="R32" s="1148"/>
      <c r="S32" s="1148"/>
      <c r="T32" s="1148"/>
      <c r="U32" s="202"/>
      <c r="V32" s="109"/>
      <c r="W32" s="381"/>
      <c r="X32" s="381"/>
      <c r="Y32" s="381"/>
      <c r="Z32" s="381"/>
      <c r="AA32" s="381"/>
      <c r="AB32" s="381"/>
      <c r="AC32" s="381"/>
      <c r="AD32" s="381"/>
      <c r="AF32" s="111"/>
      <c r="AG32" s="160"/>
      <c r="AH32" s="111"/>
      <c r="AI32" s="111"/>
      <c r="AJ32" s="111"/>
      <c r="AK32" s="111"/>
      <c r="AL32" s="117"/>
      <c r="AM32" s="202"/>
      <c r="AN32" s="109"/>
      <c r="AO32" s="407"/>
      <c r="AP32" s="407"/>
      <c r="AQ32" s="407"/>
      <c r="AU32" s="161"/>
    </row>
    <row r="33" spans="1:47" x14ac:dyDescent="0.25">
      <c r="A33" s="407"/>
      <c r="B33" s="410"/>
      <c r="C33" s="202"/>
      <c r="D33" s="109"/>
      <c r="E33" s="381"/>
      <c r="F33" s="1148"/>
      <c r="G33" s="1148"/>
      <c r="H33" s="1148"/>
      <c r="I33" s="1148"/>
      <c r="J33" s="1148"/>
      <c r="K33" s="1148"/>
      <c r="L33" s="1223"/>
      <c r="M33" s="381"/>
      <c r="N33" s="1148"/>
      <c r="O33" s="1148"/>
      <c r="P33" s="1148"/>
      <c r="Q33" s="1148"/>
      <c r="R33" s="1148"/>
      <c r="S33" s="1148"/>
      <c r="T33" s="1148"/>
      <c r="U33" s="202"/>
      <c r="V33" s="109"/>
      <c r="W33" s="381"/>
      <c r="X33" s="381"/>
      <c r="Y33" s="381"/>
      <c r="Z33" s="381"/>
      <c r="AA33" s="381"/>
      <c r="AB33" s="381"/>
      <c r="AC33" s="381"/>
      <c r="AD33" s="381"/>
      <c r="AF33" s="111"/>
      <c r="AG33" s="160"/>
      <c r="AH33" s="111"/>
      <c r="AI33" s="111"/>
      <c r="AJ33" s="111"/>
      <c r="AK33" s="111"/>
      <c r="AL33" s="117"/>
      <c r="AM33" s="202"/>
      <c r="AN33" s="109"/>
      <c r="AO33" s="407"/>
      <c r="AP33" s="407"/>
      <c r="AQ33" s="407"/>
    </row>
    <row r="34" spans="1:47" x14ac:dyDescent="0.25">
      <c r="A34" s="407"/>
      <c r="B34" s="410"/>
      <c r="C34" s="202"/>
      <c r="D34" s="109"/>
      <c r="E34" s="381"/>
      <c r="F34" s="1148"/>
      <c r="G34" s="1148"/>
      <c r="H34" s="1148"/>
      <c r="I34" s="1148"/>
      <c r="J34" s="1148"/>
      <c r="K34" s="1148"/>
      <c r="L34" s="1223"/>
      <c r="M34" s="381"/>
      <c r="N34" s="1148"/>
      <c r="O34" s="1148"/>
      <c r="P34" s="1148"/>
      <c r="Q34" s="1148"/>
      <c r="R34" s="1148"/>
      <c r="S34" s="1148"/>
      <c r="T34" s="1148"/>
      <c r="U34" s="202"/>
      <c r="V34" s="109"/>
      <c r="W34" s="381"/>
      <c r="X34" s="381"/>
      <c r="Y34" s="381"/>
      <c r="Z34" s="381"/>
      <c r="AA34" s="381"/>
      <c r="AB34" s="381"/>
      <c r="AC34" s="381"/>
      <c r="AD34" s="381"/>
      <c r="AF34" s="111"/>
      <c r="AG34" s="160"/>
      <c r="AH34" s="111"/>
      <c r="AI34" s="111"/>
      <c r="AJ34" s="111"/>
      <c r="AK34" s="111"/>
      <c r="AL34" s="117"/>
      <c r="AM34" s="202"/>
      <c r="AN34" s="109"/>
      <c r="AO34" s="407"/>
      <c r="AP34" s="407"/>
      <c r="AQ34" s="407"/>
    </row>
    <row r="35" spans="1:47" ht="6" customHeight="1" x14ac:dyDescent="0.25">
      <c r="A35" s="119"/>
      <c r="B35" s="118"/>
      <c r="C35" s="114"/>
      <c r="D35" s="113"/>
      <c r="E35" s="119"/>
      <c r="F35" s="119"/>
      <c r="G35" s="119"/>
      <c r="H35" s="119"/>
      <c r="I35" s="119"/>
      <c r="J35" s="119"/>
      <c r="K35" s="119"/>
      <c r="L35" s="119"/>
      <c r="M35" s="119"/>
      <c r="N35" s="119"/>
      <c r="O35" s="119"/>
      <c r="P35" s="119"/>
      <c r="Q35" s="119"/>
      <c r="R35" s="119"/>
      <c r="S35" s="119"/>
      <c r="T35" s="119"/>
      <c r="U35" s="114"/>
      <c r="V35" s="113"/>
      <c r="W35" s="119"/>
      <c r="X35" s="119"/>
      <c r="Y35" s="119"/>
      <c r="Z35" s="119"/>
      <c r="AA35" s="119"/>
      <c r="AB35" s="119"/>
      <c r="AC35" s="119"/>
      <c r="AD35" s="119"/>
      <c r="AE35" s="119"/>
      <c r="AF35" s="119"/>
      <c r="AG35" s="119"/>
      <c r="AH35" s="119"/>
      <c r="AI35" s="119"/>
      <c r="AJ35" s="119"/>
      <c r="AK35" s="119"/>
      <c r="AL35" s="120"/>
      <c r="AM35" s="114"/>
      <c r="AN35" s="113"/>
      <c r="AO35" s="119"/>
      <c r="AP35" s="119"/>
      <c r="AQ35" s="119"/>
    </row>
    <row r="36" spans="1:47" ht="6" customHeight="1" x14ac:dyDescent="0.25">
      <c r="A36" s="29"/>
      <c r="B36" s="433"/>
      <c r="C36" s="107"/>
      <c r="D36" s="108"/>
      <c r="E36" s="29"/>
      <c r="F36" s="29"/>
      <c r="G36" s="29"/>
      <c r="H36" s="29"/>
      <c r="I36" s="29"/>
      <c r="J36" s="29"/>
      <c r="K36" s="29"/>
      <c r="L36" s="29"/>
      <c r="M36" s="29"/>
      <c r="N36" s="29"/>
      <c r="O36" s="29"/>
      <c r="P36" s="29"/>
      <c r="Q36" s="29"/>
      <c r="R36" s="29"/>
      <c r="S36" s="29"/>
      <c r="T36" s="29"/>
      <c r="U36" s="107"/>
      <c r="V36" s="108"/>
      <c r="W36" s="29"/>
      <c r="X36" s="29"/>
      <c r="Y36" s="29"/>
      <c r="Z36" s="29"/>
      <c r="AA36" s="29"/>
      <c r="AB36" s="29"/>
      <c r="AC36" s="29"/>
      <c r="AD36" s="29"/>
      <c r="AE36" s="29"/>
      <c r="AF36" s="29"/>
      <c r="AG36" s="29"/>
      <c r="AH36" s="29"/>
      <c r="AI36" s="29"/>
      <c r="AJ36" s="29"/>
      <c r="AK36" s="29"/>
      <c r="AL36" s="33"/>
      <c r="AM36" s="107"/>
      <c r="AN36" s="108"/>
      <c r="AO36" s="29"/>
      <c r="AP36" s="29"/>
      <c r="AQ36" s="29"/>
    </row>
    <row r="37" spans="1:47" x14ac:dyDescent="0.25">
      <c r="A37" s="407"/>
      <c r="B37" s="410">
        <v>805</v>
      </c>
      <c r="C37" s="202"/>
      <c r="D37" s="109"/>
      <c r="E37" s="1237" t="s">
        <v>2108</v>
      </c>
      <c r="F37" s="1237"/>
      <c r="G37" s="1237"/>
      <c r="H37" s="1237"/>
      <c r="I37" s="1237"/>
      <c r="J37" s="1237"/>
      <c r="K37" s="1237"/>
      <c r="L37" s="1237"/>
      <c r="M37" s="1237"/>
      <c r="N37" s="1237"/>
      <c r="O37" s="1237"/>
      <c r="P37" s="1237"/>
      <c r="Q37" s="1237"/>
      <c r="R37" s="1237"/>
      <c r="S37" s="1237"/>
      <c r="T37" s="1237"/>
      <c r="U37" s="202"/>
      <c r="V37" s="109"/>
      <c r="W37" s="407"/>
      <c r="X37" s="407"/>
      <c r="Y37" s="407"/>
      <c r="Z37" s="407"/>
      <c r="AA37" s="407"/>
      <c r="AB37" s="407"/>
      <c r="AC37" s="407"/>
      <c r="AD37" s="407"/>
      <c r="AE37" s="407"/>
      <c r="AF37" s="407"/>
      <c r="AG37" s="407"/>
      <c r="AH37" s="407"/>
      <c r="AI37" s="108"/>
      <c r="AJ37" s="107"/>
      <c r="AK37" s="108"/>
      <c r="AL37" s="110"/>
      <c r="AM37" s="202"/>
      <c r="AN37" s="109"/>
      <c r="AO37" s="407"/>
      <c r="AP37" s="407"/>
      <c r="AQ37" s="407"/>
    </row>
    <row r="38" spans="1:47" x14ac:dyDescent="0.25">
      <c r="A38" s="407"/>
      <c r="B38" s="410"/>
      <c r="C38" s="202"/>
      <c r="D38" s="109"/>
      <c r="E38" s="381"/>
      <c r="F38" s="381"/>
      <c r="G38" s="381"/>
      <c r="H38" s="381"/>
      <c r="I38" s="381"/>
      <c r="J38" s="381"/>
      <c r="K38" s="381"/>
      <c r="L38" s="381"/>
      <c r="M38" s="381"/>
      <c r="N38" s="381"/>
      <c r="O38" s="381"/>
      <c r="P38" s="381"/>
      <c r="Q38" s="381"/>
      <c r="R38" s="381"/>
      <c r="S38" s="381"/>
      <c r="T38" s="381"/>
      <c r="U38" s="202"/>
      <c r="V38" s="109"/>
      <c r="W38" s="407" t="s">
        <v>86</v>
      </c>
      <c r="X38" s="407"/>
      <c r="Y38" s="407"/>
      <c r="Z38" s="407"/>
      <c r="AA38" s="112" t="s">
        <v>9</v>
      </c>
      <c r="AB38" s="112"/>
      <c r="AC38" s="112"/>
      <c r="AD38" s="112"/>
      <c r="AE38" s="112"/>
      <c r="AF38" s="112"/>
      <c r="AG38" s="223" t="s">
        <v>53</v>
      </c>
      <c r="AH38" s="407"/>
      <c r="AI38" s="113"/>
      <c r="AJ38" s="114"/>
      <c r="AK38" s="113"/>
      <c r="AL38" s="115"/>
      <c r="AM38" s="202"/>
      <c r="AN38" s="109"/>
      <c r="AO38" s="407"/>
      <c r="AP38" s="407"/>
      <c r="AQ38" s="407"/>
    </row>
    <row r="39" spans="1:47" x14ac:dyDescent="0.25">
      <c r="A39" s="407"/>
      <c r="B39" s="410"/>
      <c r="C39" s="202"/>
      <c r="D39" s="109"/>
      <c r="E39" s="381"/>
      <c r="F39" s="407"/>
      <c r="G39" s="407"/>
      <c r="H39" s="203" t="s">
        <v>2109</v>
      </c>
      <c r="I39" s="489"/>
      <c r="J39" s="159"/>
      <c r="K39" s="407"/>
      <c r="L39" s="153"/>
      <c r="M39" s="159"/>
      <c r="N39" s="203" t="s">
        <v>2109</v>
      </c>
      <c r="O39" s="489"/>
      <c r="P39" s="407"/>
      <c r="Q39" s="381"/>
      <c r="T39" s="381"/>
      <c r="U39" s="202"/>
      <c r="V39" s="109"/>
      <c r="W39" s="407"/>
      <c r="X39" s="407"/>
      <c r="Y39" s="407"/>
      <c r="Z39" s="407"/>
      <c r="AA39" s="407"/>
      <c r="AB39" s="407"/>
      <c r="AC39" s="407"/>
      <c r="AD39" s="407"/>
      <c r="AE39" s="407"/>
      <c r="AF39" s="407"/>
      <c r="AG39" s="203"/>
      <c r="AH39" s="407"/>
      <c r="AI39" s="108"/>
      <c r="AJ39" s="107"/>
      <c r="AK39" s="108"/>
      <c r="AL39" s="110"/>
      <c r="AM39" s="202"/>
      <c r="AN39" s="109"/>
      <c r="AO39" s="407"/>
      <c r="AP39" s="407"/>
      <c r="AQ39" s="407"/>
    </row>
    <row r="40" spans="1:47" x14ac:dyDescent="0.25">
      <c r="A40" s="407"/>
      <c r="B40" s="410"/>
      <c r="C40" s="202"/>
      <c r="D40" s="109"/>
      <c r="E40" s="381"/>
      <c r="F40" s="407"/>
      <c r="G40" s="407"/>
      <c r="H40" s="203" t="s">
        <v>175</v>
      </c>
      <c r="I40" s="489"/>
      <c r="J40" s="159"/>
      <c r="K40" s="407"/>
      <c r="L40" s="153"/>
      <c r="M40" s="159"/>
      <c r="N40" s="203" t="s">
        <v>175</v>
      </c>
      <c r="O40" s="489"/>
      <c r="P40" s="407"/>
      <c r="Q40" s="381"/>
      <c r="R40" s="381"/>
      <c r="S40" s="381"/>
      <c r="T40" s="381"/>
      <c r="U40" s="202"/>
      <c r="V40" s="109"/>
      <c r="W40" s="407" t="s">
        <v>84</v>
      </c>
      <c r="X40" s="407"/>
      <c r="Y40" s="407"/>
      <c r="Z40" s="112" t="s">
        <v>9</v>
      </c>
      <c r="AA40" s="160"/>
      <c r="AB40" s="112"/>
      <c r="AC40" s="112"/>
      <c r="AD40" s="112"/>
      <c r="AE40" s="112"/>
      <c r="AF40" s="112"/>
      <c r="AG40" s="223" t="s">
        <v>55</v>
      </c>
      <c r="AH40" s="407"/>
      <c r="AI40" s="113"/>
      <c r="AJ40" s="114"/>
      <c r="AK40" s="113"/>
      <c r="AL40" s="115"/>
      <c r="AM40" s="202"/>
      <c r="AN40" s="109"/>
      <c r="AO40" s="407"/>
      <c r="AP40" s="407"/>
      <c r="AQ40" s="407"/>
    </row>
    <row r="41" spans="1:47" x14ac:dyDescent="0.25">
      <c r="A41" s="407"/>
      <c r="B41" s="410"/>
      <c r="C41" s="202"/>
      <c r="D41" s="109"/>
      <c r="E41" s="381"/>
      <c r="F41" s="407"/>
      <c r="G41" s="407"/>
      <c r="H41" s="203" t="s">
        <v>2110</v>
      </c>
      <c r="I41" s="489"/>
      <c r="J41" s="159"/>
      <c r="K41" s="407"/>
      <c r="L41" s="153"/>
      <c r="M41" s="159"/>
      <c r="N41" s="203" t="s">
        <v>2112</v>
      </c>
      <c r="O41" s="489"/>
      <c r="P41" s="407"/>
      <c r="Q41" s="381"/>
      <c r="R41" s="381"/>
      <c r="T41" s="381"/>
      <c r="U41" s="202"/>
      <c r="V41" s="109"/>
      <c r="W41" s="407"/>
      <c r="X41" s="407"/>
      <c r="Y41" s="407"/>
      <c r="Z41" s="407"/>
      <c r="AA41" s="407"/>
      <c r="AB41" s="407"/>
      <c r="AC41" s="407"/>
      <c r="AD41" s="407"/>
      <c r="AE41" s="407"/>
      <c r="AF41" s="407"/>
      <c r="AG41" s="407"/>
      <c r="AH41" s="407"/>
      <c r="AI41" s="407"/>
      <c r="AJ41" s="407"/>
      <c r="AK41" s="407"/>
      <c r="AL41" s="203"/>
      <c r="AM41" s="202"/>
      <c r="AN41" s="109"/>
      <c r="AO41" s="407"/>
      <c r="AP41" s="407"/>
      <c r="AQ41" s="407"/>
    </row>
    <row r="42" spans="1:47" ht="11.25" customHeight="1" x14ac:dyDescent="0.25">
      <c r="A42" s="407"/>
      <c r="B42" s="410"/>
      <c r="C42" s="202"/>
      <c r="D42" s="109"/>
      <c r="F42" s="159"/>
      <c r="G42" s="159"/>
      <c r="H42" s="1014" t="s">
        <v>2111</v>
      </c>
      <c r="I42" s="489"/>
      <c r="J42" s="159"/>
      <c r="K42" s="159"/>
      <c r="L42" s="159"/>
      <c r="M42" s="159"/>
      <c r="N42" s="1014" t="s">
        <v>2111</v>
      </c>
      <c r="O42" s="489"/>
      <c r="P42" s="427"/>
      <c r="Q42" s="427"/>
      <c r="R42" s="427"/>
      <c r="S42" s="116" t="s">
        <v>174</v>
      </c>
      <c r="T42" s="427"/>
      <c r="U42" s="202"/>
      <c r="V42" s="109"/>
      <c r="W42" s="407" t="s">
        <v>645</v>
      </c>
      <c r="X42" s="407"/>
      <c r="Y42" s="407"/>
      <c r="Z42" s="407"/>
      <c r="AA42" s="112" t="s">
        <v>9</v>
      </c>
      <c r="AB42" s="112"/>
      <c r="AC42" s="160"/>
      <c r="AD42" s="112"/>
      <c r="AE42" s="112"/>
      <c r="AF42" s="112"/>
      <c r="AG42" s="112"/>
      <c r="AH42" s="112"/>
      <c r="AI42" s="112"/>
      <c r="AJ42" s="112"/>
      <c r="AK42" s="112"/>
      <c r="AL42" s="203" t="s">
        <v>646</v>
      </c>
      <c r="AM42" s="202"/>
      <c r="AN42" s="109"/>
      <c r="AO42" s="381"/>
      <c r="AP42" s="381">
        <v>811</v>
      </c>
      <c r="AQ42" s="407"/>
      <c r="AU42" s="161"/>
    </row>
    <row r="43" spans="1:47" ht="11.25" customHeight="1" x14ac:dyDescent="0.25">
      <c r="A43" s="407"/>
      <c r="B43" s="410"/>
      <c r="C43" s="202"/>
      <c r="D43" s="109"/>
      <c r="F43" s="159"/>
      <c r="G43" s="159"/>
      <c r="H43" s="1014"/>
      <c r="I43" s="489"/>
      <c r="J43" s="159"/>
      <c r="K43" s="159"/>
      <c r="L43" s="159"/>
      <c r="M43" s="159"/>
      <c r="N43" s="1014"/>
      <c r="O43" s="489"/>
      <c r="P43" s="427"/>
      <c r="Q43" s="427"/>
      <c r="R43" s="427"/>
      <c r="S43" s="427"/>
      <c r="T43" s="427"/>
      <c r="U43" s="202"/>
      <c r="V43" s="109"/>
      <c r="W43" s="407" t="s">
        <v>644</v>
      </c>
      <c r="X43" s="407"/>
      <c r="Y43" s="407"/>
      <c r="Z43" s="407"/>
      <c r="AA43" s="407"/>
      <c r="AB43" s="407"/>
      <c r="AC43" s="407"/>
      <c r="AD43" s="407"/>
      <c r="AE43" s="407"/>
      <c r="AF43" s="407"/>
      <c r="AG43" s="407"/>
      <c r="AH43" s="112" t="s">
        <v>9</v>
      </c>
      <c r="AI43" s="112"/>
      <c r="AJ43" s="112"/>
      <c r="AK43" s="112"/>
      <c r="AL43" s="203" t="s">
        <v>117</v>
      </c>
      <c r="AM43" s="202"/>
      <c r="AN43" s="109"/>
      <c r="AO43" s="381"/>
      <c r="AP43" s="381">
        <v>813</v>
      </c>
      <c r="AQ43" s="407"/>
      <c r="AU43" s="161"/>
    </row>
    <row r="44" spans="1:47" x14ac:dyDescent="0.25">
      <c r="A44" s="407"/>
      <c r="B44" s="410"/>
      <c r="C44" s="202"/>
      <c r="D44" s="109"/>
      <c r="E44" s="187" t="s">
        <v>56</v>
      </c>
      <c r="F44" s="1148" t="str">
        <f ca="1">VLOOKUP(CONCATENATE($B$37&amp;INDIRECT(ADDRESS(ROW(),COLUMN()-1))),INDIRECT("translations[[Question Num]:["&amp; Language_Selected &amp;"]]"),MATCH(Language_Selected,Language_Options,0)+1,FALSE)</f>
        <v>How long would you like to wait from now before the birth of another child?</v>
      </c>
      <c r="G44" s="1148"/>
      <c r="H44" s="1148"/>
      <c r="I44" s="1223"/>
      <c r="J44" s="378" t="s">
        <v>58</v>
      </c>
      <c r="K44" s="1148" t="str">
        <f ca="1">VLOOKUP(CONCATENATE($B$37&amp;INDIRECT(ADDRESS(ROW(),COLUMN()-1))),INDIRECT("translations[[Question Num]:["&amp; Language_Selected &amp;"]]"),MATCH(Language_Selected,Language_Options,0)+1,FALSE)</f>
        <v>How long would you like to wait from now before the birth of a child?</v>
      </c>
      <c r="L44" s="1148"/>
      <c r="M44" s="1148"/>
      <c r="N44" s="1148"/>
      <c r="O44" s="1223"/>
      <c r="P44" s="407" t="s">
        <v>255</v>
      </c>
      <c r="Q44" s="1148" t="str">
        <f ca="1">VLOOKUP(CONCATENATE($B$37&amp;INDIRECT(ADDRESS(ROW(),COLUMN()-1))),INDIRECT("translations[[Question Num]:["&amp; Language_Selected &amp;"]]"),MATCH(Language_Selected,Language_Options,0)+1,FALSE)</f>
        <v>After the birth of the child you are expecting now, how long would you like to wait before the birth of another child?</v>
      </c>
      <c r="R44" s="1148"/>
      <c r="S44" s="1148"/>
      <c r="T44" s="1148"/>
      <c r="U44" s="202"/>
      <c r="V44" s="109"/>
      <c r="W44" s="407" t="s">
        <v>647</v>
      </c>
      <c r="X44" s="407"/>
      <c r="Y44" s="407"/>
      <c r="Z44" s="407"/>
      <c r="AA44" s="407"/>
      <c r="AB44" s="407"/>
      <c r="AC44" s="112" t="s">
        <v>9</v>
      </c>
      <c r="AD44" s="112"/>
      <c r="AE44" s="112"/>
      <c r="AF44" s="112"/>
      <c r="AG44" s="112"/>
      <c r="AH44" s="112"/>
      <c r="AI44" s="112"/>
      <c r="AJ44" s="112"/>
      <c r="AK44" s="112"/>
      <c r="AL44" s="203" t="s">
        <v>118</v>
      </c>
      <c r="AM44" s="202"/>
      <c r="AN44" s="109"/>
      <c r="AO44" s="381"/>
      <c r="AP44" s="407"/>
      <c r="AQ44" s="407"/>
      <c r="AU44" s="161"/>
    </row>
    <row r="45" spans="1:47" x14ac:dyDescent="0.25">
      <c r="A45" s="407"/>
      <c r="B45" s="410"/>
      <c r="C45" s="202"/>
      <c r="D45" s="109"/>
      <c r="E45" s="381"/>
      <c r="F45" s="1148"/>
      <c r="G45" s="1148"/>
      <c r="H45" s="1148"/>
      <c r="I45" s="1223"/>
      <c r="J45" s="427"/>
      <c r="K45" s="1148"/>
      <c r="L45" s="1148"/>
      <c r="M45" s="1148"/>
      <c r="N45" s="1148"/>
      <c r="O45" s="1223"/>
      <c r="P45" s="427"/>
      <c r="Q45" s="1148"/>
      <c r="R45" s="1148"/>
      <c r="S45" s="1148"/>
      <c r="T45" s="1148"/>
      <c r="U45" s="202"/>
      <c r="V45" s="109"/>
      <c r="W45" s="407"/>
      <c r="X45" s="407"/>
      <c r="Y45" s="407"/>
      <c r="Z45" s="407"/>
      <c r="AA45" s="407"/>
      <c r="AB45" s="407"/>
      <c r="AC45" s="407"/>
      <c r="AD45" s="407"/>
      <c r="AE45" s="407"/>
      <c r="AF45" s="407"/>
      <c r="AG45" s="407"/>
      <c r="AH45" s="407"/>
      <c r="AI45" s="407"/>
      <c r="AJ45" s="407"/>
      <c r="AK45" s="407"/>
      <c r="AL45" s="203"/>
      <c r="AM45" s="202"/>
      <c r="AN45" s="109"/>
      <c r="AO45" s="381"/>
      <c r="AP45" s="407"/>
      <c r="AQ45" s="407"/>
      <c r="AU45" s="161"/>
    </row>
    <row r="46" spans="1:47" x14ac:dyDescent="0.25">
      <c r="A46" s="407"/>
      <c r="B46" s="410"/>
      <c r="C46" s="202"/>
      <c r="D46" s="109"/>
      <c r="F46" s="1148"/>
      <c r="G46" s="1148"/>
      <c r="H46" s="1148"/>
      <c r="I46" s="1223"/>
      <c r="J46" s="159"/>
      <c r="K46" s="1148"/>
      <c r="L46" s="1148"/>
      <c r="M46" s="1148"/>
      <c r="N46" s="1148"/>
      <c r="O46" s="1223"/>
      <c r="P46" s="427"/>
      <c r="Q46" s="1148"/>
      <c r="R46" s="1148"/>
      <c r="S46" s="1148"/>
      <c r="T46" s="1148"/>
      <c r="U46" s="202"/>
      <c r="V46" s="109"/>
      <c r="W46" s="381" t="s">
        <v>144</v>
      </c>
      <c r="X46" s="381"/>
      <c r="Y46" s="381"/>
      <c r="Z46" s="381"/>
      <c r="AA46" s="119"/>
      <c r="AB46" s="119"/>
      <c r="AC46" s="119"/>
      <c r="AD46" s="119"/>
      <c r="AE46" s="119"/>
      <c r="AF46" s="119"/>
      <c r="AG46" s="119"/>
      <c r="AH46" s="119"/>
      <c r="AI46" s="119"/>
      <c r="AJ46" s="119"/>
      <c r="AK46" s="381"/>
      <c r="AL46" s="116" t="s">
        <v>120</v>
      </c>
      <c r="AM46" s="202"/>
      <c r="AN46" s="109"/>
      <c r="AO46" s="381"/>
      <c r="AP46" s="381">
        <v>811</v>
      </c>
      <c r="AQ46" s="407"/>
      <c r="AU46" s="161"/>
    </row>
    <row r="47" spans="1:47" x14ac:dyDescent="0.25">
      <c r="A47" s="407"/>
      <c r="B47" s="410"/>
      <c r="C47" s="202"/>
      <c r="D47" s="109"/>
      <c r="E47" s="381"/>
      <c r="F47" s="1148"/>
      <c r="G47" s="1148"/>
      <c r="H47" s="1148"/>
      <c r="I47" s="1223"/>
      <c r="J47" s="427"/>
      <c r="K47" s="1148"/>
      <c r="L47" s="1148"/>
      <c r="M47" s="1148"/>
      <c r="N47" s="1148"/>
      <c r="O47" s="1223"/>
      <c r="P47" s="427"/>
      <c r="Q47" s="1148"/>
      <c r="R47" s="1148"/>
      <c r="S47" s="1148"/>
      <c r="T47" s="1148"/>
      <c r="U47" s="202"/>
      <c r="V47" s="109"/>
      <c r="W47" s="381"/>
      <c r="X47" s="381"/>
      <c r="Y47" s="381"/>
      <c r="Z47" s="381"/>
      <c r="AA47" s="1212" t="s">
        <v>146</v>
      </c>
      <c r="AB47" s="1212"/>
      <c r="AC47" s="1212"/>
      <c r="AD47" s="1212"/>
      <c r="AE47" s="1212"/>
      <c r="AF47" s="1212"/>
      <c r="AG47" s="1212"/>
      <c r="AH47" s="1212"/>
      <c r="AI47" s="1212"/>
      <c r="AJ47" s="1212"/>
      <c r="AK47" s="381"/>
      <c r="AL47" s="116"/>
      <c r="AM47" s="202"/>
      <c r="AN47" s="109"/>
      <c r="AO47" s="407"/>
      <c r="AP47" s="407"/>
      <c r="AQ47" s="407"/>
    </row>
    <row r="48" spans="1:47" x14ac:dyDescent="0.25">
      <c r="A48" s="407"/>
      <c r="B48" s="410"/>
      <c r="C48" s="202"/>
      <c r="D48" s="109"/>
      <c r="E48" s="381"/>
      <c r="F48" s="1148"/>
      <c r="G48" s="1148"/>
      <c r="H48" s="1148"/>
      <c r="I48" s="1223"/>
      <c r="J48" s="427"/>
      <c r="K48" s="1148"/>
      <c r="L48" s="1148"/>
      <c r="M48" s="1148"/>
      <c r="N48" s="1148"/>
      <c r="O48" s="1223"/>
      <c r="P48" s="427"/>
      <c r="Q48" s="1148"/>
      <c r="R48" s="1148"/>
      <c r="S48" s="1148"/>
      <c r="T48" s="1148"/>
      <c r="U48" s="202"/>
      <c r="V48" s="109"/>
      <c r="W48" s="407" t="s">
        <v>150</v>
      </c>
      <c r="X48" s="407"/>
      <c r="Y48" s="407"/>
      <c r="Z48" s="407"/>
      <c r="AA48" s="407"/>
      <c r="AB48" s="112" t="s">
        <v>9</v>
      </c>
      <c r="AC48" s="112"/>
      <c r="AD48" s="112"/>
      <c r="AE48" s="112"/>
      <c r="AF48" s="112"/>
      <c r="AG48" s="112"/>
      <c r="AH48" s="112"/>
      <c r="AI48" s="112"/>
      <c r="AJ48" s="112"/>
      <c r="AK48" s="112"/>
      <c r="AL48" s="203" t="s">
        <v>328</v>
      </c>
      <c r="AM48" s="202"/>
      <c r="AN48" s="109"/>
      <c r="AO48" s="381"/>
      <c r="AP48" s="381"/>
      <c r="AQ48" s="407"/>
    </row>
    <row r="49" spans="1:43" x14ac:dyDescent="0.25">
      <c r="A49" s="407"/>
      <c r="B49" s="410"/>
      <c r="C49" s="202"/>
      <c r="D49" s="109"/>
      <c r="E49" s="381"/>
      <c r="F49" s="1148"/>
      <c r="G49" s="1148"/>
      <c r="H49" s="1148"/>
      <c r="I49" s="1223"/>
      <c r="J49" s="427"/>
      <c r="K49" s="1148"/>
      <c r="L49" s="1148"/>
      <c r="M49" s="1148"/>
      <c r="N49" s="1148"/>
      <c r="O49" s="1223"/>
      <c r="P49" s="427"/>
      <c r="Q49" s="1148"/>
      <c r="R49" s="1148"/>
      <c r="S49" s="1148"/>
      <c r="T49" s="1148"/>
      <c r="U49" s="202"/>
      <c r="V49" s="109"/>
      <c r="AM49" s="202"/>
      <c r="AN49" s="109"/>
      <c r="AQ49" s="407"/>
    </row>
    <row r="50" spans="1:43" x14ac:dyDescent="0.25">
      <c r="A50" s="407"/>
      <c r="B50" s="410"/>
      <c r="C50" s="202"/>
      <c r="D50" s="109"/>
      <c r="E50" s="381"/>
      <c r="F50" s="1148"/>
      <c r="G50" s="1148"/>
      <c r="H50" s="1148"/>
      <c r="I50" s="1223"/>
      <c r="J50" s="427"/>
      <c r="K50" s="1148"/>
      <c r="L50" s="1148"/>
      <c r="M50" s="1148"/>
      <c r="N50" s="1148"/>
      <c r="O50" s="1223"/>
      <c r="P50" s="427"/>
      <c r="Q50" s="1148"/>
      <c r="R50" s="1148"/>
      <c r="S50" s="1148"/>
      <c r="T50" s="1148"/>
      <c r="U50" s="202"/>
      <c r="V50" s="109"/>
      <c r="AM50" s="202"/>
      <c r="AN50" s="109"/>
      <c r="AQ50" s="407"/>
    </row>
    <row r="51" spans="1:43" x14ac:dyDescent="0.25">
      <c r="A51" s="407"/>
      <c r="B51" s="410"/>
      <c r="C51" s="202"/>
      <c r="D51" s="109"/>
      <c r="E51" s="381"/>
      <c r="F51" s="1148"/>
      <c r="G51" s="1148"/>
      <c r="H51" s="1148"/>
      <c r="I51" s="1223"/>
      <c r="J51" s="427"/>
      <c r="K51" s="1148"/>
      <c r="L51" s="1148"/>
      <c r="M51" s="1148"/>
      <c r="N51" s="1148"/>
      <c r="O51" s="1223"/>
      <c r="P51" s="427"/>
      <c r="Q51" s="1148"/>
      <c r="R51" s="1148"/>
      <c r="S51" s="1148"/>
      <c r="T51" s="1148"/>
      <c r="U51" s="202"/>
      <c r="V51" s="109"/>
      <c r="W51" s="407"/>
      <c r="X51" s="407"/>
      <c r="Y51" s="407"/>
      <c r="Z51" s="407"/>
      <c r="AA51" s="407"/>
      <c r="AB51" s="112"/>
      <c r="AC51" s="112"/>
      <c r="AD51" s="112"/>
      <c r="AE51" s="112"/>
      <c r="AF51" s="112"/>
      <c r="AG51" s="112"/>
      <c r="AH51" s="112"/>
      <c r="AI51" s="112"/>
      <c r="AJ51" s="112"/>
      <c r="AK51" s="112"/>
      <c r="AL51" s="203"/>
      <c r="AM51" s="202"/>
      <c r="AN51" s="109"/>
      <c r="AO51" s="381"/>
      <c r="AP51" s="381"/>
      <c r="AQ51" s="407"/>
    </row>
    <row r="52" spans="1:43" x14ac:dyDescent="0.25">
      <c r="A52" s="407"/>
      <c r="B52" s="410"/>
      <c r="C52" s="202"/>
      <c r="D52" s="109"/>
      <c r="E52" s="381"/>
      <c r="F52" s="1148"/>
      <c r="G52" s="1148"/>
      <c r="H52" s="1148"/>
      <c r="I52" s="1223"/>
      <c r="J52" s="427"/>
      <c r="K52" s="1148"/>
      <c r="L52" s="1148"/>
      <c r="M52" s="1148"/>
      <c r="N52" s="1148"/>
      <c r="O52" s="1223"/>
      <c r="P52" s="427"/>
      <c r="Q52" s="1148"/>
      <c r="R52" s="1148"/>
      <c r="S52" s="1148"/>
      <c r="T52" s="1148"/>
      <c r="U52" s="202"/>
      <c r="V52" s="109"/>
      <c r="W52" s="407"/>
      <c r="X52" s="407"/>
      <c r="Y52" s="407"/>
      <c r="Z52" s="407"/>
      <c r="AA52" s="407"/>
      <c r="AB52" s="112"/>
      <c r="AC52" s="112"/>
      <c r="AD52" s="112"/>
      <c r="AE52" s="112"/>
      <c r="AF52" s="112"/>
      <c r="AG52" s="112"/>
      <c r="AH52" s="112"/>
      <c r="AI52" s="112"/>
      <c r="AJ52" s="112"/>
      <c r="AK52" s="112"/>
      <c r="AL52" s="203"/>
      <c r="AM52" s="202"/>
      <c r="AN52" s="109"/>
      <c r="AO52" s="381"/>
      <c r="AP52" s="381"/>
      <c r="AQ52" s="407"/>
    </row>
    <row r="53" spans="1:43" x14ac:dyDescent="0.25">
      <c r="A53" s="407"/>
      <c r="B53" s="410"/>
      <c r="C53" s="202"/>
      <c r="D53" s="109"/>
      <c r="E53" s="381"/>
      <c r="F53" s="1148"/>
      <c r="G53" s="1148"/>
      <c r="H53" s="1148"/>
      <c r="I53" s="1223"/>
      <c r="J53" s="427"/>
      <c r="K53" s="1148"/>
      <c r="L53" s="1148"/>
      <c r="M53" s="1148"/>
      <c r="N53" s="1148"/>
      <c r="O53" s="1223"/>
      <c r="P53" s="427"/>
      <c r="Q53" s="1148"/>
      <c r="R53" s="1148"/>
      <c r="S53" s="1148"/>
      <c r="T53" s="1148"/>
      <c r="U53" s="202"/>
      <c r="V53" s="109"/>
      <c r="W53" s="407"/>
      <c r="X53" s="407"/>
      <c r="Y53" s="407"/>
      <c r="Z53" s="407"/>
      <c r="AA53" s="407"/>
      <c r="AB53" s="112"/>
      <c r="AC53" s="112"/>
      <c r="AD53" s="112"/>
      <c r="AE53" s="112"/>
      <c r="AF53" s="112"/>
      <c r="AG53" s="112"/>
      <c r="AH53" s="112"/>
      <c r="AI53" s="112"/>
      <c r="AJ53" s="112"/>
      <c r="AK53" s="112"/>
      <c r="AL53" s="203"/>
      <c r="AM53" s="202"/>
      <c r="AN53" s="109"/>
      <c r="AO53" s="381"/>
      <c r="AP53" s="381"/>
      <c r="AQ53" s="407"/>
    </row>
    <row r="54" spans="1:43" x14ac:dyDescent="0.25">
      <c r="A54" s="407"/>
      <c r="B54" s="410"/>
      <c r="C54" s="202"/>
      <c r="D54" s="109"/>
      <c r="E54" s="381"/>
      <c r="F54" s="1148"/>
      <c r="G54" s="1148"/>
      <c r="H54" s="1148"/>
      <c r="I54" s="1223"/>
      <c r="J54" s="427"/>
      <c r="K54" s="1148"/>
      <c r="L54" s="1148"/>
      <c r="M54" s="1148"/>
      <c r="N54" s="1148"/>
      <c r="O54" s="1223"/>
      <c r="P54" s="427"/>
      <c r="Q54" s="1148"/>
      <c r="R54" s="1148"/>
      <c r="S54" s="1148"/>
      <c r="T54" s="1148"/>
      <c r="U54" s="202"/>
      <c r="V54" s="109"/>
      <c r="W54" s="407"/>
      <c r="X54" s="407"/>
      <c r="Y54" s="407"/>
      <c r="Z54" s="407"/>
      <c r="AA54" s="407"/>
      <c r="AB54" s="112"/>
      <c r="AC54" s="112"/>
      <c r="AD54" s="112"/>
      <c r="AE54" s="112"/>
      <c r="AF54" s="112"/>
      <c r="AG54" s="112"/>
      <c r="AH54" s="112"/>
      <c r="AI54" s="112"/>
      <c r="AJ54" s="112"/>
      <c r="AK54" s="112"/>
      <c r="AL54" s="203"/>
      <c r="AM54" s="202"/>
      <c r="AN54" s="109"/>
      <c r="AO54" s="381"/>
      <c r="AP54" s="381"/>
      <c r="AQ54" s="407"/>
    </row>
    <row r="55" spans="1:43" ht="6" customHeight="1" thickBot="1" x14ac:dyDescent="0.3">
      <c r="A55" s="141"/>
      <c r="B55" s="432"/>
      <c r="C55" s="139"/>
      <c r="D55" s="140"/>
      <c r="E55" s="141"/>
      <c r="F55" s="141"/>
      <c r="G55" s="141"/>
      <c r="H55" s="141"/>
      <c r="I55" s="141"/>
      <c r="J55" s="141"/>
      <c r="K55" s="141"/>
      <c r="L55" s="141"/>
      <c r="M55" s="141"/>
      <c r="N55" s="141"/>
      <c r="O55" s="141"/>
      <c r="P55" s="141"/>
      <c r="Q55" s="141"/>
      <c r="R55" s="141"/>
      <c r="S55" s="141"/>
      <c r="T55" s="141"/>
      <c r="U55" s="139"/>
      <c r="V55" s="140"/>
      <c r="W55" s="141"/>
      <c r="X55" s="141"/>
      <c r="Y55" s="141"/>
      <c r="Z55" s="141"/>
      <c r="AA55" s="141"/>
      <c r="AB55" s="141"/>
      <c r="AC55" s="141"/>
      <c r="AD55" s="141"/>
      <c r="AE55" s="141"/>
      <c r="AF55" s="141"/>
      <c r="AG55" s="141"/>
      <c r="AH55" s="141"/>
      <c r="AI55" s="141"/>
      <c r="AJ55" s="141"/>
      <c r="AK55" s="141"/>
      <c r="AL55" s="142"/>
      <c r="AM55" s="139"/>
      <c r="AN55" s="140"/>
      <c r="AO55" s="141"/>
      <c r="AP55" s="141"/>
      <c r="AQ55" s="141"/>
    </row>
    <row r="56" spans="1:43" ht="6" customHeight="1" x14ac:dyDescent="0.25">
      <c r="A56" s="129"/>
      <c r="B56" s="130"/>
      <c r="C56" s="131"/>
      <c r="D56" s="132"/>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4"/>
      <c r="AM56" s="131"/>
      <c r="AN56" s="132"/>
      <c r="AO56" s="133"/>
      <c r="AP56" s="133"/>
      <c r="AQ56" s="135"/>
    </row>
    <row r="57" spans="1:43" x14ac:dyDescent="0.25">
      <c r="A57" s="136"/>
      <c r="B57" s="410">
        <v>806</v>
      </c>
      <c r="C57" s="202"/>
      <c r="D57" s="109"/>
      <c r="E57" s="1129" t="s">
        <v>172</v>
      </c>
      <c r="F57" s="1129"/>
      <c r="G57" s="1129"/>
      <c r="H57" s="1129"/>
      <c r="I57" s="1129"/>
      <c r="J57" s="1129"/>
      <c r="K57" s="1129"/>
      <c r="L57" s="1129"/>
      <c r="M57" s="1129"/>
      <c r="N57" s="1129"/>
      <c r="O57" s="1129"/>
      <c r="P57" s="1129"/>
      <c r="Q57" s="1129"/>
      <c r="R57" s="1129"/>
      <c r="S57" s="1129"/>
      <c r="T57" s="1129"/>
      <c r="U57" s="1129"/>
      <c r="V57" s="1129"/>
      <c r="W57" s="1129"/>
      <c r="X57" s="1129"/>
      <c r="Y57" s="1129"/>
      <c r="Z57" s="1129"/>
      <c r="AA57" s="1129"/>
      <c r="AB57" s="1129"/>
      <c r="AC57" s="1129"/>
      <c r="AD57" s="1129"/>
      <c r="AE57" s="1129"/>
      <c r="AF57" s="1129"/>
      <c r="AG57" s="1129"/>
      <c r="AH57" s="1129"/>
      <c r="AI57" s="1129"/>
      <c r="AJ57" s="1129"/>
      <c r="AK57" s="1129"/>
      <c r="AL57" s="1129"/>
      <c r="AM57" s="202"/>
      <c r="AN57" s="109"/>
      <c r="AO57" s="407"/>
      <c r="AP57" s="407"/>
      <c r="AQ57" s="137"/>
    </row>
    <row r="58" spans="1:43" ht="6" customHeight="1" x14ac:dyDescent="0.25">
      <c r="A58" s="136"/>
      <c r="B58" s="410"/>
      <c r="C58" s="202"/>
      <c r="D58" s="109"/>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K58" s="407"/>
      <c r="AL58" s="203"/>
      <c r="AM58" s="202"/>
      <c r="AN58" s="109"/>
      <c r="AO58" s="407"/>
      <c r="AP58" s="407"/>
      <c r="AQ58" s="137"/>
    </row>
    <row r="59" spans="1:43" x14ac:dyDescent="0.25">
      <c r="A59" s="136"/>
      <c r="B59" s="410"/>
      <c r="C59" s="202"/>
      <c r="D59" s="109"/>
      <c r="E59" s="381"/>
      <c r="F59" s="381"/>
      <c r="G59" s="407"/>
      <c r="H59" s="407"/>
      <c r="I59" s="407"/>
      <c r="J59" s="407"/>
      <c r="K59" s="407"/>
      <c r="L59" s="407"/>
      <c r="N59" s="203" t="s">
        <v>173</v>
      </c>
      <c r="O59" s="407"/>
      <c r="P59" s="407"/>
      <c r="Q59" s="407"/>
      <c r="R59" s="407"/>
      <c r="S59" s="407"/>
      <c r="T59" s="407"/>
      <c r="U59" s="407"/>
      <c r="V59" s="407"/>
      <c r="X59" s="407"/>
      <c r="Y59" s="407"/>
      <c r="Z59" s="203" t="s">
        <v>174</v>
      </c>
      <c r="AA59" s="407"/>
      <c r="AC59" s="407"/>
      <c r="AD59" s="407"/>
      <c r="AE59" s="407"/>
      <c r="AF59" s="407"/>
      <c r="AG59" s="407"/>
      <c r="AH59" s="407"/>
      <c r="AI59" s="407"/>
      <c r="AJ59" s="407"/>
      <c r="AK59" s="407"/>
      <c r="AL59" s="203"/>
      <c r="AM59" s="202"/>
      <c r="AN59" s="109"/>
      <c r="AO59" s="407"/>
      <c r="AP59" s="1229">
        <v>812</v>
      </c>
      <c r="AQ59" s="137"/>
    </row>
    <row r="60" spans="1:43" x14ac:dyDescent="0.25">
      <c r="A60" s="136"/>
      <c r="B60" s="410"/>
      <c r="C60" s="202"/>
      <c r="D60" s="109"/>
      <c r="E60" s="381"/>
      <c r="F60" s="381"/>
      <c r="G60" s="407"/>
      <c r="H60" s="407"/>
      <c r="I60" s="407"/>
      <c r="J60" s="407"/>
      <c r="K60" s="407"/>
      <c r="L60" s="407"/>
      <c r="N60" s="203" t="s">
        <v>175</v>
      </c>
      <c r="O60" s="407"/>
      <c r="P60" s="407"/>
      <c r="Q60" s="407"/>
      <c r="R60" s="407"/>
      <c r="S60" s="407"/>
      <c r="T60" s="407"/>
      <c r="U60" s="407"/>
      <c r="V60" s="407"/>
      <c r="W60" s="407"/>
      <c r="X60" s="407"/>
      <c r="Y60" s="407"/>
      <c r="Z60" s="407"/>
      <c r="AA60" s="407"/>
      <c r="AB60" s="407"/>
      <c r="AC60" s="407"/>
      <c r="AD60" s="407"/>
      <c r="AE60" s="407"/>
      <c r="AF60" s="407"/>
      <c r="AG60" s="407"/>
      <c r="AH60" s="407"/>
      <c r="AI60" s="407"/>
      <c r="AJ60" s="407"/>
      <c r="AK60" s="407"/>
      <c r="AL60" s="203"/>
      <c r="AM60" s="202"/>
      <c r="AN60" s="109"/>
      <c r="AO60" s="407"/>
      <c r="AP60" s="1229"/>
      <c r="AQ60" s="137"/>
    </row>
    <row r="61" spans="1:43" x14ac:dyDescent="0.25">
      <c r="A61" s="136"/>
      <c r="B61" s="410"/>
      <c r="C61" s="202"/>
      <c r="D61" s="109"/>
      <c r="E61" s="381"/>
      <c r="F61" s="381"/>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7"/>
      <c r="AH61" s="407"/>
      <c r="AI61" s="407"/>
      <c r="AJ61" s="407"/>
      <c r="AK61" s="407"/>
      <c r="AL61" s="203"/>
      <c r="AM61" s="202"/>
      <c r="AN61" s="109"/>
      <c r="AO61" s="407"/>
      <c r="AP61" s="407"/>
      <c r="AQ61" s="137"/>
    </row>
    <row r="62" spans="1:43" ht="6" customHeight="1" thickBot="1" x14ac:dyDescent="0.3">
      <c r="A62" s="138"/>
      <c r="B62" s="432"/>
      <c r="C62" s="139"/>
      <c r="D62" s="140"/>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2"/>
      <c r="AM62" s="139"/>
      <c r="AN62" s="140"/>
      <c r="AO62" s="141"/>
      <c r="AP62" s="141"/>
      <c r="AQ62" s="143"/>
    </row>
    <row r="63" spans="1:43" ht="6" customHeight="1" x14ac:dyDescent="0.25">
      <c r="A63" s="129"/>
      <c r="B63" s="130"/>
      <c r="C63" s="131"/>
      <c r="D63" s="132"/>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4"/>
      <c r="AM63" s="131"/>
      <c r="AN63" s="132"/>
      <c r="AO63" s="133"/>
      <c r="AP63" s="133"/>
      <c r="AQ63" s="135"/>
    </row>
    <row r="64" spans="1:43" x14ac:dyDescent="0.25">
      <c r="A64" s="136"/>
      <c r="B64" s="410">
        <v>807</v>
      </c>
      <c r="C64" s="202"/>
      <c r="D64" s="109"/>
      <c r="E64" s="1129" t="s">
        <v>648</v>
      </c>
      <c r="F64" s="1129"/>
      <c r="G64" s="1129"/>
      <c r="H64" s="1129"/>
      <c r="I64" s="1129"/>
      <c r="J64" s="1129"/>
      <c r="K64" s="1129"/>
      <c r="L64" s="1129"/>
      <c r="M64" s="1129"/>
      <c r="N64" s="1129"/>
      <c r="O64" s="1129"/>
      <c r="P64" s="1129"/>
      <c r="Q64" s="1129"/>
      <c r="R64" s="1129"/>
      <c r="S64" s="1129"/>
      <c r="T64" s="1129"/>
      <c r="U64" s="1129"/>
      <c r="V64" s="1129"/>
      <c r="W64" s="1129"/>
      <c r="X64" s="1129"/>
      <c r="Y64" s="1129"/>
      <c r="Z64" s="1129"/>
      <c r="AA64" s="1129"/>
      <c r="AB64" s="1129"/>
      <c r="AC64" s="1129"/>
      <c r="AD64" s="1129"/>
      <c r="AE64" s="1129"/>
      <c r="AF64" s="1129"/>
      <c r="AG64" s="1129"/>
      <c r="AH64" s="1129"/>
      <c r="AI64" s="1129"/>
      <c r="AJ64" s="1129"/>
      <c r="AK64" s="1129"/>
      <c r="AL64" s="1129"/>
      <c r="AM64" s="202"/>
      <c r="AN64" s="109"/>
      <c r="AO64" s="407"/>
      <c r="AP64" s="407"/>
      <c r="AQ64" s="137"/>
    </row>
    <row r="65" spans="1:43" ht="6" customHeight="1" x14ac:dyDescent="0.25">
      <c r="A65" s="136"/>
      <c r="B65" s="410"/>
      <c r="C65" s="202"/>
      <c r="D65" s="109"/>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7"/>
      <c r="AG65" s="407"/>
      <c r="AH65" s="407"/>
      <c r="AI65" s="407"/>
      <c r="AJ65" s="407"/>
      <c r="AK65" s="407"/>
      <c r="AL65" s="203"/>
      <c r="AM65" s="202"/>
      <c r="AN65" s="109"/>
      <c r="AO65" s="407"/>
      <c r="AP65" s="407"/>
      <c r="AQ65" s="137"/>
    </row>
    <row r="66" spans="1:43" x14ac:dyDescent="0.25">
      <c r="A66" s="136"/>
      <c r="B66" s="410"/>
      <c r="C66" s="202"/>
      <c r="D66" s="109"/>
      <c r="E66" s="407"/>
      <c r="F66" s="407"/>
      <c r="G66" s="407"/>
      <c r="H66" s="407"/>
      <c r="I66" s="407"/>
      <c r="J66" s="407"/>
      <c r="K66" s="407"/>
      <c r="L66" s="407"/>
      <c r="N66" s="203" t="s">
        <v>545</v>
      </c>
      <c r="O66" s="407"/>
      <c r="P66" s="407"/>
      <c r="Q66" s="407"/>
      <c r="R66" s="407"/>
      <c r="S66" s="407"/>
      <c r="T66" s="407"/>
      <c r="U66" s="407"/>
      <c r="V66" s="407"/>
      <c r="X66" s="407"/>
      <c r="Y66" s="407"/>
      <c r="Z66" s="203" t="s">
        <v>596</v>
      </c>
      <c r="AA66" s="407"/>
      <c r="AB66" s="407"/>
      <c r="AD66" s="407"/>
      <c r="AE66" s="407"/>
      <c r="AF66" s="407"/>
      <c r="AG66" s="407"/>
      <c r="AH66" s="407"/>
      <c r="AI66" s="407"/>
      <c r="AJ66" s="407"/>
      <c r="AK66" s="407"/>
      <c r="AL66" s="203"/>
      <c r="AM66" s="202"/>
      <c r="AN66" s="109"/>
      <c r="AO66" s="407"/>
      <c r="AP66" s="407"/>
      <c r="AQ66" s="137"/>
    </row>
    <row r="67" spans="1:43" x14ac:dyDescent="0.25">
      <c r="A67" s="136"/>
      <c r="B67" s="410"/>
      <c r="C67" s="202"/>
      <c r="D67" s="109"/>
      <c r="E67" s="407"/>
      <c r="F67" s="407"/>
      <c r="G67" s="407"/>
      <c r="H67" s="407"/>
      <c r="I67" s="407"/>
      <c r="J67" s="407"/>
      <c r="K67" s="407"/>
      <c r="L67" s="407"/>
      <c r="N67" s="203" t="s">
        <v>649</v>
      </c>
      <c r="O67" s="407"/>
      <c r="P67" s="407"/>
      <c r="Q67" s="407"/>
      <c r="R67" s="407"/>
      <c r="S67" s="407"/>
      <c r="T67" s="407"/>
      <c r="U67" s="407"/>
      <c r="V67" s="407"/>
      <c r="X67" s="407"/>
      <c r="Y67" s="407"/>
      <c r="Z67" s="203" t="s">
        <v>650</v>
      </c>
      <c r="AA67" s="407"/>
      <c r="AB67" s="407"/>
      <c r="AD67" s="407"/>
      <c r="AE67" s="407"/>
      <c r="AF67" s="407"/>
      <c r="AG67" s="407"/>
      <c r="AH67" s="407"/>
      <c r="AI67" s="407"/>
      <c r="AJ67" s="407"/>
      <c r="AK67" s="407"/>
      <c r="AL67" s="203"/>
      <c r="AM67" s="202"/>
      <c r="AN67" s="109"/>
      <c r="AO67" s="407"/>
      <c r="AP67" s="407">
        <v>813</v>
      </c>
      <c r="AQ67" s="137"/>
    </row>
    <row r="68" spans="1:43" x14ac:dyDescent="0.25">
      <c r="A68" s="136"/>
      <c r="B68" s="410"/>
      <c r="C68" s="202"/>
      <c r="D68" s="109"/>
      <c r="E68" s="407"/>
      <c r="F68" s="407"/>
      <c r="G68" s="407"/>
      <c r="H68" s="407"/>
      <c r="I68" s="407"/>
      <c r="J68" s="407"/>
      <c r="K68" s="407"/>
      <c r="L68" s="407"/>
      <c r="N68" s="203"/>
      <c r="O68" s="407"/>
      <c r="P68" s="407"/>
      <c r="Q68" s="407"/>
      <c r="R68" s="407"/>
      <c r="S68" s="407"/>
      <c r="T68" s="407"/>
      <c r="U68" s="407"/>
      <c r="V68" s="407"/>
      <c r="W68" s="407"/>
      <c r="X68" s="407"/>
      <c r="Y68" s="407"/>
      <c r="Z68" s="407"/>
      <c r="AA68" s="407"/>
      <c r="AB68" s="407"/>
      <c r="AC68" s="407"/>
      <c r="AD68" s="407"/>
      <c r="AE68" s="407"/>
      <c r="AF68" s="407"/>
      <c r="AG68" s="407"/>
      <c r="AH68" s="407"/>
      <c r="AI68" s="407"/>
      <c r="AJ68" s="407"/>
      <c r="AK68" s="407"/>
      <c r="AL68" s="203"/>
      <c r="AM68" s="202"/>
      <c r="AN68" s="109"/>
      <c r="AO68" s="407"/>
      <c r="AP68" s="407"/>
      <c r="AQ68" s="137"/>
    </row>
    <row r="69" spans="1:43" ht="6" customHeight="1" thickBot="1" x14ac:dyDescent="0.3">
      <c r="A69" s="138"/>
      <c r="B69" s="432"/>
      <c r="C69" s="139"/>
      <c r="D69" s="140"/>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2"/>
      <c r="AM69" s="139"/>
      <c r="AN69" s="140"/>
      <c r="AO69" s="141"/>
      <c r="AP69" s="141"/>
      <c r="AQ69" s="143"/>
    </row>
    <row r="70" spans="1:43" ht="6" customHeight="1" x14ac:dyDescent="0.25">
      <c r="A70" s="129"/>
      <c r="B70" s="130"/>
      <c r="C70" s="131"/>
      <c r="D70" s="132"/>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4"/>
      <c r="AM70" s="131"/>
      <c r="AN70" s="132"/>
      <c r="AO70" s="133"/>
      <c r="AP70" s="133"/>
      <c r="AQ70" s="135"/>
    </row>
    <row r="71" spans="1:43" x14ac:dyDescent="0.25">
      <c r="A71" s="136"/>
      <c r="B71" s="410">
        <v>808</v>
      </c>
      <c r="C71" s="202"/>
      <c r="D71" s="109"/>
      <c r="E71" s="1129" t="s">
        <v>651</v>
      </c>
      <c r="F71" s="1129"/>
      <c r="G71" s="1129"/>
      <c r="H71" s="1129"/>
      <c r="I71" s="1129"/>
      <c r="J71" s="1129"/>
      <c r="K71" s="1129"/>
      <c r="L71" s="1129"/>
      <c r="M71" s="1129"/>
      <c r="N71" s="1129"/>
      <c r="O71" s="1129"/>
      <c r="P71" s="1129"/>
      <c r="Q71" s="1129"/>
      <c r="R71" s="1129"/>
      <c r="S71" s="1129"/>
      <c r="T71" s="1129"/>
      <c r="U71" s="1129"/>
      <c r="V71" s="1129"/>
      <c r="W71" s="1129"/>
      <c r="X71" s="1129"/>
      <c r="Y71" s="1129"/>
      <c r="Z71" s="1129"/>
      <c r="AA71" s="1129"/>
      <c r="AB71" s="1129"/>
      <c r="AC71" s="1129"/>
      <c r="AD71" s="1129"/>
      <c r="AE71" s="1129"/>
      <c r="AF71" s="1129"/>
      <c r="AG71" s="1129"/>
      <c r="AH71" s="1129"/>
      <c r="AI71" s="1129"/>
      <c r="AJ71" s="1129"/>
      <c r="AK71" s="1129"/>
      <c r="AL71" s="1129"/>
      <c r="AM71" s="202"/>
      <c r="AN71" s="109"/>
      <c r="AO71" s="407"/>
      <c r="AP71" s="407"/>
      <c r="AQ71" s="137"/>
    </row>
    <row r="72" spans="1:43" ht="6" customHeight="1" x14ac:dyDescent="0.25">
      <c r="A72" s="136"/>
      <c r="B72" s="410"/>
      <c r="C72" s="202"/>
      <c r="D72" s="109"/>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407"/>
      <c r="AC72" s="407"/>
      <c r="AD72" s="407"/>
      <c r="AE72" s="407"/>
      <c r="AF72" s="407"/>
      <c r="AG72" s="407"/>
      <c r="AH72" s="407"/>
      <c r="AI72" s="407"/>
      <c r="AJ72" s="407"/>
      <c r="AK72" s="407"/>
      <c r="AL72" s="203"/>
      <c r="AM72" s="202"/>
      <c r="AN72" s="109"/>
      <c r="AO72" s="407"/>
      <c r="AP72" s="407"/>
      <c r="AQ72" s="137"/>
    </row>
    <row r="73" spans="1:43" x14ac:dyDescent="0.25">
      <c r="A73" s="136"/>
      <c r="B73" s="410"/>
      <c r="C73" s="202"/>
      <c r="D73" s="109"/>
      <c r="E73" s="407"/>
      <c r="F73" s="407"/>
      <c r="G73" s="407"/>
      <c r="H73" s="407"/>
      <c r="J73" s="407"/>
      <c r="K73" s="407"/>
      <c r="N73" s="223" t="s">
        <v>652</v>
      </c>
      <c r="P73" s="407"/>
      <c r="S73" s="203" t="s">
        <v>545</v>
      </c>
      <c r="T73" s="407"/>
      <c r="U73" s="407"/>
      <c r="V73" s="407"/>
      <c r="W73" s="407"/>
      <c r="X73" s="407"/>
      <c r="Y73" s="407"/>
      <c r="Z73" s="407"/>
      <c r="AB73" s="407"/>
      <c r="AC73" s="223" t="s">
        <v>653</v>
      </c>
      <c r="AD73" s="407"/>
      <c r="AE73" s="407"/>
      <c r="AF73" s="407"/>
      <c r="AG73" s="407"/>
      <c r="AH73" s="407"/>
      <c r="AI73" s="407"/>
      <c r="AJ73" s="407"/>
      <c r="AK73" s="407"/>
      <c r="AL73" s="203"/>
      <c r="AM73" s="202"/>
      <c r="AN73" s="109"/>
      <c r="AO73" s="407"/>
      <c r="AP73" s="407"/>
      <c r="AQ73" s="137"/>
    </row>
    <row r="74" spans="1:43" x14ac:dyDescent="0.25">
      <c r="A74" s="136"/>
      <c r="B74" s="410"/>
      <c r="C74" s="202"/>
      <c r="D74" s="109"/>
      <c r="E74" s="407"/>
      <c r="F74" s="407"/>
      <c r="G74" s="407"/>
      <c r="H74" s="407"/>
      <c r="J74" s="407"/>
      <c r="K74" s="407"/>
      <c r="N74" s="203" t="s">
        <v>654</v>
      </c>
      <c r="P74" s="407"/>
      <c r="S74" s="203" t="s">
        <v>649</v>
      </c>
      <c r="T74" s="407"/>
      <c r="U74" s="407"/>
      <c r="V74" s="407"/>
      <c r="W74" s="407"/>
      <c r="X74" s="407"/>
      <c r="Y74" s="407"/>
      <c r="Z74" s="407"/>
      <c r="AB74" s="407"/>
      <c r="AC74" s="203" t="s">
        <v>655</v>
      </c>
      <c r="AD74" s="407"/>
      <c r="AE74" s="407"/>
      <c r="AF74" s="407"/>
      <c r="AG74" s="407"/>
      <c r="AH74" s="407"/>
      <c r="AI74" s="407"/>
      <c r="AJ74" s="407"/>
      <c r="AK74" s="407"/>
      <c r="AL74" s="203"/>
      <c r="AM74" s="202"/>
      <c r="AN74" s="109"/>
      <c r="AO74" s="407"/>
      <c r="AP74" s="407">
        <v>812</v>
      </c>
      <c r="AQ74" s="137"/>
    </row>
    <row r="75" spans="1:43" x14ac:dyDescent="0.25">
      <c r="A75" s="136"/>
      <c r="B75" s="410"/>
      <c r="C75" s="202"/>
      <c r="D75" s="109"/>
      <c r="E75" s="407"/>
      <c r="F75" s="407"/>
      <c r="G75" s="407"/>
      <c r="H75" s="407"/>
      <c r="I75" s="407"/>
      <c r="J75" s="407"/>
      <c r="K75" s="407"/>
      <c r="L75" s="407"/>
      <c r="M75" s="407"/>
      <c r="N75" s="407"/>
      <c r="O75" s="407"/>
      <c r="P75" s="407"/>
      <c r="Q75" s="407"/>
      <c r="R75" s="407"/>
      <c r="S75" s="407"/>
      <c r="T75" s="407"/>
      <c r="U75" s="407"/>
      <c r="V75" s="407"/>
      <c r="W75" s="407"/>
      <c r="X75" s="407"/>
      <c r="Y75" s="407"/>
      <c r="Z75" s="407"/>
      <c r="AA75" s="407"/>
      <c r="AB75" s="407"/>
      <c r="AC75" s="407"/>
      <c r="AD75" s="407"/>
      <c r="AE75" s="407"/>
      <c r="AF75" s="407"/>
      <c r="AG75" s="407"/>
      <c r="AH75" s="407"/>
      <c r="AI75" s="407"/>
      <c r="AJ75" s="407"/>
      <c r="AK75" s="407"/>
      <c r="AL75" s="203"/>
      <c r="AM75" s="202"/>
      <c r="AN75" s="109"/>
      <c r="AO75" s="407"/>
      <c r="AP75" s="407"/>
      <c r="AQ75" s="137"/>
    </row>
    <row r="76" spans="1:43" ht="6" customHeight="1" thickBot="1" x14ac:dyDescent="0.3">
      <c r="A76" s="138"/>
      <c r="B76" s="432"/>
      <c r="C76" s="139"/>
      <c r="D76" s="140"/>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2"/>
      <c r="AM76" s="139"/>
      <c r="AN76" s="140"/>
      <c r="AO76" s="141"/>
      <c r="AP76" s="141"/>
      <c r="AQ76" s="143"/>
    </row>
    <row r="77" spans="1:43" ht="6" customHeight="1" x14ac:dyDescent="0.25">
      <c r="A77" s="129"/>
      <c r="B77" s="130"/>
      <c r="C77" s="131"/>
      <c r="D77" s="132"/>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4"/>
      <c r="AM77" s="131"/>
      <c r="AN77" s="132"/>
      <c r="AO77" s="133"/>
      <c r="AP77" s="133"/>
      <c r="AQ77" s="135"/>
    </row>
    <row r="78" spans="1:43" ht="11.25" customHeight="1" x14ac:dyDescent="0.25">
      <c r="A78" s="136"/>
      <c r="B78" s="410">
        <v>809</v>
      </c>
      <c r="C78" s="202"/>
      <c r="D78" s="109"/>
      <c r="E78" s="1129" t="s">
        <v>656</v>
      </c>
      <c r="F78" s="1129"/>
      <c r="G78" s="1129"/>
      <c r="H78" s="1129"/>
      <c r="I78" s="1129"/>
      <c r="J78" s="1129"/>
      <c r="K78" s="1129"/>
      <c r="L78" s="1129"/>
      <c r="M78" s="1129"/>
      <c r="N78" s="1129"/>
      <c r="O78" s="1129"/>
      <c r="P78" s="1129"/>
      <c r="Q78" s="1129"/>
      <c r="R78" s="1129"/>
      <c r="S78" s="1129"/>
      <c r="T78" s="1129"/>
      <c r="U78" s="1129"/>
      <c r="V78" s="1129"/>
      <c r="W78" s="1129"/>
      <c r="X78" s="1129"/>
      <c r="Y78" s="1129"/>
      <c r="Z78" s="1129"/>
      <c r="AA78" s="1129"/>
      <c r="AB78" s="1129"/>
      <c r="AC78" s="1129"/>
      <c r="AD78" s="1129"/>
      <c r="AE78" s="1129"/>
      <c r="AF78" s="1129"/>
      <c r="AG78" s="1129"/>
      <c r="AH78" s="1129"/>
      <c r="AI78" s="1129"/>
      <c r="AJ78" s="1129"/>
      <c r="AK78" s="1129"/>
      <c r="AL78" s="1129"/>
      <c r="AM78" s="202"/>
      <c r="AN78" s="109"/>
      <c r="AO78" s="407"/>
      <c r="AP78" s="407"/>
      <c r="AQ78" s="137"/>
    </row>
    <row r="79" spans="1:43" ht="6" customHeight="1" x14ac:dyDescent="0.25">
      <c r="A79" s="136"/>
      <c r="B79" s="410"/>
      <c r="C79" s="202"/>
      <c r="D79" s="109"/>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407"/>
      <c r="AC79" s="407"/>
      <c r="AD79" s="407"/>
      <c r="AE79" s="407"/>
      <c r="AF79" s="407"/>
      <c r="AG79" s="407"/>
      <c r="AH79" s="407"/>
      <c r="AI79" s="407"/>
      <c r="AJ79" s="407"/>
      <c r="AK79" s="407"/>
      <c r="AL79" s="203"/>
      <c r="AM79" s="202"/>
      <c r="AN79" s="109"/>
      <c r="AO79" s="407"/>
      <c r="AP79" s="407"/>
      <c r="AQ79" s="137"/>
    </row>
    <row r="80" spans="1:43" x14ac:dyDescent="0.25">
      <c r="A80" s="136"/>
      <c r="B80" s="410"/>
      <c r="C80" s="202"/>
      <c r="D80" s="109"/>
      <c r="E80" s="407"/>
      <c r="F80" s="407"/>
      <c r="G80" s="407"/>
      <c r="H80" s="407"/>
      <c r="J80" s="407"/>
      <c r="K80" s="407"/>
      <c r="N80" s="407"/>
      <c r="Q80" s="407"/>
      <c r="R80" s="407"/>
      <c r="T80" s="407"/>
      <c r="U80" s="407"/>
      <c r="V80" s="407"/>
      <c r="W80" s="203" t="s">
        <v>84</v>
      </c>
      <c r="Y80" s="407"/>
      <c r="Z80" s="407"/>
      <c r="AB80" s="407"/>
      <c r="AC80" s="407"/>
      <c r="AD80" s="407"/>
      <c r="AE80" s="407"/>
      <c r="AF80" s="407"/>
      <c r="AG80" s="407"/>
      <c r="AH80" s="407"/>
      <c r="AI80" s="407"/>
      <c r="AJ80" s="407"/>
      <c r="AK80" s="407"/>
      <c r="AL80" s="203"/>
      <c r="AM80" s="202"/>
      <c r="AN80" s="109"/>
      <c r="AO80" s="407"/>
      <c r="AP80" s="1229">
        <v>811</v>
      </c>
      <c r="AQ80" s="137"/>
    </row>
    <row r="81" spans="1:43" x14ac:dyDescent="0.25">
      <c r="A81" s="136"/>
      <c r="B81" s="410"/>
      <c r="C81" s="202"/>
      <c r="D81" s="109"/>
      <c r="E81" s="407"/>
      <c r="F81" s="407"/>
      <c r="G81" s="407"/>
      <c r="H81" s="407"/>
      <c r="J81" s="407"/>
      <c r="K81" s="407"/>
      <c r="N81" s="203" t="s">
        <v>657</v>
      </c>
      <c r="Q81" s="407"/>
      <c r="R81" s="407"/>
      <c r="T81" s="407"/>
      <c r="U81" s="407"/>
      <c r="V81" s="407"/>
      <c r="W81" s="203" t="s">
        <v>658</v>
      </c>
      <c r="Y81" s="407"/>
      <c r="Z81" s="407"/>
      <c r="AB81" s="407"/>
      <c r="AC81" s="407"/>
      <c r="AD81" s="407"/>
      <c r="AE81" s="407"/>
      <c r="AF81" s="407"/>
      <c r="AG81" s="407"/>
      <c r="AH81" s="407"/>
      <c r="AI81" s="407"/>
      <c r="AJ81" s="407"/>
      <c r="AK81" s="407"/>
      <c r="AL81" s="203"/>
      <c r="AM81" s="202"/>
      <c r="AN81" s="109"/>
      <c r="AO81" s="407"/>
      <c r="AP81" s="1229"/>
      <c r="AQ81" s="137"/>
    </row>
    <row r="82" spans="1:43" x14ac:dyDescent="0.25">
      <c r="A82" s="136"/>
      <c r="B82" s="410"/>
      <c r="C82" s="202"/>
      <c r="D82" s="109"/>
      <c r="E82" s="407"/>
      <c r="F82" s="407"/>
      <c r="G82" s="407"/>
      <c r="H82" s="407"/>
      <c r="J82" s="407"/>
      <c r="K82" s="407"/>
      <c r="N82" s="203" t="s">
        <v>113</v>
      </c>
      <c r="Q82" s="407"/>
      <c r="R82" s="407"/>
      <c r="S82" s="203"/>
      <c r="T82" s="407"/>
      <c r="U82" s="407"/>
      <c r="V82" s="407"/>
      <c r="W82" s="407"/>
      <c r="X82" s="407"/>
      <c r="Y82" s="407"/>
      <c r="Z82" s="407"/>
      <c r="AB82" s="203" t="s">
        <v>545</v>
      </c>
      <c r="AC82" s="407"/>
      <c r="AD82" s="407"/>
      <c r="AE82" s="407"/>
      <c r="AF82" s="407"/>
      <c r="AG82" s="407"/>
      <c r="AH82" s="407"/>
      <c r="AI82" s="407"/>
      <c r="AJ82" s="407"/>
      <c r="AK82" s="407"/>
      <c r="AL82" s="203"/>
      <c r="AM82" s="202"/>
      <c r="AN82" s="109"/>
      <c r="AO82" s="407"/>
      <c r="AP82" s="407"/>
      <c r="AQ82" s="137"/>
    </row>
    <row r="83" spans="1:43" x14ac:dyDescent="0.25">
      <c r="A83" s="136"/>
      <c r="B83" s="410"/>
      <c r="C83" s="202"/>
      <c r="D83" s="109"/>
      <c r="E83" s="407"/>
      <c r="F83" s="407"/>
      <c r="G83" s="407"/>
      <c r="H83" s="407"/>
      <c r="I83" s="407"/>
      <c r="J83" s="407"/>
      <c r="K83" s="407"/>
      <c r="L83" s="407"/>
      <c r="M83" s="407"/>
      <c r="N83" s="407"/>
      <c r="O83" s="407"/>
      <c r="P83" s="407"/>
      <c r="Q83" s="407"/>
      <c r="R83" s="407"/>
      <c r="S83" s="407"/>
      <c r="T83" s="407"/>
      <c r="U83" s="407"/>
      <c r="V83" s="407"/>
      <c r="W83" s="407"/>
      <c r="X83" s="407"/>
      <c r="Y83" s="407"/>
      <c r="Z83" s="407"/>
      <c r="AB83" s="203" t="s">
        <v>649</v>
      </c>
      <c r="AC83" s="407"/>
      <c r="AD83" s="407"/>
      <c r="AE83" s="407"/>
      <c r="AF83" s="407"/>
      <c r="AG83" s="407"/>
      <c r="AH83" s="407"/>
      <c r="AI83" s="407"/>
      <c r="AJ83" s="407"/>
      <c r="AK83" s="407"/>
      <c r="AL83" s="203"/>
      <c r="AM83" s="202"/>
      <c r="AN83" s="109"/>
      <c r="AO83" s="407"/>
      <c r="AP83" s="407">
        <v>811</v>
      </c>
      <c r="AQ83" s="137"/>
    </row>
    <row r="84" spans="1:43" ht="6" customHeight="1" thickBot="1" x14ac:dyDescent="0.3">
      <c r="A84" s="138"/>
      <c r="B84" s="432"/>
      <c r="C84" s="139"/>
      <c r="D84" s="140"/>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2"/>
      <c r="AM84" s="139"/>
      <c r="AN84" s="140"/>
      <c r="AO84" s="141"/>
      <c r="AP84" s="141"/>
      <c r="AQ84" s="143"/>
    </row>
    <row r="85" spans="1:43" ht="6" customHeight="1" x14ac:dyDescent="0.25">
      <c r="A85" s="133"/>
      <c r="B85" s="130"/>
      <c r="C85" s="131"/>
      <c r="D85" s="132"/>
      <c r="E85" s="133"/>
      <c r="F85" s="133"/>
      <c r="G85" s="133"/>
      <c r="H85" s="133"/>
      <c r="I85" s="133"/>
      <c r="J85" s="133"/>
      <c r="K85" s="133"/>
      <c r="L85" s="133"/>
      <c r="M85" s="133"/>
      <c r="N85" s="133"/>
      <c r="O85" s="133"/>
      <c r="P85" s="133"/>
      <c r="Q85" s="133"/>
      <c r="R85" s="133"/>
      <c r="S85" s="133"/>
      <c r="T85" s="133"/>
      <c r="U85" s="131"/>
      <c r="V85" s="132"/>
      <c r="W85" s="133"/>
      <c r="X85" s="133"/>
      <c r="Y85" s="133"/>
      <c r="Z85" s="133"/>
      <c r="AA85" s="133"/>
      <c r="AB85" s="133"/>
      <c r="AC85" s="133"/>
      <c r="AD85" s="133"/>
      <c r="AE85" s="133"/>
      <c r="AF85" s="133"/>
      <c r="AG85" s="133"/>
      <c r="AH85" s="133"/>
      <c r="AI85" s="133"/>
      <c r="AJ85" s="133"/>
      <c r="AK85" s="133"/>
      <c r="AL85" s="130"/>
      <c r="AM85" s="131"/>
      <c r="AN85" s="132"/>
      <c r="AO85" s="133"/>
      <c r="AP85" s="133"/>
      <c r="AQ85" s="133"/>
    </row>
    <row r="86" spans="1:43" x14ac:dyDescent="0.25">
      <c r="A86" s="407"/>
      <c r="B86" s="410">
        <v>810</v>
      </c>
      <c r="C86" s="202"/>
      <c r="D86" s="109"/>
      <c r="E86" s="407" t="s">
        <v>2107</v>
      </c>
      <c r="F86" s="407"/>
      <c r="G86" s="407"/>
      <c r="H86" s="407"/>
      <c r="I86" s="407"/>
      <c r="J86" s="407"/>
      <c r="K86" s="407"/>
      <c r="L86" s="407"/>
      <c r="M86" s="407"/>
      <c r="N86" s="407"/>
      <c r="O86" s="407"/>
      <c r="P86" s="407"/>
      <c r="Q86" s="407"/>
      <c r="R86" s="407"/>
      <c r="S86" s="407"/>
      <c r="T86" s="407"/>
      <c r="U86" s="202"/>
      <c r="V86" s="109"/>
      <c r="W86" s="407" t="s">
        <v>659</v>
      </c>
      <c r="X86" s="407"/>
      <c r="Y86" s="407"/>
      <c r="Z86" s="407"/>
      <c r="AA86" s="407"/>
      <c r="AB86" s="112" t="s">
        <v>9</v>
      </c>
      <c r="AC86" s="112"/>
      <c r="AD86" s="160"/>
      <c r="AE86" s="112"/>
      <c r="AF86" s="112"/>
      <c r="AG86" s="112"/>
      <c r="AH86" s="112"/>
      <c r="AI86" s="112"/>
      <c r="AJ86" s="112"/>
      <c r="AK86" s="112"/>
      <c r="AL86" s="410" t="s">
        <v>129</v>
      </c>
      <c r="AM86" s="202"/>
      <c r="AN86" s="109"/>
      <c r="AO86" s="407"/>
      <c r="AP86" s="407"/>
      <c r="AQ86" s="407"/>
    </row>
    <row r="87" spans="1:43" ht="6" customHeight="1" x14ac:dyDescent="0.25">
      <c r="A87" s="407"/>
      <c r="B87" s="410"/>
      <c r="C87" s="202"/>
      <c r="D87" s="109"/>
      <c r="E87" s="407"/>
      <c r="F87" s="407"/>
      <c r="N87" s="407"/>
      <c r="O87" s="407"/>
      <c r="P87" s="407"/>
      <c r="Q87" s="407"/>
      <c r="R87" s="407"/>
      <c r="S87" s="407"/>
      <c r="T87" s="407"/>
      <c r="U87" s="202"/>
      <c r="V87" s="109"/>
      <c r="W87" s="407"/>
      <c r="X87" s="407"/>
      <c r="Y87" s="407"/>
      <c r="Z87" s="407"/>
      <c r="AA87" s="407"/>
      <c r="AB87" s="407"/>
      <c r="AC87" s="407"/>
      <c r="AD87" s="407"/>
      <c r="AE87" s="407"/>
      <c r="AF87" s="407"/>
      <c r="AG87" s="407"/>
      <c r="AH87" s="407"/>
      <c r="AI87" s="407"/>
      <c r="AJ87" s="407"/>
      <c r="AK87" s="407"/>
      <c r="AL87" s="410"/>
      <c r="AM87" s="202"/>
      <c r="AN87" s="109"/>
      <c r="AO87" s="407"/>
      <c r="AP87" s="407"/>
      <c r="AQ87" s="407"/>
    </row>
    <row r="88" spans="1:43" x14ac:dyDescent="0.25">
      <c r="A88" s="407"/>
      <c r="B88" s="410"/>
      <c r="C88" s="202"/>
      <c r="D88" s="109"/>
      <c r="E88" s="407"/>
      <c r="F88" s="407"/>
      <c r="G88" s="410"/>
      <c r="H88" s="410"/>
      <c r="I88" s="410"/>
      <c r="J88" s="410"/>
      <c r="K88" s="410"/>
      <c r="L88" s="410"/>
      <c r="M88" s="410"/>
      <c r="N88" s="410"/>
      <c r="O88" s="410"/>
      <c r="P88" s="410"/>
      <c r="Q88" s="407"/>
      <c r="R88" s="407"/>
      <c r="S88" s="407"/>
      <c r="T88" s="407"/>
      <c r="U88" s="202"/>
      <c r="V88" s="109"/>
      <c r="W88" s="189" t="s">
        <v>661</v>
      </c>
      <c r="X88" s="407"/>
      <c r="Y88" s="407"/>
      <c r="Z88" s="407"/>
      <c r="AA88" s="407"/>
      <c r="AB88" s="407"/>
      <c r="AC88" s="407"/>
      <c r="AD88" s="407"/>
      <c r="AE88" s="407"/>
      <c r="AF88" s="407"/>
      <c r="AG88" s="407"/>
      <c r="AH88" s="407"/>
      <c r="AI88" s="407"/>
      <c r="AJ88" s="407"/>
      <c r="AK88" s="407"/>
      <c r="AL88" s="410"/>
      <c r="AM88" s="202"/>
      <c r="AN88" s="109"/>
      <c r="AO88" s="407"/>
      <c r="AP88" s="407"/>
      <c r="AQ88" s="407"/>
    </row>
    <row r="89" spans="1:43" x14ac:dyDescent="0.25">
      <c r="A89" s="407"/>
      <c r="B89" s="410"/>
      <c r="C89" s="202"/>
      <c r="D89" s="109"/>
      <c r="E89" s="407"/>
      <c r="F89" s="407"/>
      <c r="G89" s="407"/>
      <c r="H89" s="159"/>
      <c r="I89" s="407"/>
      <c r="J89" s="1014" t="s">
        <v>2098</v>
      </c>
      <c r="K89" s="159"/>
      <c r="L89" s="153"/>
      <c r="N89" s="407"/>
      <c r="P89" s="407"/>
      <c r="Q89" s="407"/>
      <c r="R89" s="161" t="s">
        <v>2098</v>
      </c>
      <c r="T89" s="407"/>
      <c r="U89" s="202"/>
      <c r="V89" s="109"/>
      <c r="W89" s="407"/>
      <c r="X89" s="407" t="s">
        <v>662</v>
      </c>
      <c r="Y89" s="407"/>
      <c r="Z89" s="407"/>
      <c r="AA89" s="407"/>
      <c r="AB89" s="407"/>
      <c r="AC89" s="407"/>
      <c r="AD89" s="112" t="s">
        <v>9</v>
      </c>
      <c r="AE89" s="160"/>
      <c r="AF89" s="112"/>
      <c r="AG89" s="112"/>
      <c r="AH89" s="112"/>
      <c r="AI89" s="112"/>
      <c r="AJ89" s="112"/>
      <c r="AK89" s="112"/>
      <c r="AL89" s="410" t="s">
        <v>132</v>
      </c>
      <c r="AM89" s="202"/>
      <c r="AN89" s="109"/>
      <c r="AO89" s="407"/>
      <c r="AP89" s="407"/>
      <c r="AQ89" s="407"/>
    </row>
    <row r="90" spans="1:43" x14ac:dyDescent="0.25">
      <c r="A90" s="407"/>
      <c r="B90" s="410"/>
      <c r="C90" s="202"/>
      <c r="D90" s="109"/>
      <c r="E90" s="381"/>
      <c r="F90" s="407"/>
      <c r="G90" s="407"/>
      <c r="H90" s="159"/>
      <c r="I90" s="407"/>
      <c r="J90" s="203" t="s">
        <v>2105</v>
      </c>
      <c r="K90" s="159"/>
      <c r="L90" s="153"/>
      <c r="N90" s="381"/>
      <c r="P90" s="381"/>
      <c r="Q90" s="381"/>
      <c r="R90" s="203" t="s">
        <v>2105</v>
      </c>
      <c r="T90" s="381"/>
      <c r="U90" s="202"/>
      <c r="V90" s="109"/>
      <c r="W90" s="407"/>
      <c r="X90" s="407" t="s">
        <v>663</v>
      </c>
      <c r="Y90" s="407"/>
      <c r="Z90" s="407"/>
      <c r="AA90" s="407"/>
      <c r="AB90" s="407"/>
      <c r="AC90" s="407"/>
      <c r="AD90" s="112" t="s">
        <v>9</v>
      </c>
      <c r="AE90" s="160"/>
      <c r="AF90" s="112"/>
      <c r="AG90" s="112"/>
      <c r="AH90" s="112"/>
      <c r="AI90" s="112"/>
      <c r="AJ90" s="112"/>
      <c r="AK90" s="112"/>
      <c r="AL90" s="410" t="s">
        <v>101</v>
      </c>
      <c r="AM90" s="202"/>
      <c r="AN90" s="109"/>
      <c r="AO90" s="407"/>
      <c r="AP90" s="407"/>
      <c r="AQ90" s="407"/>
    </row>
    <row r="91" spans="1:43" x14ac:dyDescent="0.25">
      <c r="A91" s="407"/>
      <c r="B91" s="410"/>
      <c r="C91" s="202"/>
      <c r="D91" s="109"/>
      <c r="E91" s="381"/>
      <c r="F91" s="407"/>
      <c r="G91" s="407"/>
      <c r="H91" s="159"/>
      <c r="I91" s="407"/>
      <c r="J91" s="203" t="s">
        <v>660</v>
      </c>
      <c r="K91" s="407"/>
      <c r="L91" s="153"/>
      <c r="M91" s="381"/>
      <c r="N91" s="381"/>
      <c r="O91" s="381"/>
      <c r="P91" s="381"/>
      <c r="Q91" s="381"/>
      <c r="R91" s="203" t="s">
        <v>2094</v>
      </c>
      <c r="S91" s="381"/>
      <c r="T91" s="381"/>
      <c r="U91" s="202"/>
      <c r="V91" s="109"/>
      <c r="X91" s="407" t="s">
        <v>664</v>
      </c>
      <c r="Y91" s="407"/>
      <c r="Z91" s="407"/>
      <c r="AA91" s="407"/>
      <c r="AB91" s="407"/>
      <c r="AC91" s="407"/>
      <c r="AD91" s="407"/>
      <c r="AE91" s="407"/>
      <c r="AF91" s="407"/>
      <c r="AG91" s="407"/>
      <c r="AH91" s="112" t="s">
        <v>9</v>
      </c>
      <c r="AI91" s="112"/>
      <c r="AJ91" s="112"/>
      <c r="AK91" s="112"/>
      <c r="AL91" s="410" t="s">
        <v>135</v>
      </c>
      <c r="AM91" s="202"/>
      <c r="AN91" s="109"/>
      <c r="AO91" s="407"/>
      <c r="AP91" s="407"/>
      <c r="AQ91" s="407"/>
    </row>
    <row r="92" spans="1:43" x14ac:dyDescent="0.25">
      <c r="A92" s="407"/>
      <c r="B92" s="410"/>
      <c r="C92" s="202"/>
      <c r="D92" s="109"/>
      <c r="E92" s="381"/>
      <c r="F92" s="159"/>
      <c r="G92" s="159"/>
      <c r="H92" s="159"/>
      <c r="I92" s="159"/>
      <c r="J92" s="203" t="s">
        <v>2093</v>
      </c>
      <c r="K92" s="159"/>
      <c r="L92" s="489"/>
      <c r="M92" s="381"/>
      <c r="N92" s="154"/>
      <c r="O92" s="154"/>
      <c r="P92" s="154"/>
      <c r="Q92" s="154"/>
      <c r="R92" s="154"/>
      <c r="S92" s="154"/>
      <c r="T92" s="154"/>
      <c r="U92" s="202"/>
      <c r="V92" s="109"/>
      <c r="X92" s="407" t="s">
        <v>665</v>
      </c>
      <c r="Y92" s="407"/>
      <c r="Z92" s="407"/>
      <c r="AA92" s="407"/>
      <c r="AB92" s="407"/>
      <c r="AC92" s="407"/>
      <c r="AD92" s="407"/>
      <c r="AF92" s="112" t="s">
        <v>9</v>
      </c>
      <c r="AG92" s="160"/>
      <c r="AH92" s="112"/>
      <c r="AI92" s="112"/>
      <c r="AJ92" s="112"/>
      <c r="AK92" s="112"/>
      <c r="AL92" s="410" t="s">
        <v>137</v>
      </c>
      <c r="AM92" s="202"/>
      <c r="AN92" s="109"/>
      <c r="AO92" s="407"/>
      <c r="AP92" s="407"/>
      <c r="AQ92" s="407"/>
    </row>
    <row r="93" spans="1:43" x14ac:dyDescent="0.25">
      <c r="A93" s="407"/>
      <c r="B93" s="410"/>
      <c r="C93" s="202"/>
      <c r="D93" s="109"/>
      <c r="E93" s="381"/>
      <c r="F93" s="410"/>
      <c r="G93" s="410"/>
      <c r="H93" s="410"/>
      <c r="I93" s="410"/>
      <c r="J93" s="410"/>
      <c r="K93" s="410"/>
      <c r="L93" s="1092"/>
      <c r="M93" s="381"/>
      <c r="N93" s="410"/>
      <c r="O93" s="410"/>
      <c r="P93" s="410"/>
      <c r="Q93" s="410"/>
      <c r="R93" s="410"/>
      <c r="S93" s="410"/>
      <c r="T93" s="410"/>
      <c r="U93" s="202"/>
      <c r="V93" s="109"/>
      <c r="W93" s="407"/>
      <c r="X93" s="407" t="s">
        <v>1602</v>
      </c>
      <c r="Y93" s="407"/>
      <c r="Z93" s="407"/>
      <c r="AA93" s="407"/>
      <c r="AB93" s="407"/>
      <c r="AC93" s="407"/>
      <c r="AD93" s="407"/>
      <c r="AE93" s="407"/>
      <c r="AF93" s="407"/>
      <c r="AG93" s="407"/>
      <c r="AH93" s="407"/>
      <c r="AI93" s="407"/>
      <c r="AJ93" s="381"/>
      <c r="AK93" s="111" t="s">
        <v>9</v>
      </c>
      <c r="AL93" s="410" t="s">
        <v>139</v>
      </c>
      <c r="AM93" s="202"/>
      <c r="AN93" s="109"/>
      <c r="AO93" s="407"/>
      <c r="AP93" s="407"/>
      <c r="AQ93" s="407"/>
    </row>
    <row r="94" spans="1:43" x14ac:dyDescent="0.25">
      <c r="A94" s="407"/>
      <c r="B94" s="410"/>
      <c r="C94" s="202"/>
      <c r="D94" s="109"/>
      <c r="E94" s="149" t="s">
        <v>56</v>
      </c>
      <c r="F94" s="1148" t="str">
        <f ca="1">VLOOKUP(CONCATENATE($B$86&amp;INDIRECT(ADDRESS(ROW(),COLUMN()-1))),INDIRECT("translations[[Question Num]:["&amp; Language_Selected &amp;"]]"),MATCH(Language_Selected,Language_Options,0)+1,FALSE)</f>
        <v>You have said that you do not want another child soon. Can you tell me why you are not using a method to prevent pregnancy?
Any other reason?
RECORD ALL REASONS MENTIONED.</v>
      </c>
      <c r="G94" s="1148"/>
      <c r="H94" s="1148"/>
      <c r="I94" s="1148"/>
      <c r="J94" s="1148"/>
      <c r="K94" s="1148"/>
      <c r="L94" s="1223"/>
      <c r="M94" s="407" t="s">
        <v>58</v>
      </c>
      <c r="N94" s="1148" t="str">
        <f ca="1">VLOOKUP(CONCATENATE($B$86&amp;INDIRECT(ADDRESS(ROW(),COLUMN()-1))),INDIRECT("translations[[Question Num]:["&amp; Language_Selected &amp;"]]"),MATCH(Language_Selected,Language_Options,0)+1,FALSE)</f>
        <v>You have said that you do not want any more children. Can you tell me why you are not using a method to prevent pregnancy?
Any other reason?
RECORD ALL REASONS MENTIONED.</v>
      </c>
      <c r="O94" s="1148"/>
      <c r="P94" s="1148"/>
      <c r="Q94" s="1148"/>
      <c r="R94" s="1148"/>
      <c r="S94" s="1148"/>
      <c r="T94" s="1148"/>
      <c r="U94" s="202"/>
      <c r="V94" s="109"/>
      <c r="W94" s="407"/>
      <c r="X94" s="407" t="s">
        <v>666</v>
      </c>
      <c r="Y94" s="407"/>
      <c r="Z94" s="407"/>
      <c r="AA94" s="407"/>
      <c r="AB94" s="407"/>
      <c r="AC94" s="407"/>
      <c r="AD94" s="112" t="s">
        <v>9</v>
      </c>
      <c r="AE94" s="112"/>
      <c r="AF94" s="112"/>
      <c r="AG94" s="112"/>
      <c r="AH94" s="112"/>
      <c r="AI94" s="112"/>
      <c r="AJ94" s="112"/>
      <c r="AK94" s="112"/>
      <c r="AL94" s="410" t="s">
        <v>141</v>
      </c>
      <c r="AM94" s="202"/>
      <c r="AN94" s="109"/>
      <c r="AO94" s="407"/>
      <c r="AP94" s="407"/>
      <c r="AQ94" s="407"/>
    </row>
    <row r="95" spans="1:43" x14ac:dyDescent="0.25">
      <c r="A95" s="407"/>
      <c r="B95" s="410"/>
      <c r="C95" s="202"/>
      <c r="D95" s="109"/>
      <c r="F95" s="1148"/>
      <c r="G95" s="1148"/>
      <c r="H95" s="1148"/>
      <c r="I95" s="1148"/>
      <c r="J95" s="1148"/>
      <c r="K95" s="1148"/>
      <c r="L95" s="1223"/>
      <c r="M95" s="407"/>
      <c r="N95" s="1148"/>
      <c r="O95" s="1148"/>
      <c r="P95" s="1148"/>
      <c r="Q95" s="1148"/>
      <c r="R95" s="1148"/>
      <c r="S95" s="1148"/>
      <c r="T95" s="1148"/>
      <c r="U95" s="202"/>
      <c r="V95" s="109"/>
      <c r="W95" s="407"/>
      <c r="X95" s="407" t="s">
        <v>667</v>
      </c>
      <c r="Y95" s="407"/>
      <c r="Z95" s="407"/>
      <c r="AA95" s="407"/>
      <c r="AB95" s="407"/>
      <c r="AC95" s="381"/>
      <c r="AD95" s="407"/>
      <c r="AE95" s="407"/>
      <c r="AF95" s="112" t="s">
        <v>9</v>
      </c>
      <c r="AG95" s="160"/>
      <c r="AH95" s="112"/>
      <c r="AI95" s="112"/>
      <c r="AJ95" s="112"/>
      <c r="AK95" s="112"/>
      <c r="AL95" s="410" t="s">
        <v>143</v>
      </c>
      <c r="AM95" s="202"/>
      <c r="AN95" s="109"/>
      <c r="AO95" s="407"/>
      <c r="AP95" s="407"/>
      <c r="AQ95" s="407"/>
    </row>
    <row r="96" spans="1:43" x14ac:dyDescent="0.25">
      <c r="A96" s="407"/>
      <c r="B96" s="410"/>
      <c r="C96" s="202"/>
      <c r="D96" s="109"/>
      <c r="F96" s="1148"/>
      <c r="G96" s="1148"/>
      <c r="H96" s="1148"/>
      <c r="I96" s="1148"/>
      <c r="J96" s="1148"/>
      <c r="K96" s="1148"/>
      <c r="L96" s="1223"/>
      <c r="N96" s="1148"/>
      <c r="O96" s="1148"/>
      <c r="P96" s="1148"/>
      <c r="Q96" s="1148"/>
      <c r="R96" s="1148"/>
      <c r="S96" s="1148"/>
      <c r="T96" s="1148"/>
      <c r="U96" s="202"/>
      <c r="V96" s="109"/>
      <c r="W96" s="407"/>
      <c r="AM96" s="202"/>
      <c r="AN96" s="109"/>
      <c r="AO96" s="407"/>
      <c r="AP96" s="407"/>
      <c r="AQ96" s="407"/>
    </row>
    <row r="97" spans="1:43" ht="11.25" customHeight="1" x14ac:dyDescent="0.25">
      <c r="A97" s="407"/>
      <c r="B97" s="410"/>
      <c r="C97" s="202"/>
      <c r="D97" s="109"/>
      <c r="E97" s="407"/>
      <c r="F97" s="1148"/>
      <c r="G97" s="1148"/>
      <c r="H97" s="1148"/>
      <c r="I97" s="1148"/>
      <c r="J97" s="1148"/>
      <c r="K97" s="1148"/>
      <c r="L97" s="1223"/>
      <c r="M97" s="407"/>
      <c r="N97" s="1148"/>
      <c r="O97" s="1148"/>
      <c r="P97" s="1148"/>
      <c r="Q97" s="1148"/>
      <c r="R97" s="1148"/>
      <c r="S97" s="1148"/>
      <c r="T97" s="1148"/>
      <c r="U97" s="202"/>
      <c r="V97" s="109"/>
      <c r="W97" s="189" t="s">
        <v>668</v>
      </c>
      <c r="X97" s="407"/>
      <c r="Y97" s="407"/>
      <c r="Z97" s="407"/>
      <c r="AA97" s="407"/>
      <c r="AB97" s="407"/>
      <c r="AC97" s="407"/>
      <c r="AD97" s="407"/>
      <c r="AE97" s="407"/>
      <c r="AF97" s="407"/>
      <c r="AG97" s="407"/>
      <c r="AH97" s="407"/>
      <c r="AI97" s="407"/>
      <c r="AJ97" s="407"/>
      <c r="AK97" s="407"/>
      <c r="AL97" s="410"/>
      <c r="AM97" s="202"/>
      <c r="AN97" s="109"/>
      <c r="AO97" s="407"/>
      <c r="AP97" s="407"/>
      <c r="AQ97" s="407"/>
    </row>
    <row r="98" spans="1:43" ht="11.25" customHeight="1" x14ac:dyDescent="0.25">
      <c r="A98" s="407"/>
      <c r="B98" s="410"/>
      <c r="C98" s="202"/>
      <c r="D98" s="109"/>
      <c r="E98" s="407"/>
      <c r="F98" s="1148"/>
      <c r="G98" s="1148"/>
      <c r="H98" s="1148"/>
      <c r="I98" s="1148"/>
      <c r="J98" s="1148"/>
      <c r="K98" s="1148"/>
      <c r="L98" s="1223"/>
      <c r="M98" s="407"/>
      <c r="N98" s="1148"/>
      <c r="O98" s="1148"/>
      <c r="P98" s="1148"/>
      <c r="Q98" s="1148"/>
      <c r="R98" s="1148"/>
      <c r="S98" s="1148"/>
      <c r="T98" s="1148"/>
      <c r="U98" s="202"/>
      <c r="V98" s="109"/>
      <c r="W98" s="407"/>
      <c r="X98" s="407" t="s">
        <v>669</v>
      </c>
      <c r="Y98" s="407"/>
      <c r="Z98" s="407"/>
      <c r="AA98" s="407"/>
      <c r="AB98" s="407"/>
      <c r="AC98" s="407"/>
      <c r="AD98" s="407"/>
      <c r="AE98" s="407"/>
      <c r="AF98" s="112" t="s">
        <v>9</v>
      </c>
      <c r="AG98" s="112"/>
      <c r="AH98" s="160"/>
      <c r="AI98" s="112"/>
      <c r="AJ98" s="112"/>
      <c r="AK98" s="112"/>
      <c r="AL98" s="410" t="s">
        <v>200</v>
      </c>
      <c r="AM98" s="202"/>
      <c r="AN98" s="109"/>
      <c r="AO98" s="407"/>
      <c r="AP98" s="407"/>
      <c r="AQ98" s="407"/>
    </row>
    <row r="99" spans="1:43" ht="11.25" customHeight="1" x14ac:dyDescent="0.25">
      <c r="A99" s="407"/>
      <c r="B99" s="410"/>
      <c r="C99" s="202"/>
      <c r="D99" s="109"/>
      <c r="E99" s="407"/>
      <c r="F99" s="1148"/>
      <c r="G99" s="1148"/>
      <c r="H99" s="1148"/>
      <c r="I99" s="1148"/>
      <c r="J99" s="1148"/>
      <c r="K99" s="1148"/>
      <c r="L99" s="1223"/>
      <c r="M99" s="407"/>
      <c r="N99" s="1148"/>
      <c r="O99" s="1148"/>
      <c r="P99" s="1148"/>
      <c r="Q99" s="1148"/>
      <c r="R99" s="1148"/>
      <c r="S99" s="1148"/>
      <c r="T99" s="1148"/>
      <c r="U99" s="202"/>
      <c r="V99" s="109"/>
      <c r="W99" s="407"/>
      <c r="X99" s="407" t="s">
        <v>670</v>
      </c>
      <c r="Y99" s="407"/>
      <c r="Z99" s="407"/>
      <c r="AA99" s="407"/>
      <c r="AB99" s="407"/>
      <c r="AC99" s="407"/>
      <c r="AD99" s="407"/>
      <c r="AE99" s="407"/>
      <c r="AF99" s="407"/>
      <c r="AG99" s="407"/>
      <c r="AH99" s="112" t="s">
        <v>9</v>
      </c>
      <c r="AI99" s="112"/>
      <c r="AJ99" s="160"/>
      <c r="AK99" s="112"/>
      <c r="AL99" s="410" t="s">
        <v>202</v>
      </c>
      <c r="AM99" s="202"/>
      <c r="AN99" s="109"/>
      <c r="AO99" s="407"/>
      <c r="AP99" s="407"/>
      <c r="AQ99" s="407"/>
    </row>
    <row r="100" spans="1:43" x14ac:dyDescent="0.25">
      <c r="A100" s="407"/>
      <c r="B100" s="410"/>
      <c r="C100" s="202"/>
      <c r="D100" s="109"/>
      <c r="E100" s="407"/>
      <c r="F100" s="1148"/>
      <c r="G100" s="1148"/>
      <c r="H100" s="1148"/>
      <c r="I100" s="1148"/>
      <c r="J100" s="1148"/>
      <c r="K100" s="1148"/>
      <c r="L100" s="1223"/>
      <c r="M100" s="407"/>
      <c r="N100" s="1148"/>
      <c r="O100" s="1148"/>
      <c r="P100" s="1148"/>
      <c r="Q100" s="1148"/>
      <c r="R100" s="1148"/>
      <c r="S100" s="1148"/>
      <c r="T100" s="1148"/>
      <c r="U100" s="202"/>
      <c r="V100" s="109"/>
      <c r="W100" s="407"/>
      <c r="X100" s="407" t="s">
        <v>671</v>
      </c>
      <c r="Y100" s="407"/>
      <c r="Z100" s="407"/>
      <c r="AA100" s="407"/>
      <c r="AB100" s="407"/>
      <c r="AC100" s="407"/>
      <c r="AE100" s="112" t="s">
        <v>9</v>
      </c>
      <c r="AF100" s="160"/>
      <c r="AG100" s="112"/>
      <c r="AH100" s="112"/>
      <c r="AI100" s="112"/>
      <c r="AJ100" s="112"/>
      <c r="AK100" s="112"/>
      <c r="AL100" s="410" t="s">
        <v>204</v>
      </c>
      <c r="AM100" s="202"/>
      <c r="AN100" s="109"/>
      <c r="AO100" s="407"/>
      <c r="AP100" s="407"/>
      <c r="AQ100" s="407"/>
    </row>
    <row r="101" spans="1:43" ht="11.25" customHeight="1" x14ac:dyDescent="0.25">
      <c r="A101" s="407"/>
      <c r="B101" s="410"/>
      <c r="C101" s="202"/>
      <c r="D101" s="109"/>
      <c r="E101" s="381"/>
      <c r="F101" s="1148"/>
      <c r="G101" s="1148"/>
      <c r="H101" s="1148"/>
      <c r="I101" s="1148"/>
      <c r="J101" s="1148"/>
      <c r="K101" s="1148"/>
      <c r="L101" s="1223"/>
      <c r="M101" s="407"/>
      <c r="N101" s="1148"/>
      <c r="O101" s="1148"/>
      <c r="P101" s="1148"/>
      <c r="Q101" s="1148"/>
      <c r="R101" s="1148"/>
      <c r="S101" s="1148"/>
      <c r="T101" s="1148"/>
      <c r="U101" s="202"/>
      <c r="V101" s="109"/>
      <c r="W101" s="407"/>
      <c r="X101" s="407" t="s">
        <v>672</v>
      </c>
      <c r="Y101" s="407"/>
      <c r="Z101" s="407"/>
      <c r="AA101" s="407"/>
      <c r="AB101" s="407"/>
      <c r="AC101" s="407"/>
      <c r="AD101" s="407"/>
      <c r="AE101" s="407"/>
      <c r="AF101" s="112" t="s">
        <v>9</v>
      </c>
      <c r="AG101" s="112"/>
      <c r="AH101" s="160"/>
      <c r="AI101" s="112"/>
      <c r="AJ101" s="112"/>
      <c r="AK101" s="112"/>
      <c r="AL101" s="410" t="s">
        <v>206</v>
      </c>
      <c r="AM101" s="202"/>
      <c r="AN101" s="109"/>
      <c r="AO101" s="407"/>
      <c r="AP101" s="407"/>
      <c r="AQ101" s="407"/>
    </row>
    <row r="102" spans="1:43" x14ac:dyDescent="0.25">
      <c r="A102" s="407"/>
      <c r="B102" s="410"/>
      <c r="C102" s="202"/>
      <c r="D102" s="109"/>
      <c r="E102" s="407"/>
      <c r="F102" s="1148"/>
      <c r="G102" s="1148"/>
      <c r="H102" s="1148"/>
      <c r="I102" s="1148"/>
      <c r="J102" s="1148"/>
      <c r="K102" s="1148"/>
      <c r="L102" s="1223"/>
      <c r="M102" s="407"/>
      <c r="N102" s="1148"/>
      <c r="O102" s="1148"/>
      <c r="P102" s="1148"/>
      <c r="Q102" s="1148"/>
      <c r="R102" s="1148"/>
      <c r="S102" s="1148"/>
      <c r="T102" s="1148"/>
      <c r="U102" s="202"/>
      <c r="V102" s="109"/>
      <c r="W102" s="407"/>
      <c r="X102" s="407"/>
      <c r="Y102" s="407"/>
      <c r="Z102" s="407"/>
      <c r="AA102" s="407"/>
      <c r="AB102" s="407"/>
      <c r="AC102" s="407"/>
      <c r="AD102" s="407"/>
      <c r="AE102" s="407"/>
      <c r="AF102" s="407"/>
      <c r="AG102" s="407"/>
      <c r="AH102" s="407"/>
      <c r="AI102" s="407"/>
      <c r="AJ102" s="407"/>
      <c r="AK102" s="407"/>
      <c r="AL102" s="410"/>
      <c r="AM102" s="202"/>
      <c r="AN102" s="109"/>
      <c r="AO102" s="407"/>
      <c r="AP102" s="407"/>
      <c r="AQ102" s="407"/>
    </row>
    <row r="103" spans="1:43" x14ac:dyDescent="0.25">
      <c r="A103" s="407"/>
      <c r="B103" s="410"/>
      <c r="C103" s="202"/>
      <c r="D103" s="109"/>
      <c r="E103" s="407"/>
      <c r="F103" s="1148"/>
      <c r="G103" s="1148"/>
      <c r="H103" s="1148"/>
      <c r="I103" s="1148"/>
      <c r="J103" s="1148"/>
      <c r="K103" s="1148"/>
      <c r="L103" s="1223"/>
      <c r="M103" s="311"/>
      <c r="N103" s="1148"/>
      <c r="O103" s="1148"/>
      <c r="P103" s="1148"/>
      <c r="Q103" s="1148"/>
      <c r="R103" s="1148"/>
      <c r="S103" s="1148"/>
      <c r="T103" s="1148"/>
      <c r="U103" s="202"/>
      <c r="V103" s="109"/>
      <c r="W103" s="189" t="s">
        <v>673</v>
      </c>
      <c r="X103" s="407"/>
      <c r="Y103" s="407"/>
      <c r="Z103" s="407"/>
      <c r="AA103" s="407"/>
      <c r="AB103" s="407"/>
      <c r="AC103" s="407"/>
      <c r="AD103" s="407"/>
      <c r="AE103" s="407"/>
      <c r="AF103" s="407"/>
      <c r="AG103" s="407"/>
      <c r="AH103" s="407"/>
      <c r="AI103" s="407"/>
      <c r="AJ103" s="407"/>
      <c r="AK103" s="407"/>
      <c r="AL103" s="410"/>
      <c r="AM103" s="202"/>
      <c r="AN103" s="109"/>
      <c r="AO103" s="407"/>
      <c r="AP103" s="407"/>
      <c r="AQ103" s="407"/>
    </row>
    <row r="104" spans="1:43" x14ac:dyDescent="0.25">
      <c r="A104" s="407"/>
      <c r="B104" s="410"/>
      <c r="C104" s="202"/>
      <c r="D104" s="109"/>
      <c r="E104" s="1001"/>
      <c r="F104" s="1148"/>
      <c r="G104" s="1148"/>
      <c r="H104" s="1148"/>
      <c r="I104" s="1148"/>
      <c r="J104" s="1148"/>
      <c r="K104" s="1148"/>
      <c r="L104" s="1223"/>
      <c r="M104" s="1001"/>
      <c r="N104" s="1148"/>
      <c r="O104" s="1148"/>
      <c r="P104" s="1148"/>
      <c r="Q104" s="1148"/>
      <c r="R104" s="1148"/>
      <c r="S104" s="1148"/>
      <c r="T104" s="1148"/>
      <c r="U104" s="202"/>
      <c r="V104" s="109"/>
      <c r="W104" s="407"/>
      <c r="X104" s="407" t="s">
        <v>674</v>
      </c>
      <c r="Y104" s="407"/>
      <c r="Z104" s="407"/>
      <c r="AA104" s="407"/>
      <c r="AB104" s="407"/>
      <c r="AC104" s="407"/>
      <c r="AD104" s="407"/>
      <c r="AE104" s="112" t="s">
        <v>9</v>
      </c>
      <c r="AF104" s="160"/>
      <c r="AG104" s="112"/>
      <c r="AH104" s="112"/>
      <c r="AI104" s="112"/>
      <c r="AJ104" s="112"/>
      <c r="AK104" s="112"/>
      <c r="AL104" s="410" t="s">
        <v>208</v>
      </c>
      <c r="AM104" s="202"/>
      <c r="AN104" s="109"/>
      <c r="AO104" s="407"/>
      <c r="AP104" s="407"/>
      <c r="AQ104" s="407"/>
    </row>
    <row r="105" spans="1:43" ht="11.25" customHeight="1" x14ac:dyDescent="0.25">
      <c r="A105" s="407"/>
      <c r="B105" s="410"/>
      <c r="C105" s="202"/>
      <c r="D105" s="109"/>
      <c r="F105" s="1148"/>
      <c r="G105" s="1148"/>
      <c r="H105" s="1148"/>
      <c r="I105" s="1148"/>
      <c r="J105" s="1148"/>
      <c r="K105" s="1148"/>
      <c r="L105" s="1223"/>
      <c r="N105" s="1148"/>
      <c r="O105" s="1148"/>
      <c r="P105" s="1148"/>
      <c r="Q105" s="1148"/>
      <c r="R105" s="1148"/>
      <c r="S105" s="1148"/>
      <c r="T105" s="1148"/>
      <c r="U105" s="202"/>
      <c r="V105" s="109"/>
      <c r="W105" s="407"/>
      <c r="X105" s="407" t="s">
        <v>675</v>
      </c>
      <c r="Y105" s="407"/>
      <c r="Z105" s="407"/>
      <c r="AA105" s="407"/>
      <c r="AB105" s="407"/>
      <c r="AC105" s="407"/>
      <c r="AD105" s="407"/>
      <c r="AE105" s="112" t="s">
        <v>9</v>
      </c>
      <c r="AF105" s="160"/>
      <c r="AG105" s="112"/>
      <c r="AH105" s="112"/>
      <c r="AI105" s="112"/>
      <c r="AJ105" s="112"/>
      <c r="AK105" s="112"/>
      <c r="AL105" s="410" t="s">
        <v>364</v>
      </c>
      <c r="AM105" s="202"/>
      <c r="AN105" s="109"/>
      <c r="AO105" s="407"/>
      <c r="AP105" s="407"/>
      <c r="AQ105" s="407"/>
    </row>
    <row r="106" spans="1:43" x14ac:dyDescent="0.25">
      <c r="A106" s="407"/>
      <c r="B106" s="410"/>
      <c r="C106" s="202"/>
      <c r="D106" s="109"/>
      <c r="E106" s="381"/>
      <c r="F106" s="1148"/>
      <c r="G106" s="1148"/>
      <c r="H106" s="1148"/>
      <c r="I106" s="1148"/>
      <c r="J106" s="1148"/>
      <c r="K106" s="1148"/>
      <c r="L106" s="1223"/>
      <c r="M106" s="407"/>
      <c r="N106" s="1148"/>
      <c r="O106" s="1148"/>
      <c r="P106" s="1148"/>
      <c r="Q106" s="1148"/>
      <c r="R106" s="1148"/>
      <c r="S106" s="1148"/>
      <c r="T106" s="1148"/>
      <c r="U106" s="202"/>
      <c r="V106" s="109"/>
      <c r="W106" s="407"/>
      <c r="X106" s="407"/>
      <c r="Y106" s="407"/>
      <c r="Z106" s="407"/>
      <c r="AA106" s="407"/>
      <c r="AB106" s="407"/>
      <c r="AC106" s="407"/>
      <c r="AD106" s="407"/>
      <c r="AE106" s="407"/>
      <c r="AF106" s="407"/>
      <c r="AG106" s="407"/>
      <c r="AH106" s="407"/>
      <c r="AI106" s="407"/>
      <c r="AJ106" s="407"/>
      <c r="AK106" s="407"/>
      <c r="AL106" s="410"/>
      <c r="AM106" s="202"/>
      <c r="AN106" s="109"/>
      <c r="AO106" s="407"/>
      <c r="AP106" s="407"/>
      <c r="AQ106" s="407"/>
    </row>
    <row r="107" spans="1:43" x14ac:dyDescent="0.25">
      <c r="A107" s="407"/>
      <c r="B107" s="410"/>
      <c r="C107" s="202"/>
      <c r="D107" s="109"/>
      <c r="E107" s="1094"/>
      <c r="F107" s="1094"/>
      <c r="G107" s="1094"/>
      <c r="H107" s="1094"/>
      <c r="I107" s="1094"/>
      <c r="J107" s="1094"/>
      <c r="K107" s="1094"/>
      <c r="L107" s="1095"/>
      <c r="M107" s="1094"/>
      <c r="N107" s="1094"/>
      <c r="O107" s="1094"/>
      <c r="P107" s="1094"/>
      <c r="Q107" s="1094"/>
      <c r="R107" s="1094"/>
      <c r="S107" s="1094"/>
      <c r="T107" s="1094"/>
      <c r="U107" s="202"/>
      <c r="V107" s="109"/>
      <c r="W107" s="189" t="s">
        <v>676</v>
      </c>
      <c r="X107" s="407"/>
      <c r="Y107" s="407"/>
      <c r="Z107" s="407"/>
      <c r="AA107" s="407"/>
      <c r="AB107" s="407"/>
      <c r="AC107" s="407"/>
      <c r="AD107" s="407"/>
      <c r="AE107" s="407"/>
      <c r="AF107" s="407"/>
      <c r="AG107" s="407"/>
      <c r="AH107" s="407"/>
      <c r="AI107" s="407"/>
      <c r="AJ107" s="407"/>
      <c r="AK107" s="407"/>
      <c r="AL107" s="410"/>
      <c r="AM107" s="202"/>
      <c r="AN107" s="109"/>
      <c r="AO107" s="407"/>
      <c r="AP107" s="407"/>
      <c r="AQ107" s="407"/>
    </row>
    <row r="108" spans="1:43" x14ac:dyDescent="0.25">
      <c r="A108" s="407"/>
      <c r="B108" s="410"/>
      <c r="C108" s="202"/>
      <c r="D108" s="109"/>
      <c r="E108" s="1096"/>
      <c r="F108" s="1096"/>
      <c r="G108" s="1096"/>
      <c r="H108" s="1096"/>
      <c r="I108" s="1096"/>
      <c r="J108" s="1096"/>
      <c r="K108" s="1096"/>
      <c r="L108" s="1097"/>
      <c r="M108" s="1096"/>
      <c r="N108" s="1096"/>
      <c r="O108" s="1096"/>
      <c r="P108" s="1096"/>
      <c r="Q108" s="1096"/>
      <c r="R108" s="1096"/>
      <c r="S108" s="1096"/>
      <c r="T108" s="1096"/>
      <c r="U108" s="202"/>
      <c r="V108" s="109"/>
      <c r="W108" s="407"/>
      <c r="X108" s="407" t="s">
        <v>677</v>
      </c>
      <c r="Y108" s="407"/>
      <c r="Z108" s="407"/>
      <c r="AA108" s="407"/>
      <c r="AB108" s="407"/>
      <c r="AC108" s="112"/>
      <c r="AD108" s="160"/>
      <c r="AF108" s="112" t="s">
        <v>9</v>
      </c>
      <c r="AG108" s="112"/>
      <c r="AH108" s="112"/>
      <c r="AI108" s="112"/>
      <c r="AJ108" s="112"/>
      <c r="AK108" s="112"/>
      <c r="AL108" s="410" t="s">
        <v>365</v>
      </c>
      <c r="AM108" s="202"/>
      <c r="AN108" s="109"/>
      <c r="AO108" s="407"/>
      <c r="AP108" s="407"/>
      <c r="AQ108" s="407"/>
    </row>
    <row r="109" spans="1:43" x14ac:dyDescent="0.25">
      <c r="A109" s="407"/>
      <c r="B109" s="410"/>
      <c r="C109" s="202"/>
      <c r="D109" s="109"/>
      <c r="E109" s="407"/>
      <c r="F109" s="410"/>
      <c r="G109" s="410"/>
      <c r="H109" s="410"/>
      <c r="I109" s="410"/>
      <c r="J109" s="203" t="s">
        <v>2097</v>
      </c>
      <c r="K109" s="159"/>
      <c r="L109" s="1092"/>
      <c r="M109" s="410"/>
      <c r="N109" s="410"/>
      <c r="O109" s="410"/>
      <c r="P109" s="410"/>
      <c r="Q109" s="410"/>
      <c r="R109" s="203" t="s">
        <v>2097</v>
      </c>
      <c r="S109" s="410"/>
      <c r="T109" s="410"/>
      <c r="U109" s="202"/>
      <c r="V109" s="109"/>
      <c r="W109" s="407"/>
      <c r="X109" s="407" t="s">
        <v>678</v>
      </c>
      <c r="Y109" s="407"/>
      <c r="AA109" s="407"/>
      <c r="AB109" s="407"/>
      <c r="AD109" s="160"/>
      <c r="AE109" s="112"/>
      <c r="AF109" s="112"/>
      <c r="AG109" s="112"/>
      <c r="AJ109" s="112" t="s">
        <v>9</v>
      </c>
      <c r="AK109" s="112"/>
      <c r="AL109" s="410" t="s">
        <v>366</v>
      </c>
      <c r="AM109" s="202"/>
      <c r="AN109" s="109"/>
      <c r="AO109" s="407"/>
      <c r="AP109" s="407"/>
      <c r="AQ109" s="407"/>
    </row>
    <row r="110" spans="1:43" x14ac:dyDescent="0.25">
      <c r="A110" s="407"/>
      <c r="B110" s="410"/>
      <c r="C110" s="202"/>
      <c r="D110" s="109"/>
      <c r="E110" s="407"/>
      <c r="F110" s="407"/>
      <c r="G110" s="407"/>
      <c r="H110" s="159"/>
      <c r="I110" s="407"/>
      <c r="J110" s="1014" t="s">
        <v>2106</v>
      </c>
      <c r="K110" s="159"/>
      <c r="L110" s="153"/>
      <c r="N110" s="407"/>
      <c r="P110" s="407"/>
      <c r="Q110" s="407"/>
      <c r="R110" s="1014" t="s">
        <v>2106</v>
      </c>
      <c r="T110" s="410"/>
      <c r="U110" s="202"/>
      <c r="V110" s="109"/>
      <c r="W110" s="407"/>
      <c r="X110" s="407" t="s">
        <v>679</v>
      </c>
      <c r="Y110" s="407"/>
      <c r="AA110" s="407"/>
      <c r="AB110" s="407"/>
      <c r="AC110" s="112"/>
      <c r="AD110" s="160"/>
      <c r="AE110" s="112"/>
      <c r="AF110" s="112"/>
      <c r="AG110" s="112"/>
      <c r="AH110" s="112"/>
      <c r="AI110" s="112"/>
      <c r="AK110" s="112" t="s">
        <v>9</v>
      </c>
      <c r="AL110" s="410" t="s">
        <v>367</v>
      </c>
      <c r="AM110" s="202"/>
      <c r="AN110" s="109"/>
      <c r="AO110" s="407"/>
      <c r="AP110" s="407"/>
      <c r="AQ110" s="407"/>
    </row>
    <row r="111" spans="1:43" x14ac:dyDescent="0.25">
      <c r="A111" s="407"/>
      <c r="B111" s="410"/>
      <c r="C111" s="202"/>
      <c r="D111" s="109"/>
      <c r="E111" s="381"/>
      <c r="F111" s="154"/>
      <c r="G111" s="154"/>
      <c r="H111" s="154"/>
      <c r="I111" s="154"/>
      <c r="J111" s="203" t="s">
        <v>660</v>
      </c>
      <c r="K111" s="159"/>
      <c r="L111" s="1093"/>
      <c r="N111" s="154"/>
      <c r="O111" s="154"/>
      <c r="P111" s="154"/>
      <c r="Q111" s="154"/>
      <c r="R111" s="203" t="s">
        <v>2096</v>
      </c>
      <c r="S111" s="154"/>
      <c r="T111" s="410"/>
      <c r="U111" s="202"/>
      <c r="V111" s="109"/>
      <c r="W111" s="407"/>
      <c r="X111" s="407" t="s">
        <v>2116</v>
      </c>
      <c r="Y111" s="407"/>
      <c r="AA111" s="407"/>
      <c r="AB111" s="407"/>
      <c r="AC111" s="112"/>
      <c r="AD111" s="160"/>
      <c r="AE111" s="112"/>
      <c r="AF111" s="112"/>
      <c r="AG111" s="112"/>
      <c r="AH111" s="112"/>
      <c r="AI111" s="112"/>
      <c r="AJ111" s="112"/>
      <c r="AK111" s="112"/>
      <c r="AM111" s="202"/>
      <c r="AN111" s="109"/>
      <c r="AO111" s="407"/>
      <c r="AP111" s="407"/>
      <c r="AQ111" s="407"/>
    </row>
    <row r="112" spans="1:43" x14ac:dyDescent="0.25">
      <c r="A112" s="407"/>
      <c r="B112" s="410"/>
      <c r="C112" s="202"/>
      <c r="D112" s="109"/>
      <c r="E112" s="381"/>
      <c r="F112" s="407"/>
      <c r="G112" s="407"/>
      <c r="H112" s="159"/>
      <c r="I112" s="407"/>
      <c r="J112" s="203" t="s">
        <v>2095</v>
      </c>
      <c r="K112" s="159"/>
      <c r="L112" s="153"/>
      <c r="M112" s="381"/>
      <c r="N112" s="381"/>
      <c r="O112" s="381"/>
      <c r="P112" s="381"/>
      <c r="Q112" s="381"/>
      <c r="R112" s="116" t="s">
        <v>692</v>
      </c>
      <c r="S112" s="381"/>
      <c r="T112" s="381"/>
      <c r="U112" s="202"/>
      <c r="V112" s="109"/>
      <c r="W112" s="407"/>
      <c r="Y112" s="149" t="s">
        <v>2117</v>
      </c>
      <c r="AG112" s="160" t="s">
        <v>9</v>
      </c>
      <c r="AH112" s="160"/>
      <c r="AI112" s="160"/>
      <c r="AJ112" s="160"/>
      <c r="AK112" s="160"/>
      <c r="AL112" s="410" t="s">
        <v>369</v>
      </c>
      <c r="AM112" s="202"/>
      <c r="AN112" s="109"/>
      <c r="AO112" s="407"/>
      <c r="AP112" s="407"/>
      <c r="AQ112" s="407"/>
    </row>
    <row r="113" spans="1:43" x14ac:dyDescent="0.25">
      <c r="A113" s="407"/>
      <c r="B113" s="410"/>
      <c r="C113" s="202"/>
      <c r="D113" s="109"/>
      <c r="E113" s="381"/>
      <c r="F113" s="407"/>
      <c r="G113" s="407"/>
      <c r="H113" s="159"/>
      <c r="I113" s="407"/>
      <c r="J113" s="407"/>
      <c r="K113" s="203"/>
      <c r="L113" s="153"/>
      <c r="M113" s="381"/>
      <c r="N113" s="381"/>
      <c r="O113" s="381"/>
      <c r="P113" s="381"/>
      <c r="Q113" s="381"/>
      <c r="R113" s="116"/>
      <c r="S113" s="381"/>
      <c r="T113" s="381"/>
      <c r="U113" s="202"/>
      <c r="V113" s="109"/>
      <c r="X113" s="407" t="s">
        <v>680</v>
      </c>
      <c r="Y113" s="407"/>
      <c r="Z113" s="407"/>
      <c r="AA113" s="407"/>
      <c r="AB113" s="407"/>
      <c r="AC113" s="112"/>
      <c r="AD113" s="160"/>
      <c r="AE113" s="112"/>
      <c r="AF113" s="112" t="s">
        <v>9</v>
      </c>
      <c r="AG113" s="160"/>
      <c r="AH113" s="112"/>
      <c r="AI113" s="112"/>
      <c r="AJ113" s="112"/>
      <c r="AK113" s="112"/>
      <c r="AL113" s="173" t="s">
        <v>371</v>
      </c>
      <c r="AM113" s="202"/>
      <c r="AN113" s="109"/>
      <c r="AO113" s="407"/>
      <c r="AP113" s="407"/>
      <c r="AQ113" s="407"/>
    </row>
    <row r="114" spans="1:43" x14ac:dyDescent="0.25">
      <c r="A114" s="407"/>
      <c r="B114" s="410"/>
      <c r="C114" s="202"/>
      <c r="D114" s="109"/>
      <c r="E114" s="149" t="s">
        <v>255</v>
      </c>
      <c r="F114" s="1148" t="str">
        <f ca="1">VLOOKUP(CONCATENATE($B$86&amp;INDIRECT(ADDRESS(ROW(),COLUMN()-1))),INDIRECT("translations[[Question Num]:["&amp; Language_Selected &amp;"]]"),MATCH(Language_Selected,Language_Options,0)+1,FALSE)</f>
        <v>You have said that you do not want a child soon. Can you tell me why you are not using a method to prevent pregnancy?
Any other reason?
RECORD ALL REASONS MENTIONED.</v>
      </c>
      <c r="G114" s="1148"/>
      <c r="H114" s="1148"/>
      <c r="I114" s="1148"/>
      <c r="J114" s="1148"/>
      <c r="K114" s="1148"/>
      <c r="L114" s="1223"/>
      <c r="M114" s="407" t="s">
        <v>257</v>
      </c>
      <c r="N114" s="1148" t="str">
        <f ca="1">VLOOKUP(CONCATENATE($B$86&amp;INDIRECT(ADDRESS(ROW(),COLUMN()-1))),INDIRECT("translations[[Question Num]:["&amp; Language_Selected &amp;"]]"),MATCH(Language_Selected,Language_Options,0)+1,FALSE)</f>
        <v>You have said that you do not want any children. Can you tell me why you are not using a method to prevent pregnancy?
Any other reason?
RECORD ALL REASONS MENTIONED.</v>
      </c>
      <c r="O114" s="1148"/>
      <c r="P114" s="1148"/>
      <c r="Q114" s="1148"/>
      <c r="R114" s="1148"/>
      <c r="S114" s="1148"/>
      <c r="T114" s="1148"/>
      <c r="U114" s="202"/>
      <c r="V114" s="109"/>
      <c r="AM114" s="202"/>
      <c r="AN114" s="109"/>
      <c r="AO114" s="407"/>
      <c r="AP114" s="407"/>
      <c r="AQ114" s="407"/>
    </row>
    <row r="115" spans="1:43" x14ac:dyDescent="0.25">
      <c r="A115" s="407"/>
      <c r="B115" s="410"/>
      <c r="C115" s="202"/>
      <c r="D115" s="109"/>
      <c r="F115" s="1148"/>
      <c r="G115" s="1148"/>
      <c r="H115" s="1148"/>
      <c r="I115" s="1148"/>
      <c r="J115" s="1148"/>
      <c r="K115" s="1148"/>
      <c r="L115" s="1223"/>
      <c r="N115" s="1148"/>
      <c r="O115" s="1148"/>
      <c r="P115" s="1148"/>
      <c r="Q115" s="1148"/>
      <c r="R115" s="1148"/>
      <c r="S115" s="1148"/>
      <c r="T115" s="1148"/>
      <c r="U115" s="202"/>
      <c r="V115" s="109"/>
      <c r="W115" s="189" t="s">
        <v>681</v>
      </c>
      <c r="X115" s="407"/>
      <c r="Y115" s="407"/>
      <c r="Z115" s="407"/>
      <c r="AA115" s="407"/>
      <c r="AB115" s="407"/>
      <c r="AC115" s="112"/>
      <c r="AD115" s="160"/>
      <c r="AE115" s="112"/>
      <c r="AF115" s="112"/>
      <c r="AG115" s="112"/>
      <c r="AH115" s="112"/>
      <c r="AI115" s="112"/>
      <c r="AJ115" s="112"/>
      <c r="AK115" s="112"/>
      <c r="AL115" s="410"/>
      <c r="AM115" s="202"/>
      <c r="AN115" s="109"/>
      <c r="AO115" s="407"/>
      <c r="AP115" s="407"/>
      <c r="AQ115" s="407"/>
    </row>
    <row r="116" spans="1:43" x14ac:dyDescent="0.25">
      <c r="A116" s="407"/>
      <c r="B116" s="410"/>
      <c r="C116" s="202"/>
      <c r="D116" s="109"/>
      <c r="E116" s="407"/>
      <c r="F116" s="1148"/>
      <c r="G116" s="1148"/>
      <c r="H116" s="1148"/>
      <c r="I116" s="1148"/>
      <c r="J116" s="1148"/>
      <c r="K116" s="1148"/>
      <c r="L116" s="1223"/>
      <c r="M116" s="407"/>
      <c r="N116" s="1148"/>
      <c r="O116" s="1148"/>
      <c r="P116" s="1148"/>
      <c r="Q116" s="1148"/>
      <c r="R116" s="1148"/>
      <c r="S116" s="1148"/>
      <c r="T116" s="1148"/>
      <c r="U116" s="202"/>
      <c r="V116" s="109"/>
      <c r="W116" s="407"/>
      <c r="X116" s="407" t="s">
        <v>682</v>
      </c>
      <c r="Y116" s="407"/>
      <c r="Z116" s="407"/>
      <c r="AA116" s="407"/>
      <c r="AB116" s="407"/>
      <c r="AC116" s="407"/>
      <c r="AD116" s="407"/>
      <c r="AE116" s="407"/>
      <c r="AF116" s="407"/>
      <c r="AG116" s="112" t="s">
        <v>9</v>
      </c>
      <c r="AH116" s="112"/>
      <c r="AI116" s="160"/>
      <c r="AJ116" s="112"/>
      <c r="AK116" s="112"/>
      <c r="AL116" s="410" t="s">
        <v>494</v>
      </c>
      <c r="AM116" s="202"/>
      <c r="AN116" s="109"/>
      <c r="AO116" s="407"/>
      <c r="AP116" s="407"/>
      <c r="AQ116" s="407"/>
    </row>
    <row r="117" spans="1:43" x14ac:dyDescent="0.25">
      <c r="A117" s="407"/>
      <c r="B117" s="410"/>
      <c r="C117" s="202"/>
      <c r="D117" s="109"/>
      <c r="E117" s="407"/>
      <c r="F117" s="1148"/>
      <c r="G117" s="1148"/>
      <c r="H117" s="1148"/>
      <c r="I117" s="1148"/>
      <c r="J117" s="1148"/>
      <c r="K117" s="1148"/>
      <c r="L117" s="1223"/>
      <c r="M117" s="407"/>
      <c r="N117" s="1148"/>
      <c r="O117" s="1148"/>
      <c r="P117" s="1148"/>
      <c r="Q117" s="1148"/>
      <c r="R117" s="1148"/>
      <c r="S117" s="1148"/>
      <c r="T117" s="1148"/>
      <c r="U117" s="202"/>
      <c r="V117" s="109"/>
      <c r="W117" s="407"/>
      <c r="X117" s="407" t="s">
        <v>683</v>
      </c>
      <c r="Y117" s="407"/>
      <c r="Z117" s="407"/>
      <c r="AA117" s="407"/>
      <c r="AB117" s="407"/>
      <c r="AC117" s="407"/>
      <c r="AE117" s="112" t="s">
        <v>9</v>
      </c>
      <c r="AF117" s="160"/>
      <c r="AG117" s="112"/>
      <c r="AH117" s="112"/>
      <c r="AI117" s="112"/>
      <c r="AJ117" s="112"/>
      <c r="AK117" s="112"/>
      <c r="AL117" s="410" t="s">
        <v>684</v>
      </c>
      <c r="AM117" s="202"/>
      <c r="AN117" s="109"/>
      <c r="AO117" s="407"/>
      <c r="AP117" s="407"/>
      <c r="AQ117" s="407"/>
    </row>
    <row r="118" spans="1:43" x14ac:dyDescent="0.25">
      <c r="A118" s="407"/>
      <c r="B118" s="410"/>
      <c r="C118" s="202"/>
      <c r="D118" s="109"/>
      <c r="E118" s="407"/>
      <c r="F118" s="1148"/>
      <c r="G118" s="1148"/>
      <c r="H118" s="1148"/>
      <c r="I118" s="1148"/>
      <c r="J118" s="1148"/>
      <c r="K118" s="1148"/>
      <c r="L118" s="1223"/>
      <c r="M118" s="407"/>
      <c r="N118" s="1148"/>
      <c r="O118" s="1148"/>
      <c r="P118" s="1148"/>
      <c r="Q118" s="1148"/>
      <c r="R118" s="1148"/>
      <c r="S118" s="1148"/>
      <c r="T118" s="1148"/>
      <c r="U118" s="202"/>
      <c r="V118" s="109"/>
      <c r="W118" s="407"/>
      <c r="X118" s="407" t="s">
        <v>1603</v>
      </c>
      <c r="Y118" s="407"/>
      <c r="Z118" s="407"/>
      <c r="AA118" s="407"/>
      <c r="AB118" s="407"/>
      <c r="AC118" s="407"/>
      <c r="AD118" s="407"/>
      <c r="AE118" s="407"/>
      <c r="AF118" s="407"/>
      <c r="AG118" s="407"/>
      <c r="AH118" s="407"/>
      <c r="AI118" s="407"/>
      <c r="AJ118" s="407"/>
      <c r="AK118" s="112" t="s">
        <v>9</v>
      </c>
      <c r="AL118" s="410" t="s">
        <v>685</v>
      </c>
      <c r="AM118" s="202"/>
      <c r="AN118" s="109"/>
      <c r="AO118" s="407"/>
      <c r="AP118" s="407"/>
      <c r="AQ118" s="407"/>
    </row>
    <row r="119" spans="1:43" x14ac:dyDescent="0.25">
      <c r="A119" s="407"/>
      <c r="B119" s="410"/>
      <c r="C119" s="202"/>
      <c r="D119" s="109"/>
      <c r="E119" s="407"/>
      <c r="F119" s="1148"/>
      <c r="G119" s="1148"/>
      <c r="H119" s="1148"/>
      <c r="I119" s="1148"/>
      <c r="J119" s="1148"/>
      <c r="K119" s="1148"/>
      <c r="L119" s="1223"/>
      <c r="M119" s="407"/>
      <c r="N119" s="1148"/>
      <c r="O119" s="1148"/>
      <c r="P119" s="1148"/>
      <c r="Q119" s="1148"/>
      <c r="R119" s="1148"/>
      <c r="S119" s="1148"/>
      <c r="T119" s="1148"/>
      <c r="U119" s="202"/>
      <c r="V119" s="109"/>
      <c r="W119" s="407"/>
      <c r="X119" s="407" t="s">
        <v>686</v>
      </c>
      <c r="Y119" s="407"/>
      <c r="Z119" s="407"/>
      <c r="AA119" s="407"/>
      <c r="AB119" s="407"/>
      <c r="AC119" s="407"/>
      <c r="AD119" s="407"/>
      <c r="AE119" s="407"/>
      <c r="AF119" s="112" t="s">
        <v>9</v>
      </c>
      <c r="AG119" s="112"/>
      <c r="AH119" s="160"/>
      <c r="AI119" s="112"/>
      <c r="AJ119" s="112"/>
      <c r="AK119" s="112"/>
      <c r="AL119" s="410" t="s">
        <v>687</v>
      </c>
      <c r="AM119" s="202"/>
      <c r="AN119" s="109"/>
      <c r="AO119" s="407"/>
      <c r="AP119" s="407"/>
      <c r="AQ119" s="407"/>
    </row>
    <row r="120" spans="1:43" x14ac:dyDescent="0.25">
      <c r="A120" s="407"/>
      <c r="B120" s="410"/>
      <c r="C120" s="202"/>
      <c r="D120" s="109"/>
      <c r="E120" s="381"/>
      <c r="F120" s="1148"/>
      <c r="G120" s="1148"/>
      <c r="H120" s="1148"/>
      <c r="I120" s="1148"/>
      <c r="J120" s="1148"/>
      <c r="K120" s="1148"/>
      <c r="L120" s="1223"/>
      <c r="M120" s="407"/>
      <c r="N120" s="1148"/>
      <c r="O120" s="1148"/>
      <c r="P120" s="1148"/>
      <c r="Q120" s="1148"/>
      <c r="R120" s="1148"/>
      <c r="S120" s="1148"/>
      <c r="T120" s="1148"/>
      <c r="U120" s="202"/>
      <c r="V120" s="109"/>
      <c r="W120" s="407"/>
      <c r="X120" s="407"/>
      <c r="Y120" s="407"/>
      <c r="Z120" s="407"/>
      <c r="AA120" s="407"/>
      <c r="AB120" s="407"/>
      <c r="AC120" s="407"/>
      <c r="AD120" s="407"/>
      <c r="AE120" s="407"/>
      <c r="AF120" s="407"/>
      <c r="AG120" s="407"/>
      <c r="AH120" s="407"/>
      <c r="AI120" s="407"/>
      <c r="AJ120" s="407"/>
      <c r="AK120" s="407"/>
      <c r="AL120" s="410"/>
      <c r="AM120" s="202"/>
      <c r="AN120" s="109"/>
      <c r="AO120" s="407"/>
      <c r="AP120" s="407"/>
      <c r="AQ120" s="407"/>
    </row>
    <row r="121" spans="1:43" x14ac:dyDescent="0.25">
      <c r="A121" s="407"/>
      <c r="B121" s="410"/>
      <c r="C121" s="202"/>
      <c r="D121" s="109"/>
      <c r="E121" s="407"/>
      <c r="F121" s="1148"/>
      <c r="G121" s="1148"/>
      <c r="H121" s="1148"/>
      <c r="I121" s="1148"/>
      <c r="J121" s="1148"/>
      <c r="K121" s="1148"/>
      <c r="L121" s="1223"/>
      <c r="M121" s="407"/>
      <c r="N121" s="1148"/>
      <c r="O121" s="1148"/>
      <c r="P121" s="1148"/>
      <c r="Q121" s="1148"/>
      <c r="R121" s="1148"/>
      <c r="S121" s="1148"/>
      <c r="T121" s="1148"/>
      <c r="U121" s="202"/>
      <c r="V121" s="109"/>
      <c r="W121" s="381" t="s">
        <v>144</v>
      </c>
      <c r="X121" s="381"/>
      <c r="Y121" s="381"/>
      <c r="Z121" s="381"/>
      <c r="AA121" s="407"/>
      <c r="AB121" s="407"/>
      <c r="AC121" s="407"/>
      <c r="AD121" s="407"/>
      <c r="AE121" s="407"/>
      <c r="AF121" s="407"/>
      <c r="AG121" s="407"/>
      <c r="AH121" s="407"/>
      <c r="AI121" s="407"/>
      <c r="AJ121" s="407"/>
      <c r="AK121" s="381"/>
      <c r="AL121" s="410" t="s">
        <v>145</v>
      </c>
      <c r="AM121" s="202"/>
      <c r="AN121" s="109"/>
      <c r="AO121" s="407"/>
      <c r="AP121" s="407"/>
      <c r="AQ121" s="407"/>
    </row>
    <row r="122" spans="1:43" x14ac:dyDescent="0.25">
      <c r="A122" s="407"/>
      <c r="B122" s="410"/>
      <c r="C122" s="202"/>
      <c r="D122" s="109"/>
      <c r="E122" s="407"/>
      <c r="F122" s="1148"/>
      <c r="G122" s="1148"/>
      <c r="H122" s="1148"/>
      <c r="I122" s="1148"/>
      <c r="J122" s="1148"/>
      <c r="K122" s="1148"/>
      <c r="L122" s="1223"/>
      <c r="M122" s="311"/>
      <c r="N122" s="1148"/>
      <c r="O122" s="1148"/>
      <c r="P122" s="1148"/>
      <c r="Q122" s="1148"/>
      <c r="R122" s="1148"/>
      <c r="S122" s="1148"/>
      <c r="T122" s="1148"/>
      <c r="U122" s="202"/>
      <c r="V122" s="109"/>
      <c r="W122" s="381"/>
      <c r="X122" s="381"/>
      <c r="Y122" s="381"/>
      <c r="Z122" s="1212" t="s">
        <v>146</v>
      </c>
      <c r="AA122" s="1212"/>
      <c r="AB122" s="1212"/>
      <c r="AC122" s="1212"/>
      <c r="AD122" s="1212"/>
      <c r="AE122" s="1212"/>
      <c r="AF122" s="1212"/>
      <c r="AG122" s="1212"/>
      <c r="AH122" s="1212"/>
      <c r="AI122" s="1212"/>
      <c r="AJ122" s="1212"/>
      <c r="AK122" s="1212"/>
      <c r="AL122" s="410"/>
      <c r="AM122" s="202"/>
      <c r="AN122" s="109"/>
      <c r="AO122" s="407"/>
      <c r="AP122" s="407"/>
      <c r="AQ122" s="407"/>
    </row>
    <row r="123" spans="1:43" x14ac:dyDescent="0.25">
      <c r="A123" s="407"/>
      <c r="B123" s="410"/>
      <c r="C123" s="202"/>
      <c r="D123" s="109"/>
      <c r="E123" s="1001"/>
      <c r="F123" s="1148"/>
      <c r="G123" s="1148"/>
      <c r="H123" s="1148"/>
      <c r="I123" s="1148"/>
      <c r="J123" s="1148"/>
      <c r="K123" s="1148"/>
      <c r="L123" s="1223"/>
      <c r="M123" s="1001"/>
      <c r="N123" s="1148"/>
      <c r="O123" s="1148"/>
      <c r="P123" s="1148"/>
      <c r="Q123" s="1148"/>
      <c r="R123" s="1148"/>
      <c r="S123" s="1148"/>
      <c r="T123" s="1148"/>
      <c r="U123" s="202"/>
      <c r="V123" s="109"/>
      <c r="W123" s="407" t="s">
        <v>150</v>
      </c>
      <c r="X123" s="407"/>
      <c r="Y123" s="407"/>
      <c r="Z123" s="407"/>
      <c r="AA123" s="407"/>
      <c r="AB123" s="112" t="s">
        <v>9</v>
      </c>
      <c r="AC123" s="160"/>
      <c r="AD123" s="112"/>
      <c r="AE123" s="112"/>
      <c r="AF123" s="112"/>
      <c r="AG123" s="112"/>
      <c r="AH123" s="112"/>
      <c r="AI123" s="112"/>
      <c r="AJ123" s="112"/>
      <c r="AK123" s="112"/>
      <c r="AL123" s="410" t="s">
        <v>542</v>
      </c>
      <c r="AM123" s="202"/>
      <c r="AN123" s="109"/>
      <c r="AO123" s="407"/>
      <c r="AP123" s="407"/>
      <c r="AQ123" s="407"/>
    </row>
    <row r="124" spans="1:43" x14ac:dyDescent="0.25">
      <c r="A124" s="407"/>
      <c r="B124" s="410"/>
      <c r="C124" s="202"/>
      <c r="D124" s="109"/>
      <c r="F124" s="1148"/>
      <c r="G124" s="1148"/>
      <c r="H124" s="1148"/>
      <c r="I124" s="1148"/>
      <c r="J124" s="1148"/>
      <c r="K124" s="1148"/>
      <c r="L124" s="1223"/>
      <c r="N124" s="1148"/>
      <c r="O124" s="1148"/>
      <c r="P124" s="1148"/>
      <c r="Q124" s="1148"/>
      <c r="R124" s="1148"/>
      <c r="S124" s="1148"/>
      <c r="T124" s="1148"/>
      <c r="U124" s="202"/>
      <c r="V124" s="109"/>
      <c r="AL124" s="149"/>
      <c r="AM124" s="202"/>
      <c r="AN124" s="109"/>
      <c r="AO124" s="407"/>
      <c r="AP124" s="407"/>
      <c r="AQ124" s="407"/>
    </row>
    <row r="125" spans="1:43" x14ac:dyDescent="0.25">
      <c r="A125" s="407"/>
      <c r="B125" s="410"/>
      <c r="C125" s="202"/>
      <c r="D125" s="109"/>
      <c r="E125" s="381"/>
      <c r="F125" s="1148"/>
      <c r="G125" s="1148"/>
      <c r="H125" s="1148"/>
      <c r="I125" s="1148"/>
      <c r="J125" s="1148"/>
      <c r="K125" s="1148"/>
      <c r="L125" s="1223"/>
      <c r="M125" s="407"/>
      <c r="N125" s="1148"/>
      <c r="O125" s="1148"/>
      <c r="P125" s="1148"/>
      <c r="Q125" s="1148"/>
      <c r="R125" s="1148"/>
      <c r="S125" s="1148"/>
      <c r="T125" s="1148"/>
      <c r="U125" s="202"/>
      <c r="V125" s="109"/>
      <c r="AM125" s="202"/>
      <c r="AN125" s="109"/>
      <c r="AO125" s="407"/>
      <c r="AP125" s="407"/>
      <c r="AQ125" s="407"/>
    </row>
    <row r="126" spans="1:43" ht="6" customHeight="1" thickBot="1" x14ac:dyDescent="0.3">
      <c r="A126" s="141"/>
      <c r="B126" s="432"/>
      <c r="C126" s="139"/>
      <c r="D126" s="140"/>
      <c r="E126" s="141"/>
      <c r="F126" s="141"/>
      <c r="G126" s="141"/>
      <c r="H126" s="141"/>
      <c r="I126" s="141"/>
      <c r="J126" s="141"/>
      <c r="K126" s="141"/>
      <c r="L126" s="141"/>
      <c r="M126" s="141"/>
      <c r="N126" s="141"/>
      <c r="O126" s="141"/>
      <c r="P126" s="141"/>
      <c r="Q126" s="141"/>
      <c r="R126" s="141"/>
      <c r="S126" s="141"/>
      <c r="T126" s="141"/>
      <c r="U126" s="139"/>
      <c r="V126" s="140"/>
      <c r="W126" s="141"/>
      <c r="X126" s="141"/>
      <c r="Y126" s="141"/>
      <c r="Z126" s="141"/>
      <c r="AA126" s="141"/>
      <c r="AB126" s="141"/>
      <c r="AC126" s="141"/>
      <c r="AD126" s="141"/>
      <c r="AE126" s="141"/>
      <c r="AF126" s="141"/>
      <c r="AG126" s="141"/>
      <c r="AH126" s="141"/>
      <c r="AI126" s="141"/>
      <c r="AJ126" s="141"/>
      <c r="AK126" s="141"/>
      <c r="AL126" s="432"/>
      <c r="AM126" s="139"/>
      <c r="AN126" s="140"/>
      <c r="AO126" s="141"/>
      <c r="AP126" s="141"/>
      <c r="AQ126" s="141"/>
    </row>
    <row r="127" spans="1:43" ht="6" customHeight="1" x14ac:dyDescent="0.25">
      <c r="A127" s="129"/>
      <c r="B127" s="130"/>
      <c r="C127" s="131"/>
      <c r="D127" s="132"/>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4"/>
      <c r="AM127" s="131"/>
      <c r="AN127" s="132"/>
      <c r="AO127" s="133"/>
      <c r="AP127" s="133"/>
      <c r="AQ127" s="135"/>
    </row>
    <row r="128" spans="1:43" x14ac:dyDescent="0.25">
      <c r="A128" s="136"/>
      <c r="B128" s="410">
        <v>811</v>
      </c>
      <c r="C128" s="202"/>
      <c r="D128" s="109"/>
      <c r="E128" s="1129" t="s">
        <v>648</v>
      </c>
      <c r="F128" s="1129"/>
      <c r="G128" s="1129"/>
      <c r="H128" s="1129"/>
      <c r="I128" s="1129"/>
      <c r="J128" s="1129"/>
      <c r="K128" s="1129"/>
      <c r="L128" s="1129"/>
      <c r="M128" s="1129"/>
      <c r="N128" s="1129"/>
      <c r="O128" s="1129"/>
      <c r="P128" s="1129"/>
      <c r="Q128" s="1129"/>
      <c r="R128" s="1129"/>
      <c r="S128" s="1129"/>
      <c r="T128" s="1129"/>
      <c r="U128" s="1129"/>
      <c r="V128" s="1129"/>
      <c r="W128" s="1129"/>
      <c r="X128" s="1129"/>
      <c r="Y128" s="1129"/>
      <c r="Z128" s="1129"/>
      <c r="AA128" s="1129"/>
      <c r="AB128" s="1129"/>
      <c r="AC128" s="1129"/>
      <c r="AD128" s="1129"/>
      <c r="AE128" s="1129"/>
      <c r="AF128" s="1129"/>
      <c r="AG128" s="1129"/>
      <c r="AH128" s="1129"/>
      <c r="AI128" s="1129"/>
      <c r="AJ128" s="1129"/>
      <c r="AK128" s="1129"/>
      <c r="AL128" s="1129"/>
      <c r="AM128" s="202"/>
      <c r="AN128" s="109"/>
      <c r="AO128" s="407"/>
      <c r="AP128" s="407"/>
      <c r="AQ128" s="137"/>
    </row>
    <row r="129" spans="1:43" ht="6" customHeight="1" x14ac:dyDescent="0.25">
      <c r="A129" s="136"/>
      <c r="B129" s="410"/>
      <c r="C129" s="202"/>
      <c r="D129" s="109"/>
      <c r="E129" s="407"/>
      <c r="F129" s="407"/>
      <c r="G129" s="407"/>
      <c r="H129" s="407"/>
      <c r="I129" s="407"/>
      <c r="J129" s="407"/>
      <c r="K129" s="407"/>
      <c r="L129" s="407"/>
      <c r="M129" s="407"/>
      <c r="N129" s="407"/>
      <c r="O129" s="407"/>
      <c r="P129" s="407"/>
      <c r="Q129" s="407"/>
      <c r="R129" s="407"/>
      <c r="S129" s="407"/>
      <c r="T129" s="407"/>
      <c r="U129" s="407"/>
      <c r="V129" s="407"/>
      <c r="W129" s="407"/>
      <c r="X129" s="407"/>
      <c r="Y129" s="407"/>
      <c r="Z129" s="407"/>
      <c r="AA129" s="407"/>
      <c r="AB129" s="407"/>
      <c r="AC129" s="407"/>
      <c r="AD129" s="407"/>
      <c r="AE129" s="407"/>
      <c r="AF129" s="407"/>
      <c r="AG129" s="407"/>
      <c r="AH129" s="407"/>
      <c r="AI129" s="407"/>
      <c r="AJ129" s="407"/>
      <c r="AK129" s="407"/>
      <c r="AL129" s="203"/>
      <c r="AM129" s="202"/>
      <c r="AN129" s="109"/>
      <c r="AO129" s="407"/>
      <c r="AP129" s="407"/>
      <c r="AQ129" s="137"/>
    </row>
    <row r="130" spans="1:43" x14ac:dyDescent="0.25">
      <c r="A130" s="136"/>
      <c r="B130" s="410"/>
      <c r="C130" s="202"/>
      <c r="D130" s="109"/>
      <c r="E130" s="407"/>
      <c r="F130" s="407"/>
      <c r="G130" s="407"/>
      <c r="H130" s="407"/>
      <c r="J130" s="407"/>
      <c r="K130" s="407"/>
      <c r="L130" s="407"/>
      <c r="M130" s="203" t="s">
        <v>545</v>
      </c>
      <c r="N130" s="407"/>
      <c r="P130" s="407"/>
      <c r="Q130" s="203"/>
      <c r="R130" s="407"/>
      <c r="S130" s="407"/>
      <c r="T130" s="407"/>
      <c r="U130" s="407"/>
      <c r="V130" s="407"/>
      <c r="W130" s="407"/>
      <c r="X130" s="407"/>
      <c r="Y130" s="407"/>
      <c r="Z130" s="407"/>
      <c r="AA130" s="203" t="s">
        <v>122</v>
      </c>
      <c r="AB130" s="407"/>
      <c r="AC130" s="407"/>
      <c r="AD130" s="407"/>
      <c r="AE130" s="407"/>
      <c r="AF130" s="407"/>
      <c r="AG130" s="407"/>
      <c r="AH130" s="407"/>
      <c r="AI130" s="407"/>
      <c r="AJ130" s="407"/>
      <c r="AK130" s="407"/>
      <c r="AL130" s="203"/>
      <c r="AM130" s="202"/>
      <c r="AN130" s="109"/>
      <c r="AO130" s="407"/>
      <c r="AP130" s="1229">
        <v>813</v>
      </c>
      <c r="AQ130" s="137"/>
    </row>
    <row r="131" spans="1:43" x14ac:dyDescent="0.25">
      <c r="A131" s="136"/>
      <c r="B131" s="410"/>
      <c r="C131" s="202"/>
      <c r="D131" s="109"/>
      <c r="E131" s="407"/>
      <c r="F131" s="407"/>
      <c r="G131" s="407"/>
      <c r="H131" s="407"/>
      <c r="J131" s="407"/>
      <c r="K131" s="407"/>
      <c r="L131" s="407"/>
      <c r="M131" s="203" t="s">
        <v>649</v>
      </c>
      <c r="N131" s="407"/>
      <c r="P131" s="407"/>
      <c r="Q131" s="203"/>
      <c r="R131" s="407"/>
      <c r="S131" s="407"/>
      <c r="T131" s="407"/>
      <c r="U131" s="407"/>
      <c r="V131" s="407"/>
      <c r="W131" s="407"/>
      <c r="X131" s="407"/>
      <c r="Y131" s="407"/>
      <c r="Z131" s="407"/>
      <c r="AA131" s="203" t="s">
        <v>688</v>
      </c>
      <c r="AB131" s="407"/>
      <c r="AC131" s="407"/>
      <c r="AD131" s="407"/>
      <c r="AE131" s="407"/>
      <c r="AF131" s="407"/>
      <c r="AG131" s="407"/>
      <c r="AH131" s="407"/>
      <c r="AI131" s="407"/>
      <c r="AJ131" s="407"/>
      <c r="AK131" s="407"/>
      <c r="AL131" s="203"/>
      <c r="AM131" s="202"/>
      <c r="AN131" s="109"/>
      <c r="AO131" s="407"/>
      <c r="AP131" s="1229"/>
      <c r="AQ131" s="137"/>
    </row>
    <row r="132" spans="1:43" ht="6" customHeight="1" thickBot="1" x14ac:dyDescent="0.3">
      <c r="A132" s="138"/>
      <c r="B132" s="432"/>
      <c r="C132" s="139"/>
      <c r="D132" s="140"/>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2"/>
      <c r="AM132" s="139"/>
      <c r="AN132" s="140"/>
      <c r="AO132" s="141"/>
      <c r="AP132" s="141"/>
      <c r="AQ132" s="143"/>
    </row>
    <row r="133" spans="1:43" ht="6" customHeight="1" x14ac:dyDescent="0.25">
      <c r="A133" s="133"/>
      <c r="B133" s="130"/>
      <c r="C133" s="131"/>
      <c r="D133" s="132"/>
      <c r="E133" s="133"/>
      <c r="F133" s="133"/>
      <c r="G133" s="133"/>
      <c r="H133" s="133"/>
      <c r="I133" s="133"/>
      <c r="J133" s="133"/>
      <c r="K133" s="133"/>
      <c r="L133" s="133"/>
      <c r="M133" s="133"/>
      <c r="N133" s="133"/>
      <c r="O133" s="133"/>
      <c r="P133" s="133"/>
      <c r="Q133" s="133"/>
      <c r="R133" s="133"/>
      <c r="S133" s="133"/>
      <c r="T133" s="133"/>
      <c r="U133" s="131"/>
      <c r="V133" s="132"/>
      <c r="W133" s="133"/>
      <c r="X133" s="133"/>
      <c r="Y133" s="133"/>
      <c r="Z133" s="133"/>
      <c r="AA133" s="133"/>
      <c r="AB133" s="133"/>
      <c r="AC133" s="133"/>
      <c r="AD133" s="133"/>
      <c r="AE133" s="133"/>
      <c r="AF133" s="133"/>
      <c r="AG133" s="133"/>
      <c r="AH133" s="133"/>
      <c r="AI133" s="133"/>
      <c r="AJ133" s="133"/>
      <c r="AK133" s="133"/>
      <c r="AL133" s="134"/>
      <c r="AM133" s="131"/>
      <c r="AN133" s="132"/>
      <c r="AO133" s="133"/>
      <c r="AP133" s="133"/>
      <c r="AQ133" s="133"/>
    </row>
    <row r="134" spans="1:43" ht="11.25" customHeight="1" x14ac:dyDescent="0.25">
      <c r="A134" s="407"/>
      <c r="B134" s="410">
        <v>812</v>
      </c>
      <c r="C134" s="202"/>
      <c r="D134" s="109"/>
      <c r="E134" s="1148" t="str">
        <f ca="1">VLOOKUP(INDIRECT(ADDRESS(ROW(),COLUMN()-3)),INDIRECT("translations[[Question Num]:["&amp; Language_Selected &amp;"]]"),MATCH(Language_Selected,Language_Options,0)+1,FALSE)</f>
        <v>Do you think you will use a contraceptive method to delay or avoid pregnancy at any time in the future?</v>
      </c>
      <c r="F134" s="1148"/>
      <c r="G134" s="1148"/>
      <c r="H134" s="1148"/>
      <c r="I134" s="1148"/>
      <c r="J134" s="1148"/>
      <c r="K134" s="1148"/>
      <c r="L134" s="1148"/>
      <c r="M134" s="1148"/>
      <c r="N134" s="1148"/>
      <c r="O134" s="1148"/>
      <c r="P134" s="1148"/>
      <c r="Q134" s="1148"/>
      <c r="R134" s="1148"/>
      <c r="S134" s="1148"/>
      <c r="T134" s="1148"/>
      <c r="U134" s="202"/>
      <c r="V134" s="109"/>
      <c r="W134" s="381" t="s">
        <v>52</v>
      </c>
      <c r="X134" s="381"/>
      <c r="Y134" s="111" t="s">
        <v>9</v>
      </c>
      <c r="Z134" s="111"/>
      <c r="AA134" s="111"/>
      <c r="AB134" s="111"/>
      <c r="AC134" s="111"/>
      <c r="AD134" s="111"/>
      <c r="AE134" s="111"/>
      <c r="AF134" s="111"/>
      <c r="AG134" s="111"/>
      <c r="AH134" s="111"/>
      <c r="AI134" s="111"/>
      <c r="AJ134" s="111"/>
      <c r="AK134" s="111"/>
      <c r="AL134" s="117" t="s">
        <v>53</v>
      </c>
      <c r="AM134" s="202"/>
      <c r="AN134" s="109"/>
      <c r="AO134" s="407"/>
      <c r="AP134" s="407"/>
      <c r="AQ134" s="407"/>
    </row>
    <row r="135" spans="1:43" x14ac:dyDescent="0.25">
      <c r="A135" s="407"/>
      <c r="B135" s="410"/>
      <c r="C135" s="202"/>
      <c r="D135" s="109"/>
      <c r="E135" s="1148"/>
      <c r="F135" s="1148"/>
      <c r="G135" s="1148"/>
      <c r="H135" s="1148"/>
      <c r="I135" s="1148"/>
      <c r="J135" s="1148"/>
      <c r="K135" s="1148"/>
      <c r="L135" s="1148"/>
      <c r="M135" s="1148"/>
      <c r="N135" s="1148"/>
      <c r="O135" s="1148"/>
      <c r="P135" s="1148"/>
      <c r="Q135" s="1148"/>
      <c r="R135" s="1148"/>
      <c r="S135" s="1148"/>
      <c r="T135" s="1148"/>
      <c r="U135" s="202"/>
      <c r="V135" s="109"/>
      <c r="W135" s="381" t="s">
        <v>54</v>
      </c>
      <c r="X135" s="381"/>
      <c r="Y135" s="111" t="s">
        <v>9</v>
      </c>
      <c r="Z135" s="111"/>
      <c r="AA135" s="111"/>
      <c r="AB135" s="111"/>
      <c r="AC135" s="111"/>
      <c r="AD135" s="111"/>
      <c r="AE135" s="111"/>
      <c r="AF135" s="111"/>
      <c r="AG135" s="111"/>
      <c r="AH135" s="111"/>
      <c r="AI135" s="111"/>
      <c r="AJ135" s="111"/>
      <c r="AK135" s="111"/>
      <c r="AL135" s="117" t="s">
        <v>55</v>
      </c>
      <c r="AM135" s="202"/>
      <c r="AN135" s="109"/>
      <c r="AO135" s="407"/>
      <c r="AP135" s="381"/>
      <c r="AQ135" s="381"/>
    </row>
    <row r="136" spans="1:43" x14ac:dyDescent="0.25">
      <c r="A136" s="407"/>
      <c r="B136" s="410"/>
      <c r="C136" s="202"/>
      <c r="D136" s="109"/>
      <c r="E136" s="1148"/>
      <c r="F136" s="1148"/>
      <c r="G136" s="1148"/>
      <c r="H136" s="1148"/>
      <c r="I136" s="1148"/>
      <c r="J136" s="1148"/>
      <c r="K136" s="1148"/>
      <c r="L136" s="1148"/>
      <c r="M136" s="1148"/>
      <c r="N136" s="1148"/>
      <c r="O136" s="1148"/>
      <c r="P136" s="1148"/>
      <c r="Q136" s="1148"/>
      <c r="R136" s="1148"/>
      <c r="S136" s="1148"/>
      <c r="T136" s="1148"/>
      <c r="U136" s="202"/>
      <c r="V136" s="109"/>
      <c r="W136" s="381" t="s">
        <v>150</v>
      </c>
      <c r="X136" s="381"/>
      <c r="Y136" s="381"/>
      <c r="Z136" s="381"/>
      <c r="AA136" s="381"/>
      <c r="AB136" s="111" t="s">
        <v>9</v>
      </c>
      <c r="AC136" s="111"/>
      <c r="AD136" s="111"/>
      <c r="AE136" s="111"/>
      <c r="AF136" s="111"/>
      <c r="AG136" s="111"/>
      <c r="AH136" s="111"/>
      <c r="AI136" s="111"/>
      <c r="AJ136" s="111"/>
      <c r="AK136" s="111"/>
      <c r="AL136" s="117" t="s">
        <v>103</v>
      </c>
      <c r="AM136" s="202"/>
      <c r="AN136" s="109"/>
      <c r="AO136" s="381"/>
      <c r="AP136" s="381"/>
      <c r="AQ136" s="407"/>
    </row>
    <row r="137" spans="1:43" ht="6" customHeight="1" x14ac:dyDescent="0.25">
      <c r="A137" s="119"/>
      <c r="B137" s="118"/>
      <c r="C137" s="114"/>
      <c r="D137" s="113"/>
      <c r="E137" s="119"/>
      <c r="F137" s="119"/>
      <c r="G137" s="119"/>
      <c r="H137" s="119"/>
      <c r="I137" s="119"/>
      <c r="J137" s="119"/>
      <c r="K137" s="119"/>
      <c r="L137" s="119"/>
      <c r="M137" s="119"/>
      <c r="N137" s="119"/>
      <c r="O137" s="119"/>
      <c r="P137" s="119"/>
      <c r="Q137" s="119"/>
      <c r="R137" s="119"/>
      <c r="S137" s="119"/>
      <c r="T137" s="119"/>
      <c r="U137" s="114"/>
      <c r="V137" s="113"/>
      <c r="W137" s="119"/>
      <c r="X137" s="119"/>
      <c r="Y137" s="119"/>
      <c r="Z137" s="119"/>
      <c r="AA137" s="119"/>
      <c r="AB137" s="119"/>
      <c r="AC137" s="119"/>
      <c r="AD137" s="119"/>
      <c r="AE137" s="119"/>
      <c r="AF137" s="119"/>
      <c r="AG137" s="119"/>
      <c r="AH137" s="119"/>
      <c r="AI137" s="119"/>
      <c r="AJ137" s="119"/>
      <c r="AK137" s="119"/>
      <c r="AL137" s="120"/>
      <c r="AM137" s="114"/>
      <c r="AN137" s="113"/>
      <c r="AO137" s="119"/>
      <c r="AP137" s="119"/>
      <c r="AQ137" s="119"/>
    </row>
    <row r="138" spans="1:43" ht="6" customHeight="1" x14ac:dyDescent="0.25">
      <c r="A138" s="29"/>
      <c r="B138" s="433"/>
      <c r="C138" s="107"/>
      <c r="D138" s="108"/>
      <c r="E138" s="29"/>
      <c r="F138" s="29"/>
      <c r="G138" s="29"/>
      <c r="H138" s="29"/>
      <c r="I138" s="29"/>
      <c r="J138" s="29"/>
      <c r="K138" s="29"/>
      <c r="L138" s="29"/>
      <c r="M138" s="29"/>
      <c r="N138" s="29"/>
      <c r="O138" s="29"/>
      <c r="P138" s="29"/>
      <c r="Q138" s="29"/>
      <c r="R138" s="29"/>
      <c r="S138" s="29"/>
      <c r="T138" s="29"/>
      <c r="U138" s="107"/>
      <c r="V138" s="108"/>
      <c r="W138" s="29"/>
      <c r="X138" s="29"/>
      <c r="Y138" s="29"/>
      <c r="Z138" s="29"/>
      <c r="AA138" s="29"/>
      <c r="AB138" s="29"/>
      <c r="AC138" s="29"/>
      <c r="AD138" s="29"/>
      <c r="AE138" s="29"/>
      <c r="AF138" s="29"/>
      <c r="AG138" s="29"/>
      <c r="AH138" s="29"/>
      <c r="AI138" s="29"/>
      <c r="AJ138" s="29"/>
      <c r="AK138" s="29"/>
      <c r="AL138" s="33"/>
      <c r="AM138" s="107"/>
      <c r="AN138" s="108"/>
      <c r="AO138" s="29"/>
      <c r="AP138" s="29"/>
      <c r="AQ138" s="29"/>
    </row>
    <row r="139" spans="1:43" x14ac:dyDescent="0.25">
      <c r="A139" s="407"/>
      <c r="B139" s="206">
        <v>813</v>
      </c>
      <c r="C139" s="202"/>
      <c r="D139" s="109"/>
      <c r="E139" s="1129" t="s">
        <v>689</v>
      </c>
      <c r="F139" s="1129"/>
      <c r="G139" s="1129"/>
      <c r="H139" s="1129"/>
      <c r="I139" s="1129"/>
      <c r="J139" s="1129"/>
      <c r="K139" s="1129"/>
      <c r="L139" s="1129"/>
      <c r="M139" s="1129"/>
      <c r="N139" s="1129"/>
      <c r="O139" s="1129"/>
      <c r="P139" s="1129"/>
      <c r="Q139" s="1129"/>
      <c r="R139" s="1129"/>
      <c r="S139" s="1129"/>
      <c r="T139" s="1129"/>
      <c r="U139" s="202"/>
      <c r="V139" s="109"/>
      <c r="W139" s="381"/>
      <c r="X139" s="381"/>
      <c r="Y139" s="381"/>
      <c r="Z139" s="381"/>
      <c r="AA139" s="381"/>
      <c r="AB139" s="381"/>
      <c r="AC139" s="381"/>
      <c r="AD139" s="381"/>
      <c r="AE139" s="381"/>
      <c r="AF139" s="381"/>
      <c r="AG139" s="381"/>
      <c r="AH139" s="381"/>
      <c r="AI139" s="381"/>
      <c r="AJ139" s="381"/>
      <c r="AK139" s="381"/>
      <c r="AL139" s="116"/>
      <c r="AM139" s="202"/>
      <c r="AN139" s="109"/>
      <c r="AO139" s="381"/>
      <c r="AP139" s="381"/>
      <c r="AQ139" s="381"/>
    </row>
    <row r="140" spans="1:43" ht="6" customHeight="1" x14ac:dyDescent="0.25">
      <c r="A140" s="407"/>
      <c r="B140" s="206"/>
      <c r="C140" s="202"/>
      <c r="D140" s="109"/>
      <c r="E140" s="407"/>
      <c r="F140" s="407"/>
      <c r="G140" s="407"/>
      <c r="H140" s="407"/>
      <c r="I140" s="407"/>
      <c r="J140" s="407"/>
      <c r="K140" s="407"/>
      <c r="L140" s="407"/>
      <c r="M140" s="407"/>
      <c r="N140" s="407"/>
      <c r="O140" s="407"/>
      <c r="P140" s="407"/>
      <c r="Q140" s="407"/>
      <c r="R140" s="407"/>
      <c r="S140" s="407"/>
      <c r="T140" s="407"/>
      <c r="U140" s="202"/>
      <c r="V140" s="109"/>
      <c r="W140" s="407"/>
      <c r="X140" s="407"/>
      <c r="Y140" s="407"/>
      <c r="Z140" s="407"/>
      <c r="AA140" s="407"/>
      <c r="AB140" s="407"/>
      <c r="AC140" s="407"/>
      <c r="AD140" s="407"/>
      <c r="AE140" s="407"/>
      <c r="AF140" s="407"/>
      <c r="AG140" s="407"/>
      <c r="AH140" s="407"/>
      <c r="AI140" s="407"/>
      <c r="AJ140" s="407"/>
      <c r="AK140" s="407"/>
      <c r="AL140" s="203"/>
      <c r="AM140" s="202"/>
      <c r="AN140" s="109"/>
      <c r="AO140" s="381"/>
      <c r="AP140" s="381"/>
      <c r="AQ140" s="381"/>
    </row>
    <row r="141" spans="1:43" x14ac:dyDescent="0.25">
      <c r="A141" s="407"/>
      <c r="B141" s="206"/>
      <c r="C141" s="202"/>
      <c r="D141" s="109"/>
      <c r="F141" s="407"/>
      <c r="G141" s="407"/>
      <c r="H141" s="407"/>
      <c r="I141" s="407"/>
      <c r="J141" s="203" t="s">
        <v>690</v>
      </c>
      <c r="L141" s="153"/>
      <c r="M141" s="381"/>
      <c r="N141" s="381"/>
      <c r="O141" s="407"/>
      <c r="P141" s="407"/>
      <c r="Q141" s="407"/>
      <c r="R141" s="116" t="s">
        <v>691</v>
      </c>
      <c r="S141" s="381"/>
      <c r="T141" s="381"/>
      <c r="U141" s="202"/>
      <c r="V141" s="109"/>
      <c r="W141" s="381"/>
      <c r="X141" s="381"/>
      <c r="Y141" s="381"/>
      <c r="Z141" s="381"/>
      <c r="AA141" s="381"/>
      <c r="AB141" s="381"/>
      <c r="AC141" s="381"/>
      <c r="AD141" s="381"/>
      <c r="AE141" s="381"/>
      <c r="AF141" s="381"/>
      <c r="AG141" s="381"/>
      <c r="AH141" s="381"/>
      <c r="AI141" s="381"/>
      <c r="AJ141" s="381"/>
      <c r="AK141" s="381"/>
      <c r="AL141" s="116"/>
      <c r="AM141" s="202"/>
      <c r="AN141" s="109"/>
      <c r="AO141" s="381"/>
      <c r="AP141" s="381"/>
      <c r="AQ141" s="381"/>
    </row>
    <row r="142" spans="1:43" x14ac:dyDescent="0.25">
      <c r="A142" s="407"/>
      <c r="B142" s="206"/>
      <c r="C142" s="202"/>
      <c r="D142" s="109"/>
      <c r="E142" s="381"/>
      <c r="F142" s="407"/>
      <c r="G142" s="407"/>
      <c r="H142" s="407"/>
      <c r="I142" s="407"/>
      <c r="J142" s="203" t="s">
        <v>692</v>
      </c>
      <c r="L142" s="153"/>
      <c r="M142" s="381"/>
      <c r="N142" s="381"/>
      <c r="O142" s="407"/>
      <c r="P142" s="407"/>
      <c r="Q142" s="407"/>
      <c r="R142" s="116" t="s">
        <v>692</v>
      </c>
      <c r="S142" s="381"/>
      <c r="T142" s="381"/>
      <c r="U142" s="202"/>
      <c r="V142" s="109"/>
      <c r="W142" s="407" t="s">
        <v>108</v>
      </c>
      <c r="X142" s="407"/>
      <c r="Y142" s="407"/>
      <c r="Z142" s="112" t="s">
        <v>9</v>
      </c>
      <c r="AA142" s="112"/>
      <c r="AB142" s="112"/>
      <c r="AC142" s="112"/>
      <c r="AD142" s="112"/>
      <c r="AE142" s="112"/>
      <c r="AF142" s="112"/>
      <c r="AG142" s="112"/>
      <c r="AH142" s="112"/>
      <c r="AI142" s="112"/>
      <c r="AJ142" s="112"/>
      <c r="AK142" s="112"/>
      <c r="AL142" s="223" t="s">
        <v>268</v>
      </c>
      <c r="AM142" s="202"/>
      <c r="AN142" s="109"/>
      <c r="AO142" s="381"/>
      <c r="AP142" s="428">
        <v>815</v>
      </c>
      <c r="AQ142" s="381"/>
    </row>
    <row r="143" spans="1:43" ht="6" customHeight="1" x14ac:dyDescent="0.25">
      <c r="A143" s="407"/>
      <c r="B143" s="206"/>
      <c r="C143" s="202"/>
      <c r="D143" s="109"/>
      <c r="E143" s="381"/>
      <c r="F143" s="407"/>
      <c r="G143" s="407"/>
      <c r="H143" s="407"/>
      <c r="I143" s="407"/>
      <c r="J143" s="407"/>
      <c r="K143" s="407"/>
      <c r="L143" s="153"/>
      <c r="M143" s="381"/>
      <c r="N143" s="381"/>
      <c r="O143" s="407"/>
      <c r="P143" s="407"/>
      <c r="Q143" s="407"/>
      <c r="R143" s="381"/>
      <c r="S143" s="381"/>
      <c r="T143" s="381"/>
      <c r="U143" s="202"/>
      <c r="V143" s="109"/>
      <c r="W143" s="407"/>
      <c r="X143" s="407"/>
      <c r="Y143" s="407"/>
      <c r="Z143" s="407"/>
      <c r="AA143" s="407"/>
      <c r="AB143" s="407"/>
      <c r="AC143" s="407"/>
      <c r="AD143" s="407"/>
      <c r="AE143" s="407"/>
      <c r="AF143" s="407"/>
      <c r="AG143" s="407"/>
      <c r="AH143" s="407"/>
      <c r="AI143" s="407"/>
      <c r="AJ143" s="407"/>
      <c r="AK143" s="407"/>
      <c r="AL143" s="223"/>
      <c r="AM143" s="202"/>
      <c r="AN143" s="109"/>
      <c r="AO143" s="381"/>
      <c r="AP143" s="428"/>
      <c r="AQ143" s="381"/>
    </row>
    <row r="144" spans="1:43" x14ac:dyDescent="0.25">
      <c r="A144" s="407"/>
      <c r="B144" s="206"/>
      <c r="C144" s="202"/>
      <c r="D144" s="109"/>
      <c r="E144" s="381" t="s">
        <v>56</v>
      </c>
      <c r="F144" s="1148" t="str">
        <f ca="1">VLOOKUP(CONCATENATE($B$139&amp;INDIRECT(ADDRESS(ROW(),COLUMN()-1))),INDIRECT("translations[[Question Num]:["&amp; Language_Selected &amp;"]]"),MATCH(Language_Selected,Language_Options,0)+1,FALSE)</f>
        <v>If you could go back to the time you did not have any children and could choose exactly the number of children to have in your whole life, how many would that be?
PROBE FOR A NUMERIC RESPONSE.</v>
      </c>
      <c r="G144" s="1148"/>
      <c r="H144" s="1148"/>
      <c r="I144" s="1148"/>
      <c r="J144" s="1148"/>
      <c r="K144" s="1148"/>
      <c r="L144" s="1223"/>
      <c r="M144" s="381" t="s">
        <v>58</v>
      </c>
      <c r="N144" s="1148" t="str">
        <f ca="1">VLOOKUP(CONCATENATE($B$139&amp;INDIRECT(ADDRESS(ROW(),COLUMN()-1))),INDIRECT("translations[[Question Num]:["&amp; Language_Selected &amp;"]]"),MATCH(Language_Selected,Language_Options,0)+1,FALSE)</f>
        <v>If you could choose exactly the number of children to have in your whole life, how many would that be?
PROBE FOR A NUMERIC RESPONSE.</v>
      </c>
      <c r="O144" s="1148"/>
      <c r="P144" s="1148"/>
      <c r="Q144" s="1148"/>
      <c r="R144" s="1148"/>
      <c r="S144" s="1148"/>
      <c r="T144" s="1148"/>
      <c r="U144" s="202"/>
      <c r="V144" s="109"/>
      <c r="W144" s="381"/>
      <c r="X144" s="381"/>
      <c r="Y144" s="381"/>
      <c r="Z144" s="381"/>
      <c r="AA144" s="381"/>
      <c r="AB144" s="381"/>
      <c r="AC144" s="381"/>
      <c r="AD144" s="381"/>
      <c r="AE144" s="381"/>
      <c r="AF144" s="381"/>
      <c r="AG144" s="381"/>
      <c r="AH144" s="381"/>
      <c r="AI144" s="381"/>
      <c r="AJ144" s="381"/>
      <c r="AK144" s="381"/>
      <c r="AL144" s="116"/>
      <c r="AM144" s="202"/>
      <c r="AN144" s="109"/>
      <c r="AO144" s="381"/>
      <c r="AP144" s="381"/>
      <c r="AQ144" s="381"/>
    </row>
    <row r="145" spans="1:43" ht="11.25" customHeight="1" x14ac:dyDescent="0.25">
      <c r="A145" s="407"/>
      <c r="B145" s="206"/>
      <c r="C145" s="202"/>
      <c r="D145" s="109"/>
      <c r="F145" s="1148"/>
      <c r="G145" s="1148"/>
      <c r="H145" s="1148"/>
      <c r="I145" s="1148"/>
      <c r="J145" s="1148"/>
      <c r="K145" s="1148"/>
      <c r="L145" s="1223"/>
      <c r="M145" s="407"/>
      <c r="N145" s="1148"/>
      <c r="O145" s="1148"/>
      <c r="P145" s="1148"/>
      <c r="Q145" s="1148"/>
      <c r="R145" s="1148"/>
      <c r="S145" s="1148"/>
      <c r="T145" s="1148"/>
      <c r="U145" s="202"/>
      <c r="V145" s="109"/>
      <c r="W145" s="407"/>
      <c r="X145" s="407"/>
      <c r="Y145" s="407"/>
      <c r="Z145" s="407"/>
      <c r="AA145" s="407"/>
      <c r="AB145" s="407"/>
      <c r="AC145" s="407"/>
      <c r="AD145" s="407"/>
      <c r="AE145" s="407"/>
      <c r="AF145" s="407"/>
      <c r="AG145" s="407"/>
      <c r="AH145" s="407"/>
      <c r="AI145" s="108"/>
      <c r="AJ145" s="107"/>
      <c r="AK145" s="108"/>
      <c r="AL145" s="110"/>
      <c r="AM145" s="202"/>
      <c r="AN145" s="109"/>
      <c r="AO145" s="381"/>
      <c r="AP145" s="381"/>
      <c r="AQ145" s="381"/>
    </row>
    <row r="146" spans="1:43" x14ac:dyDescent="0.25">
      <c r="A146" s="407"/>
      <c r="B146" s="206"/>
      <c r="C146" s="202"/>
      <c r="D146" s="109"/>
      <c r="E146" s="407"/>
      <c r="F146" s="1148"/>
      <c r="G146" s="1148"/>
      <c r="H146" s="1148"/>
      <c r="I146" s="1148"/>
      <c r="J146" s="1148"/>
      <c r="K146" s="1148"/>
      <c r="L146" s="1223"/>
      <c r="M146" s="407"/>
      <c r="N146" s="1148"/>
      <c r="O146" s="1148"/>
      <c r="P146" s="1148"/>
      <c r="Q146" s="1148"/>
      <c r="R146" s="1148"/>
      <c r="S146" s="1148"/>
      <c r="T146" s="1148"/>
      <c r="U146" s="202"/>
      <c r="V146" s="109"/>
      <c r="W146" s="407" t="s">
        <v>44</v>
      </c>
      <c r="X146" s="407"/>
      <c r="Y146" s="407"/>
      <c r="Z146" s="112" t="s">
        <v>9</v>
      </c>
      <c r="AA146" s="160"/>
      <c r="AB146" s="112"/>
      <c r="AC146" s="112"/>
      <c r="AD146" s="112"/>
      <c r="AE146" s="112"/>
      <c r="AF146" s="112"/>
      <c r="AG146" s="112"/>
      <c r="AH146" s="112"/>
      <c r="AI146" s="113"/>
      <c r="AJ146" s="114"/>
      <c r="AK146" s="113"/>
      <c r="AL146" s="115"/>
      <c r="AM146" s="202"/>
      <c r="AN146" s="109"/>
      <c r="AO146" s="381"/>
      <c r="AP146" s="381"/>
      <c r="AQ146" s="381"/>
    </row>
    <row r="147" spans="1:43" x14ac:dyDescent="0.25">
      <c r="A147" s="407"/>
      <c r="B147" s="206"/>
      <c r="C147" s="202"/>
      <c r="D147" s="109"/>
      <c r="E147" s="407"/>
      <c r="F147" s="1148"/>
      <c r="G147" s="1148"/>
      <c r="H147" s="1148"/>
      <c r="I147" s="1148"/>
      <c r="J147" s="1148"/>
      <c r="K147" s="1148"/>
      <c r="L147" s="1223"/>
      <c r="M147" s="407"/>
      <c r="N147" s="1148"/>
      <c r="O147" s="1148"/>
      <c r="P147" s="1148"/>
      <c r="Q147" s="1148"/>
      <c r="R147" s="1148"/>
      <c r="S147" s="1148"/>
      <c r="T147" s="1148"/>
      <c r="U147" s="202"/>
      <c r="V147" s="109"/>
      <c r="W147" s="381"/>
      <c r="X147" s="381"/>
      <c r="Y147" s="381"/>
      <c r="Z147" s="381"/>
      <c r="AA147" s="381"/>
      <c r="AB147" s="381"/>
      <c r="AC147" s="381"/>
      <c r="AD147" s="381"/>
      <c r="AE147" s="381"/>
      <c r="AF147" s="381"/>
      <c r="AG147" s="381"/>
      <c r="AH147" s="381"/>
      <c r="AI147" s="381"/>
      <c r="AJ147" s="381"/>
      <c r="AK147" s="381"/>
      <c r="AL147" s="116"/>
      <c r="AM147" s="202"/>
      <c r="AN147" s="109"/>
      <c r="AO147" s="381"/>
      <c r="AP147" s="381"/>
      <c r="AQ147" s="381"/>
    </row>
    <row r="148" spans="1:43" x14ac:dyDescent="0.25">
      <c r="A148" s="407"/>
      <c r="B148" s="206"/>
      <c r="C148" s="202"/>
      <c r="D148" s="109"/>
      <c r="E148" s="407"/>
      <c r="F148" s="1148"/>
      <c r="G148" s="1148"/>
      <c r="H148" s="1148"/>
      <c r="I148" s="1148"/>
      <c r="J148" s="1148"/>
      <c r="K148" s="1148"/>
      <c r="L148" s="1223"/>
      <c r="M148" s="407"/>
      <c r="N148" s="1148"/>
      <c r="O148" s="1148"/>
      <c r="P148" s="1148"/>
      <c r="Q148" s="1148"/>
      <c r="R148" s="1148"/>
      <c r="S148" s="1148"/>
      <c r="T148" s="1148"/>
      <c r="U148" s="202"/>
      <c r="V148" s="109"/>
      <c r="W148" s="381"/>
      <c r="X148" s="381"/>
      <c r="Y148" s="381"/>
      <c r="Z148" s="381"/>
      <c r="AA148" s="381"/>
      <c r="AB148" s="381"/>
      <c r="AC148" s="381"/>
      <c r="AD148" s="381"/>
      <c r="AE148" s="381"/>
      <c r="AF148" s="381"/>
      <c r="AG148" s="381"/>
      <c r="AH148" s="381"/>
      <c r="AI148" s="381"/>
      <c r="AJ148" s="381"/>
      <c r="AK148" s="381"/>
      <c r="AL148" s="116"/>
      <c r="AM148" s="202"/>
      <c r="AN148" s="109"/>
      <c r="AO148" s="381"/>
      <c r="AP148" s="381"/>
      <c r="AQ148" s="381"/>
    </row>
    <row r="149" spans="1:43" x14ac:dyDescent="0.25">
      <c r="A149" s="407"/>
      <c r="B149" s="206"/>
      <c r="C149" s="202"/>
      <c r="D149" s="109"/>
      <c r="E149" s="407"/>
      <c r="F149" s="1148"/>
      <c r="G149" s="1148"/>
      <c r="H149" s="1148"/>
      <c r="I149" s="1148"/>
      <c r="J149" s="1148"/>
      <c r="K149" s="1148"/>
      <c r="L149" s="1223"/>
      <c r="M149" s="407"/>
      <c r="N149" s="1148"/>
      <c r="O149" s="1148"/>
      <c r="P149" s="1148"/>
      <c r="Q149" s="1148"/>
      <c r="R149" s="1148"/>
      <c r="S149" s="1148"/>
      <c r="T149" s="1148"/>
      <c r="U149" s="202"/>
      <c r="V149" s="109"/>
      <c r="W149" s="381" t="s">
        <v>144</v>
      </c>
      <c r="X149" s="381"/>
      <c r="Y149" s="381"/>
      <c r="Z149" s="381"/>
      <c r="AA149" s="407"/>
      <c r="AB149" s="407"/>
      <c r="AC149" s="407"/>
      <c r="AD149" s="407"/>
      <c r="AE149" s="407"/>
      <c r="AF149" s="407"/>
      <c r="AG149" s="407"/>
      <c r="AH149" s="407"/>
      <c r="AI149" s="407"/>
      <c r="AJ149" s="407"/>
      <c r="AK149" s="407"/>
      <c r="AL149" s="203" t="s">
        <v>218</v>
      </c>
      <c r="AM149" s="202"/>
      <c r="AN149" s="109"/>
      <c r="AO149" s="381"/>
      <c r="AP149" s="428">
        <v>815</v>
      </c>
      <c r="AQ149" s="381"/>
    </row>
    <row r="150" spans="1:43" x14ac:dyDescent="0.25">
      <c r="A150" s="407"/>
      <c r="B150" s="206"/>
      <c r="C150" s="202"/>
      <c r="D150" s="109"/>
      <c r="E150" s="407"/>
      <c r="F150" s="1148"/>
      <c r="G150" s="1148"/>
      <c r="H150" s="1148"/>
      <c r="I150" s="1148"/>
      <c r="J150" s="1148"/>
      <c r="K150" s="1148"/>
      <c r="L150" s="1223"/>
      <c r="M150" s="407"/>
      <c r="N150" s="1148"/>
      <c r="O150" s="1148"/>
      <c r="P150" s="1148"/>
      <c r="Q150" s="1148"/>
      <c r="R150" s="1148"/>
      <c r="S150" s="1148"/>
      <c r="T150" s="1148"/>
      <c r="U150" s="202"/>
      <c r="V150" s="109"/>
      <c r="W150" s="381"/>
      <c r="X150" s="381"/>
      <c r="Y150" s="381"/>
      <c r="Z150" s="1212" t="s">
        <v>146</v>
      </c>
      <c r="AA150" s="1212"/>
      <c r="AB150" s="1212"/>
      <c r="AC150" s="1212"/>
      <c r="AD150" s="1212"/>
      <c r="AE150" s="1212"/>
      <c r="AF150" s="1212"/>
      <c r="AG150" s="1212"/>
      <c r="AH150" s="1212"/>
      <c r="AI150" s="1212"/>
      <c r="AJ150" s="1212"/>
      <c r="AK150" s="1212"/>
      <c r="AL150" s="203"/>
      <c r="AM150" s="202"/>
      <c r="AN150" s="109"/>
      <c r="AO150" s="381"/>
      <c r="AP150" s="381"/>
      <c r="AQ150" s="381"/>
    </row>
    <row r="151" spans="1:43" x14ac:dyDescent="0.25">
      <c r="A151" s="407"/>
      <c r="B151" s="206"/>
      <c r="C151" s="202"/>
      <c r="D151" s="109"/>
      <c r="E151" s="407"/>
      <c r="F151" s="1148"/>
      <c r="G151" s="1148"/>
      <c r="H151" s="1148"/>
      <c r="I151" s="1148"/>
      <c r="J151" s="1148"/>
      <c r="K151" s="1148"/>
      <c r="L151" s="1223"/>
      <c r="M151" s="407"/>
      <c r="N151" s="1148"/>
      <c r="O151" s="1148"/>
      <c r="P151" s="1148"/>
      <c r="Q151" s="1148"/>
      <c r="R151" s="1148"/>
      <c r="S151" s="1148"/>
      <c r="T151" s="1148"/>
      <c r="U151" s="202"/>
      <c r="V151" s="109"/>
      <c r="W151" s="381"/>
      <c r="X151" s="381"/>
      <c r="Y151" s="381"/>
      <c r="Z151" s="410"/>
      <c r="AA151" s="410"/>
      <c r="AB151" s="410"/>
      <c r="AC151" s="410"/>
      <c r="AD151" s="410"/>
      <c r="AE151" s="410"/>
      <c r="AF151" s="410"/>
      <c r="AG151" s="410"/>
      <c r="AH151" s="410"/>
      <c r="AI151" s="410"/>
      <c r="AJ151" s="410"/>
      <c r="AK151" s="410"/>
      <c r="AL151" s="203"/>
      <c r="AM151" s="202"/>
      <c r="AN151" s="109"/>
      <c r="AO151" s="381"/>
      <c r="AP151" s="381"/>
      <c r="AQ151" s="381"/>
    </row>
    <row r="152" spans="1:43" x14ac:dyDescent="0.25">
      <c r="A152" s="407"/>
      <c r="B152" s="206"/>
      <c r="C152" s="202"/>
      <c r="D152" s="109"/>
      <c r="E152" s="407"/>
      <c r="F152" s="1148"/>
      <c r="G152" s="1148"/>
      <c r="H152" s="1148"/>
      <c r="I152" s="1148"/>
      <c r="J152" s="1148"/>
      <c r="K152" s="1148"/>
      <c r="L152" s="1223"/>
      <c r="M152" s="407"/>
      <c r="N152" s="1148"/>
      <c r="O152" s="1148"/>
      <c r="P152" s="1148"/>
      <c r="Q152" s="1148"/>
      <c r="R152" s="1148"/>
      <c r="S152" s="1148"/>
      <c r="T152" s="1148"/>
      <c r="U152" s="202"/>
      <c r="V152" s="109"/>
      <c r="W152" s="381"/>
      <c r="X152" s="381"/>
      <c r="Y152" s="381"/>
      <c r="Z152" s="410"/>
      <c r="AA152" s="410"/>
      <c r="AB152" s="410"/>
      <c r="AC152" s="410"/>
      <c r="AD152" s="410"/>
      <c r="AE152" s="410"/>
      <c r="AF152" s="410"/>
      <c r="AG152" s="410"/>
      <c r="AH152" s="410"/>
      <c r="AI152" s="410"/>
      <c r="AJ152" s="410"/>
      <c r="AK152" s="410"/>
      <c r="AL152" s="203"/>
      <c r="AM152" s="202"/>
      <c r="AN152" s="109"/>
      <c r="AO152" s="381"/>
      <c r="AP152" s="381"/>
      <c r="AQ152" s="381"/>
    </row>
    <row r="153" spans="1:43" x14ac:dyDescent="0.25">
      <c r="A153" s="407"/>
      <c r="B153" s="206"/>
      <c r="C153" s="202"/>
      <c r="D153" s="109"/>
      <c r="E153" s="407"/>
      <c r="F153" s="1148"/>
      <c r="G153" s="1148"/>
      <c r="H153" s="1148"/>
      <c r="I153" s="1148"/>
      <c r="J153" s="1148"/>
      <c r="K153" s="1148"/>
      <c r="L153" s="1223"/>
      <c r="M153" s="407"/>
      <c r="N153" s="1148"/>
      <c r="O153" s="1148"/>
      <c r="P153" s="1148"/>
      <c r="Q153" s="1148"/>
      <c r="R153" s="1148"/>
      <c r="S153" s="1148"/>
      <c r="T153" s="1148"/>
      <c r="U153" s="202"/>
      <c r="V153" s="109"/>
      <c r="W153" s="381"/>
      <c r="X153" s="381"/>
      <c r="Y153" s="381"/>
      <c r="Z153" s="410"/>
      <c r="AA153" s="410"/>
      <c r="AB153" s="410"/>
      <c r="AC153" s="410"/>
      <c r="AD153" s="410"/>
      <c r="AE153" s="410"/>
      <c r="AF153" s="410"/>
      <c r="AG153" s="410"/>
      <c r="AH153" s="410"/>
      <c r="AI153" s="410"/>
      <c r="AJ153" s="410"/>
      <c r="AK153" s="410"/>
      <c r="AL153" s="203"/>
      <c r="AM153" s="202"/>
      <c r="AN153" s="109"/>
      <c r="AO153" s="381"/>
      <c r="AP153" s="381"/>
      <c r="AQ153" s="381"/>
    </row>
    <row r="154" spans="1:43" x14ac:dyDescent="0.25">
      <c r="A154" s="407"/>
      <c r="B154" s="410"/>
      <c r="C154" s="202"/>
      <c r="D154" s="109"/>
      <c r="E154" s="407"/>
      <c r="F154" s="1148"/>
      <c r="G154" s="1148"/>
      <c r="H154" s="1148"/>
      <c r="I154" s="1148"/>
      <c r="J154" s="1148"/>
      <c r="K154" s="1148"/>
      <c r="L154" s="1223"/>
      <c r="M154" s="407"/>
      <c r="N154" s="1148"/>
      <c r="O154" s="1148"/>
      <c r="P154" s="1148"/>
      <c r="Q154" s="1148"/>
      <c r="R154" s="1148"/>
      <c r="S154" s="1148"/>
      <c r="T154" s="1148"/>
      <c r="U154" s="202"/>
      <c r="V154" s="109"/>
      <c r="W154" s="407"/>
      <c r="X154" s="407"/>
      <c r="Y154" s="407"/>
      <c r="Z154" s="407"/>
      <c r="AA154" s="407"/>
      <c r="AB154" s="407"/>
      <c r="AC154" s="407"/>
      <c r="AD154" s="407"/>
      <c r="AE154" s="407"/>
      <c r="AF154" s="407"/>
      <c r="AG154" s="407"/>
      <c r="AH154" s="407"/>
      <c r="AI154" s="407"/>
      <c r="AJ154" s="407"/>
      <c r="AK154" s="407"/>
      <c r="AL154" s="203"/>
      <c r="AM154" s="202"/>
      <c r="AN154" s="109"/>
      <c r="AO154" s="407"/>
      <c r="AP154" s="407"/>
      <c r="AQ154" s="407"/>
    </row>
    <row r="155" spans="1:43" x14ac:dyDescent="0.25">
      <c r="A155" s="407"/>
      <c r="B155" s="410"/>
      <c r="C155" s="202"/>
      <c r="D155" s="109"/>
      <c r="E155" s="1302"/>
      <c r="F155" s="1302"/>
      <c r="G155" s="1302"/>
      <c r="H155" s="1302"/>
      <c r="I155" s="1302"/>
      <c r="J155" s="1302"/>
      <c r="K155" s="1302"/>
      <c r="L155" s="1302"/>
      <c r="M155" s="1302"/>
      <c r="N155" s="1302"/>
      <c r="O155" s="1302"/>
      <c r="P155" s="1302"/>
      <c r="Q155" s="1302"/>
      <c r="R155" s="1302"/>
      <c r="S155" s="1302"/>
      <c r="T155" s="1302"/>
      <c r="U155" s="202"/>
      <c r="V155" s="109"/>
      <c r="W155" s="407"/>
      <c r="X155" s="407"/>
      <c r="Y155" s="407"/>
      <c r="Z155" s="407"/>
      <c r="AA155" s="407"/>
      <c r="AB155" s="407"/>
      <c r="AC155" s="407"/>
      <c r="AD155" s="407"/>
      <c r="AE155" s="407"/>
      <c r="AF155" s="407"/>
      <c r="AG155" s="407"/>
      <c r="AH155" s="407"/>
      <c r="AI155" s="407"/>
      <c r="AJ155" s="407"/>
      <c r="AK155" s="407"/>
      <c r="AL155" s="203"/>
      <c r="AM155" s="202"/>
      <c r="AN155" s="109"/>
      <c r="AO155" s="407"/>
      <c r="AP155" s="407"/>
      <c r="AQ155" s="407"/>
    </row>
    <row r="156" spans="1:43" ht="6" customHeight="1" x14ac:dyDescent="0.25">
      <c r="A156" s="119"/>
      <c r="B156" s="118"/>
      <c r="C156" s="114"/>
      <c r="D156" s="113"/>
      <c r="E156" s="119"/>
      <c r="F156" s="119"/>
      <c r="G156" s="119"/>
      <c r="H156" s="119"/>
      <c r="I156" s="119"/>
      <c r="J156" s="119"/>
      <c r="K156" s="119"/>
      <c r="L156" s="119"/>
      <c r="M156" s="119"/>
      <c r="N156" s="119"/>
      <c r="O156" s="119"/>
      <c r="P156" s="119"/>
      <c r="Q156" s="119"/>
      <c r="R156" s="119"/>
      <c r="S156" s="119"/>
      <c r="T156" s="119"/>
      <c r="U156" s="114"/>
      <c r="V156" s="113"/>
      <c r="W156" s="119"/>
      <c r="X156" s="119"/>
      <c r="Y156" s="119"/>
      <c r="Z156" s="119"/>
      <c r="AA156" s="119"/>
      <c r="AB156" s="119"/>
      <c r="AC156" s="119"/>
      <c r="AD156" s="119"/>
      <c r="AE156" s="119"/>
      <c r="AF156" s="119"/>
      <c r="AG156" s="119"/>
      <c r="AH156" s="119"/>
      <c r="AI156" s="119"/>
      <c r="AJ156" s="119"/>
      <c r="AK156" s="119"/>
      <c r="AL156" s="120"/>
      <c r="AM156" s="114"/>
      <c r="AN156" s="113"/>
      <c r="AO156" s="119"/>
      <c r="AP156" s="119"/>
      <c r="AQ156" s="119"/>
    </row>
    <row r="157" spans="1:43" ht="6" customHeight="1" x14ac:dyDescent="0.25">
      <c r="A157" s="29"/>
      <c r="B157" s="433"/>
      <c r="C157" s="107"/>
      <c r="D157" s="108"/>
      <c r="E157" s="29"/>
      <c r="F157" s="29"/>
      <c r="G157" s="29"/>
      <c r="H157" s="29"/>
      <c r="I157" s="29"/>
      <c r="J157" s="29"/>
      <c r="K157" s="29"/>
      <c r="L157" s="29"/>
      <c r="M157" s="29"/>
      <c r="N157" s="29"/>
      <c r="O157" s="29"/>
      <c r="P157" s="29"/>
      <c r="Q157" s="29"/>
      <c r="R157" s="29"/>
      <c r="S157" s="29"/>
      <c r="T157" s="29"/>
      <c r="U157" s="107"/>
      <c r="V157" s="108"/>
      <c r="W157" s="29"/>
      <c r="X157" s="29"/>
      <c r="Y157" s="29"/>
      <c r="Z157" s="29"/>
      <c r="AA157" s="29"/>
      <c r="AB157" s="29"/>
      <c r="AC157" s="29"/>
      <c r="AD157" s="29"/>
      <c r="AE157" s="29"/>
      <c r="AF157" s="29"/>
      <c r="AG157" s="29"/>
      <c r="AH157" s="29"/>
      <c r="AI157" s="29"/>
      <c r="AJ157" s="29"/>
      <c r="AK157" s="29"/>
      <c r="AL157" s="33"/>
      <c r="AM157" s="107"/>
      <c r="AN157" s="108"/>
      <c r="AO157" s="29"/>
      <c r="AP157" s="29"/>
      <c r="AQ157" s="29"/>
    </row>
    <row r="158" spans="1:43" ht="11.25" customHeight="1" x14ac:dyDescent="0.25">
      <c r="A158" s="407"/>
      <c r="B158" s="206">
        <v>814</v>
      </c>
      <c r="C158" s="202"/>
      <c r="D158" s="109"/>
      <c r="E158" s="1128" t="str">
        <f ca="1">VLOOKUP(INDIRECT(ADDRESS(ROW(),COLUMN()-3)),INDIRECT("translations[[Question Num]:["&amp; Language_Selected &amp;"]]"),MATCH(Language_Selected,Language_Options,0)+1,FALSE)</f>
        <v>How many of these children would you like to be boys, how many would you like to be girls and for how many would it not matter if it’s a boy or a girl?</v>
      </c>
      <c r="F158" s="1128"/>
      <c r="G158" s="1128"/>
      <c r="H158" s="1128"/>
      <c r="I158" s="1128"/>
      <c r="J158" s="1128"/>
      <c r="K158" s="1128"/>
      <c r="L158" s="1128"/>
      <c r="M158" s="1128"/>
      <c r="N158" s="1128"/>
      <c r="O158" s="1128"/>
      <c r="P158" s="1128"/>
      <c r="Q158" s="1128"/>
      <c r="R158" s="1128"/>
      <c r="S158" s="1128"/>
      <c r="T158" s="1128"/>
      <c r="U158" s="202"/>
      <c r="V158" s="109"/>
      <c r="W158" s="407"/>
      <c r="X158" s="407"/>
      <c r="Y158" s="407"/>
      <c r="Z158" s="381"/>
      <c r="AA158" s="1263" t="s">
        <v>693</v>
      </c>
      <c r="AB158" s="1263"/>
      <c r="AC158" s="1263"/>
      <c r="AD158" s="1263"/>
      <c r="AE158" s="1263" t="s">
        <v>694</v>
      </c>
      <c r="AF158" s="1263"/>
      <c r="AG158" s="1263"/>
      <c r="AH158" s="1263"/>
      <c r="AI158" s="1263" t="s">
        <v>695</v>
      </c>
      <c r="AJ158" s="1263"/>
      <c r="AK158" s="1263"/>
      <c r="AL158" s="1263"/>
      <c r="AM158" s="202"/>
      <c r="AN158" s="109"/>
      <c r="AO158" s="381"/>
      <c r="AP158" s="381"/>
      <c r="AQ158" s="381"/>
    </row>
    <row r="159" spans="1:43" x14ac:dyDescent="0.25">
      <c r="A159" s="407"/>
      <c r="B159" s="206"/>
      <c r="C159" s="202"/>
      <c r="D159" s="109"/>
      <c r="E159" s="1128"/>
      <c r="F159" s="1128"/>
      <c r="G159" s="1128"/>
      <c r="H159" s="1128"/>
      <c r="I159" s="1128"/>
      <c r="J159" s="1128"/>
      <c r="K159" s="1128"/>
      <c r="L159" s="1128"/>
      <c r="M159" s="1128"/>
      <c r="N159" s="1128"/>
      <c r="O159" s="1128"/>
      <c r="P159" s="1128"/>
      <c r="Q159" s="1128"/>
      <c r="R159" s="1128"/>
      <c r="S159" s="1128"/>
      <c r="T159" s="1128"/>
      <c r="U159" s="202"/>
      <c r="V159" s="109"/>
      <c r="W159" s="381"/>
      <c r="X159" s="381"/>
      <c r="Y159" s="381"/>
      <c r="Z159" s="381"/>
      <c r="AA159" s="108"/>
      <c r="AB159" s="107"/>
      <c r="AC159" s="108"/>
      <c r="AD159" s="295"/>
      <c r="AE159" s="294"/>
      <c r="AF159" s="107"/>
      <c r="AG159" s="108"/>
      <c r="AH159" s="295"/>
      <c r="AI159" s="294"/>
      <c r="AJ159" s="107"/>
      <c r="AK159" s="108"/>
      <c r="AL159" s="110"/>
      <c r="AM159" s="202"/>
      <c r="AN159" s="109"/>
      <c r="AO159" s="381"/>
      <c r="AP159" s="381"/>
      <c r="AQ159" s="381"/>
    </row>
    <row r="160" spans="1:43" x14ac:dyDescent="0.25">
      <c r="A160" s="407"/>
      <c r="B160" s="206"/>
      <c r="C160" s="202"/>
      <c r="D160" s="109"/>
      <c r="E160" s="1128"/>
      <c r="F160" s="1128"/>
      <c r="G160" s="1128"/>
      <c r="H160" s="1128"/>
      <c r="I160" s="1128"/>
      <c r="J160" s="1128"/>
      <c r="K160" s="1128"/>
      <c r="L160" s="1128"/>
      <c r="M160" s="1128"/>
      <c r="N160" s="1128"/>
      <c r="O160" s="1128"/>
      <c r="P160" s="1128"/>
      <c r="Q160" s="1128"/>
      <c r="R160" s="1128"/>
      <c r="S160" s="1128"/>
      <c r="T160" s="1128"/>
      <c r="U160" s="202"/>
      <c r="V160" s="109"/>
      <c r="W160" s="381" t="s">
        <v>44</v>
      </c>
      <c r="X160" s="381"/>
      <c r="Y160" s="381"/>
      <c r="Z160" s="111" t="s">
        <v>9</v>
      </c>
      <c r="AA160" s="113"/>
      <c r="AB160" s="114"/>
      <c r="AC160" s="113"/>
      <c r="AD160" s="297"/>
      <c r="AE160" s="296"/>
      <c r="AF160" s="114"/>
      <c r="AG160" s="113"/>
      <c r="AH160" s="297"/>
      <c r="AI160" s="296"/>
      <c r="AJ160" s="114"/>
      <c r="AK160" s="113"/>
      <c r="AL160" s="115"/>
      <c r="AM160" s="202"/>
      <c r="AN160" s="109"/>
      <c r="AO160" s="381"/>
      <c r="AP160" s="381"/>
      <c r="AQ160" s="381"/>
    </row>
    <row r="161" spans="1:43" x14ac:dyDescent="0.25">
      <c r="A161" s="407"/>
      <c r="B161" s="206"/>
      <c r="C161" s="202"/>
      <c r="D161" s="109"/>
      <c r="E161" s="1128"/>
      <c r="F161" s="1128"/>
      <c r="G161" s="1128"/>
      <c r="H161" s="1128"/>
      <c r="I161" s="1128"/>
      <c r="J161" s="1128"/>
      <c r="K161" s="1128"/>
      <c r="L161" s="1128"/>
      <c r="M161" s="1128"/>
      <c r="N161" s="1128"/>
      <c r="O161" s="1128"/>
      <c r="P161" s="1128"/>
      <c r="Q161" s="1128"/>
      <c r="R161" s="1128"/>
      <c r="S161" s="1128"/>
      <c r="T161" s="1128"/>
      <c r="U161" s="202"/>
      <c r="V161" s="109"/>
      <c r="W161" s="381"/>
      <c r="X161" s="381"/>
      <c r="Y161" s="381"/>
      <c r="Z161" s="381"/>
      <c r="AA161" s="381"/>
      <c r="AB161" s="381"/>
      <c r="AC161" s="381"/>
      <c r="AD161" s="381"/>
      <c r="AE161" s="381"/>
      <c r="AF161" s="381"/>
      <c r="AG161" s="381"/>
      <c r="AH161" s="381"/>
      <c r="AI161" s="381"/>
      <c r="AJ161" s="381"/>
      <c r="AK161" s="381"/>
      <c r="AL161" s="116"/>
      <c r="AM161" s="202"/>
      <c r="AN161" s="109"/>
      <c r="AO161" s="381"/>
      <c r="AP161" s="381"/>
      <c r="AQ161" s="381"/>
    </row>
    <row r="162" spans="1:43" x14ac:dyDescent="0.25">
      <c r="A162" s="407"/>
      <c r="B162" s="410"/>
      <c r="C162" s="202"/>
      <c r="D162" s="109"/>
      <c r="E162" s="1128"/>
      <c r="F162" s="1128"/>
      <c r="G162" s="1128"/>
      <c r="H162" s="1128"/>
      <c r="I162" s="1128"/>
      <c r="J162" s="1128"/>
      <c r="K162" s="1128"/>
      <c r="L162" s="1128"/>
      <c r="M162" s="1128"/>
      <c r="N162" s="1128"/>
      <c r="O162" s="1128"/>
      <c r="P162" s="1128"/>
      <c r="Q162" s="1128"/>
      <c r="R162" s="1128"/>
      <c r="S162" s="1128"/>
      <c r="T162" s="1128"/>
      <c r="U162" s="202"/>
      <c r="V162" s="109"/>
      <c r="W162" s="407" t="s">
        <v>144</v>
      </c>
      <c r="X162" s="407"/>
      <c r="Y162" s="407"/>
      <c r="Z162" s="381"/>
      <c r="AA162" s="407"/>
      <c r="AB162" s="407"/>
      <c r="AC162" s="407"/>
      <c r="AD162" s="407"/>
      <c r="AE162" s="407"/>
      <c r="AF162" s="407"/>
      <c r="AG162" s="407"/>
      <c r="AH162" s="407"/>
      <c r="AI162" s="407"/>
      <c r="AJ162" s="407"/>
      <c r="AK162" s="407"/>
      <c r="AL162" s="203" t="s">
        <v>218</v>
      </c>
      <c r="AM162" s="202"/>
      <c r="AN162" s="109"/>
      <c r="AO162" s="407"/>
      <c r="AP162" s="407"/>
      <c r="AQ162" s="407"/>
    </row>
    <row r="163" spans="1:43" x14ac:dyDescent="0.25">
      <c r="A163" s="407"/>
      <c r="B163" s="410"/>
      <c r="C163" s="202"/>
      <c r="D163" s="109"/>
      <c r="E163" s="1128"/>
      <c r="F163" s="1128"/>
      <c r="G163" s="1128"/>
      <c r="H163" s="1128"/>
      <c r="I163" s="1128"/>
      <c r="J163" s="1128"/>
      <c r="K163" s="1128"/>
      <c r="L163" s="1128"/>
      <c r="M163" s="1128"/>
      <c r="N163" s="1128"/>
      <c r="O163" s="1128"/>
      <c r="P163" s="1128"/>
      <c r="Q163" s="1128"/>
      <c r="R163" s="1128"/>
      <c r="S163" s="1128"/>
      <c r="T163" s="1128"/>
      <c r="U163" s="202"/>
      <c r="V163" s="109"/>
      <c r="W163" s="407"/>
      <c r="X163" s="407"/>
      <c r="Y163" s="407"/>
      <c r="Z163" s="1212" t="s">
        <v>146</v>
      </c>
      <c r="AA163" s="1212"/>
      <c r="AB163" s="1212"/>
      <c r="AC163" s="1212"/>
      <c r="AD163" s="1212"/>
      <c r="AE163" s="1212"/>
      <c r="AF163" s="1212"/>
      <c r="AG163" s="1212"/>
      <c r="AH163" s="1212"/>
      <c r="AI163" s="1212"/>
      <c r="AJ163" s="1212"/>
      <c r="AK163" s="1212"/>
      <c r="AL163" s="203"/>
      <c r="AM163" s="202"/>
      <c r="AN163" s="109"/>
      <c r="AO163" s="407"/>
      <c r="AP163" s="407"/>
      <c r="AQ163" s="407"/>
    </row>
    <row r="164" spans="1:43" ht="6" customHeight="1" x14ac:dyDescent="0.25">
      <c r="A164" s="119"/>
      <c r="B164" s="118"/>
      <c r="C164" s="114"/>
      <c r="D164" s="113"/>
      <c r="E164" s="119"/>
      <c r="F164" s="119"/>
      <c r="G164" s="119"/>
      <c r="H164" s="119"/>
      <c r="I164" s="119"/>
      <c r="J164" s="119"/>
      <c r="K164" s="119"/>
      <c r="L164" s="119"/>
      <c r="M164" s="119"/>
      <c r="N164" s="119"/>
      <c r="O164" s="119"/>
      <c r="P164" s="119"/>
      <c r="Q164" s="119"/>
      <c r="R164" s="119"/>
      <c r="S164" s="119"/>
      <c r="T164" s="119"/>
      <c r="U164" s="114"/>
      <c r="V164" s="113"/>
      <c r="W164" s="119"/>
      <c r="X164" s="119"/>
      <c r="Y164" s="119"/>
      <c r="Z164" s="119"/>
      <c r="AA164" s="119"/>
      <c r="AB164" s="119"/>
      <c r="AC164" s="119"/>
      <c r="AD164" s="119"/>
      <c r="AE164" s="119"/>
      <c r="AF164" s="119"/>
      <c r="AG164" s="119"/>
      <c r="AH164" s="119"/>
      <c r="AI164" s="119"/>
      <c r="AJ164" s="119"/>
      <c r="AK164" s="119"/>
      <c r="AL164" s="120"/>
      <c r="AM164" s="114"/>
      <c r="AN164" s="113"/>
      <c r="AO164" s="119"/>
      <c r="AP164" s="119"/>
      <c r="AQ164" s="119"/>
    </row>
    <row r="165" spans="1:43" ht="6" customHeight="1" x14ac:dyDescent="0.25">
      <c r="A165" s="29"/>
      <c r="B165" s="433"/>
      <c r="C165" s="107"/>
      <c r="D165" s="108"/>
      <c r="E165" s="29"/>
      <c r="F165" s="29"/>
      <c r="G165" s="29"/>
      <c r="H165" s="29"/>
      <c r="I165" s="29"/>
      <c r="J165" s="29"/>
      <c r="K165" s="29"/>
      <c r="L165" s="29"/>
      <c r="M165" s="29"/>
      <c r="N165" s="29"/>
      <c r="O165" s="29"/>
      <c r="P165" s="29"/>
      <c r="Q165" s="29"/>
      <c r="R165" s="29"/>
      <c r="S165" s="29"/>
      <c r="T165" s="29"/>
      <c r="U165" s="107"/>
      <c r="V165" s="108"/>
      <c r="W165" s="29"/>
      <c r="X165" s="29"/>
      <c r="Y165" s="29"/>
      <c r="Z165" s="29"/>
      <c r="AA165" s="29"/>
      <c r="AB165" s="29"/>
      <c r="AC165" s="29"/>
      <c r="AD165" s="29"/>
      <c r="AE165" s="29"/>
      <c r="AF165" s="29"/>
      <c r="AG165" s="29"/>
      <c r="AH165" s="29"/>
      <c r="AI165" s="29"/>
      <c r="AJ165" s="29"/>
      <c r="AK165" s="29"/>
      <c r="AL165" s="33"/>
      <c r="AM165" s="107"/>
      <c r="AN165" s="108"/>
      <c r="AO165" s="29"/>
      <c r="AP165" s="29"/>
      <c r="AQ165" s="29"/>
    </row>
    <row r="166" spans="1:43" ht="11.25" customHeight="1" x14ac:dyDescent="0.25">
      <c r="A166" s="407"/>
      <c r="B166" s="206">
        <v>815</v>
      </c>
      <c r="C166" s="202"/>
      <c r="D166" s="109"/>
      <c r="E166" s="1128" t="str">
        <f ca="1">VLOOKUP(INDIRECT(ADDRESS(ROW(),COLUMN()-3)),INDIRECT("translations[[Question Num]:["&amp; Language_Selected &amp;"]]"),MATCH(Language_Selected,Language_Options,0)+1,FALSE)</f>
        <v>In the last 12 months have you:</v>
      </c>
      <c r="F166" s="1128"/>
      <c r="G166" s="1128"/>
      <c r="H166" s="1128"/>
      <c r="I166" s="1128"/>
      <c r="J166" s="1128"/>
      <c r="K166" s="1128"/>
      <c r="L166" s="1128"/>
      <c r="M166" s="1128"/>
      <c r="N166" s="1128"/>
      <c r="O166" s="1128"/>
      <c r="P166" s="1128"/>
      <c r="Q166" s="1128"/>
      <c r="R166" s="1128"/>
      <c r="S166" s="1128"/>
      <c r="T166" s="1128"/>
      <c r="U166" s="202"/>
      <c r="V166" s="109"/>
      <c r="W166" s="381"/>
      <c r="X166" s="381"/>
      <c r="Y166" s="381"/>
      <c r="Z166" s="381"/>
      <c r="AA166" s="381"/>
      <c r="AB166" s="381"/>
      <c r="AC166" s="381"/>
      <c r="AD166" s="381"/>
      <c r="AE166" s="381"/>
      <c r="AF166" s="381"/>
      <c r="AG166" s="381"/>
      <c r="AH166" s="381"/>
      <c r="AI166" s="381"/>
      <c r="AJ166" s="206" t="s">
        <v>52</v>
      </c>
      <c r="AK166" s="381"/>
      <c r="AL166" s="206" t="s">
        <v>54</v>
      </c>
      <c r="AM166" s="202"/>
      <c r="AN166" s="109"/>
      <c r="AO166" s="381"/>
      <c r="AP166" s="381"/>
      <c r="AQ166" s="381"/>
    </row>
    <row r="167" spans="1:43" ht="6" customHeight="1" x14ac:dyDescent="0.25">
      <c r="A167" s="407"/>
      <c r="B167" s="206"/>
      <c r="C167" s="202"/>
      <c r="D167" s="109"/>
      <c r="E167" s="381"/>
      <c r="F167" s="381"/>
      <c r="G167" s="381"/>
      <c r="H167" s="381"/>
      <c r="I167" s="381"/>
      <c r="J167" s="381"/>
      <c r="K167" s="381"/>
      <c r="L167" s="381"/>
      <c r="M167" s="381"/>
      <c r="N167" s="381"/>
      <c r="O167" s="381"/>
      <c r="P167" s="381"/>
      <c r="Q167" s="381"/>
      <c r="R167" s="381"/>
      <c r="S167" s="381"/>
      <c r="T167" s="381"/>
      <c r="U167" s="202"/>
      <c r="V167" s="109"/>
      <c r="W167" s="381"/>
      <c r="X167" s="381"/>
      <c r="Y167" s="381"/>
      <c r="Z167" s="381"/>
      <c r="AA167" s="381"/>
      <c r="AB167" s="381"/>
      <c r="AC167" s="381"/>
      <c r="AD167" s="381"/>
      <c r="AE167" s="381"/>
      <c r="AF167" s="381"/>
      <c r="AG167" s="381"/>
      <c r="AH167" s="381"/>
      <c r="AI167" s="381"/>
      <c r="AJ167" s="206"/>
      <c r="AK167" s="381"/>
      <c r="AL167" s="206"/>
      <c r="AM167" s="202"/>
      <c r="AN167" s="109"/>
      <c r="AO167" s="381"/>
      <c r="AP167" s="381"/>
      <c r="AQ167" s="381"/>
    </row>
    <row r="168" spans="1:43" ht="11.25" customHeight="1" x14ac:dyDescent="0.25">
      <c r="A168" s="407"/>
      <c r="B168" s="206"/>
      <c r="C168" s="202"/>
      <c r="D168" s="109"/>
      <c r="E168" s="381" t="s">
        <v>56</v>
      </c>
      <c r="F168" s="1128" t="str">
        <f ca="1">VLOOKUP(CONCATENATE($B$166&amp;INDIRECT(ADDRESS(ROW(),COLUMN()-1))),INDIRECT("translations[[Question Num]:["&amp; Language_Selected &amp;"]]"),MATCH(Language_Selected,Language_Options,0)+1,FALSE)</f>
        <v>Heard about family planning on the radio?</v>
      </c>
      <c r="G168" s="1128"/>
      <c r="H168" s="1128"/>
      <c r="I168" s="1128"/>
      <c r="J168" s="1128"/>
      <c r="K168" s="1128"/>
      <c r="L168" s="1128"/>
      <c r="M168" s="1128"/>
      <c r="N168" s="1128"/>
      <c r="O168" s="1128"/>
      <c r="P168" s="1128"/>
      <c r="Q168" s="1128"/>
      <c r="R168" s="1128"/>
      <c r="S168" s="1128"/>
      <c r="T168" s="1128"/>
      <c r="U168" s="202"/>
      <c r="V168" s="109"/>
      <c r="W168" s="381" t="s">
        <v>56</v>
      </c>
      <c r="X168" s="381" t="s">
        <v>696</v>
      </c>
      <c r="Y168" s="381"/>
      <c r="AA168" s="111" t="s">
        <v>9</v>
      </c>
      <c r="AB168" s="111"/>
      <c r="AC168" s="111"/>
      <c r="AD168" s="111"/>
      <c r="AE168" s="111"/>
      <c r="AF168" s="111"/>
      <c r="AG168" s="111"/>
      <c r="AH168" s="111"/>
      <c r="AI168" s="111"/>
      <c r="AJ168" s="155" t="s">
        <v>53</v>
      </c>
      <c r="AK168" s="381"/>
      <c r="AL168" s="155" t="s">
        <v>55</v>
      </c>
      <c r="AM168" s="202"/>
      <c r="AN168" s="109"/>
      <c r="AO168" s="381"/>
      <c r="AP168" s="381"/>
      <c r="AQ168" s="381"/>
    </row>
    <row r="169" spans="1:43" ht="11.25" customHeight="1" x14ac:dyDescent="0.25">
      <c r="A169" s="407"/>
      <c r="B169" s="206"/>
      <c r="C169" s="202"/>
      <c r="D169" s="109"/>
      <c r="E169" s="381"/>
      <c r="F169" s="1128"/>
      <c r="G169" s="1128"/>
      <c r="H169" s="1128"/>
      <c r="I169" s="1128"/>
      <c r="J169" s="1128"/>
      <c r="K169" s="1128"/>
      <c r="L169" s="1128"/>
      <c r="M169" s="1128"/>
      <c r="N169" s="1128"/>
      <c r="O169" s="1128"/>
      <c r="P169" s="1128"/>
      <c r="Q169" s="1128"/>
      <c r="R169" s="1128"/>
      <c r="S169" s="1128"/>
      <c r="T169" s="1128"/>
      <c r="U169" s="202"/>
      <c r="V169" s="109"/>
      <c r="W169" s="381"/>
      <c r="X169" s="381"/>
      <c r="Y169" s="381"/>
      <c r="AA169" s="111"/>
      <c r="AB169" s="111"/>
      <c r="AC169" s="111"/>
      <c r="AD169" s="111"/>
      <c r="AE169" s="111"/>
      <c r="AF169" s="111"/>
      <c r="AG169" s="111"/>
      <c r="AH169" s="111"/>
      <c r="AI169" s="111"/>
      <c r="AJ169" s="155"/>
      <c r="AK169" s="381"/>
      <c r="AL169" s="155"/>
      <c r="AM169" s="202"/>
      <c r="AN169" s="109"/>
      <c r="AO169" s="381"/>
      <c r="AP169" s="381"/>
      <c r="AQ169" s="381"/>
    </row>
    <row r="170" spans="1:43" ht="11.25" customHeight="1" x14ac:dyDescent="0.25">
      <c r="A170" s="407"/>
      <c r="B170" s="206"/>
      <c r="C170" s="202"/>
      <c r="D170" s="109"/>
      <c r="E170" s="381" t="s">
        <v>58</v>
      </c>
      <c r="F170" s="1128" t="str">
        <f ca="1">VLOOKUP(CONCATENATE($B$166&amp;INDIRECT(ADDRESS(ROW(),COLUMN()-1))),INDIRECT("translations[[Question Num]:["&amp; Language_Selected &amp;"]]"),MATCH(Language_Selected,Language_Options,0)+1,FALSE)</f>
        <v>Seen anything about family planning on the television?</v>
      </c>
      <c r="G170" s="1128"/>
      <c r="H170" s="1128"/>
      <c r="I170" s="1128"/>
      <c r="J170" s="1128"/>
      <c r="K170" s="1128"/>
      <c r="L170" s="1128"/>
      <c r="M170" s="1128"/>
      <c r="N170" s="1128"/>
      <c r="O170" s="1128"/>
      <c r="P170" s="1128"/>
      <c r="Q170" s="1128"/>
      <c r="R170" s="1128"/>
      <c r="S170" s="1128"/>
      <c r="T170" s="1128"/>
      <c r="U170" s="202"/>
      <c r="V170" s="109"/>
      <c r="W170" s="381" t="s">
        <v>58</v>
      </c>
      <c r="X170" s="381" t="s">
        <v>697</v>
      </c>
      <c r="Y170" s="381"/>
      <c r="Z170" s="381"/>
      <c r="AA170" s="381"/>
      <c r="AB170" s="381"/>
      <c r="AC170" s="111" t="s">
        <v>9</v>
      </c>
      <c r="AD170" s="111"/>
      <c r="AE170" s="111"/>
      <c r="AF170" s="111"/>
      <c r="AG170" s="111"/>
      <c r="AH170" s="111"/>
      <c r="AI170" s="111"/>
      <c r="AJ170" s="155" t="s">
        <v>53</v>
      </c>
      <c r="AK170" s="381"/>
      <c r="AL170" s="155" t="s">
        <v>55</v>
      </c>
      <c r="AM170" s="202"/>
      <c r="AN170" s="109"/>
      <c r="AO170" s="381"/>
      <c r="AP170" s="381"/>
      <c r="AQ170" s="381"/>
    </row>
    <row r="171" spans="1:43" ht="11.25" customHeight="1" x14ac:dyDescent="0.25">
      <c r="A171" s="407"/>
      <c r="B171" s="206"/>
      <c r="C171" s="202"/>
      <c r="D171" s="109"/>
      <c r="E171" s="381"/>
      <c r="F171" s="1128"/>
      <c r="G171" s="1128"/>
      <c r="H171" s="1128"/>
      <c r="I171" s="1128"/>
      <c r="J171" s="1128"/>
      <c r="K171" s="1128"/>
      <c r="L171" s="1128"/>
      <c r="M171" s="1128"/>
      <c r="N171" s="1128"/>
      <c r="O171" s="1128"/>
      <c r="P171" s="1128"/>
      <c r="Q171" s="1128"/>
      <c r="R171" s="1128"/>
      <c r="S171" s="1128"/>
      <c r="T171" s="1128"/>
      <c r="U171" s="202"/>
      <c r="V171" s="109"/>
      <c r="W171" s="381"/>
      <c r="X171" s="381"/>
      <c r="Y171" s="381"/>
      <c r="Z171" s="381"/>
      <c r="AA171" s="381"/>
      <c r="AB171" s="381"/>
      <c r="AC171" s="381"/>
      <c r="AD171" s="381"/>
      <c r="AE171" s="381"/>
      <c r="AF171" s="381"/>
      <c r="AG171" s="381"/>
      <c r="AH171" s="381"/>
      <c r="AI171" s="381"/>
      <c r="AJ171" s="155"/>
      <c r="AK171" s="381"/>
      <c r="AL171" s="155"/>
      <c r="AM171" s="202"/>
      <c r="AN171" s="109"/>
      <c r="AO171" s="381"/>
      <c r="AP171" s="381"/>
      <c r="AQ171" s="381"/>
    </row>
    <row r="172" spans="1:43" ht="11.25" customHeight="1" x14ac:dyDescent="0.25">
      <c r="A172" s="407"/>
      <c r="B172" s="206"/>
      <c r="C172" s="202"/>
      <c r="D172" s="109"/>
      <c r="E172" s="381" t="s">
        <v>255</v>
      </c>
      <c r="F172" s="1128" t="str">
        <f ca="1">VLOOKUP(CONCATENATE($B$166&amp;INDIRECT(ADDRESS(ROW(),COLUMN()-1))),INDIRECT("translations[[Question Num]:["&amp; Language_Selected &amp;"]]"),MATCH(Language_Selected,Language_Options,0)+1,FALSE)</f>
        <v>Read about family planning in a newspaper or magazine?</v>
      </c>
      <c r="G172" s="1128"/>
      <c r="H172" s="1128"/>
      <c r="I172" s="1128"/>
      <c r="J172" s="1128"/>
      <c r="K172" s="1128"/>
      <c r="L172" s="1128"/>
      <c r="M172" s="1128"/>
      <c r="N172" s="1128"/>
      <c r="O172" s="1128"/>
      <c r="P172" s="1128"/>
      <c r="Q172" s="1128"/>
      <c r="R172" s="1128"/>
      <c r="S172" s="1128"/>
      <c r="T172" s="1128"/>
      <c r="U172" s="202"/>
      <c r="V172" s="109"/>
      <c r="W172" s="381" t="s">
        <v>255</v>
      </c>
      <c r="X172" s="381" t="s">
        <v>698</v>
      </c>
      <c r="Y172" s="381"/>
      <c r="Z172" s="381"/>
      <c r="AA172" s="381"/>
      <c r="AB172" s="381"/>
      <c r="AC172" s="381"/>
      <c r="AD172" s="381"/>
      <c r="AE172" s="381"/>
      <c r="AF172" s="381"/>
      <c r="AG172" s="111" t="s">
        <v>9</v>
      </c>
      <c r="AH172" s="160"/>
      <c r="AI172" s="111"/>
      <c r="AJ172" s="155" t="s">
        <v>53</v>
      </c>
      <c r="AK172" s="381"/>
      <c r="AL172" s="155" t="s">
        <v>55</v>
      </c>
      <c r="AM172" s="202"/>
      <c r="AN172" s="109"/>
      <c r="AO172" s="381"/>
      <c r="AP172" s="381"/>
      <c r="AQ172" s="381"/>
    </row>
    <row r="173" spans="1:43" ht="11.25" customHeight="1" x14ac:dyDescent="0.25">
      <c r="A173" s="407"/>
      <c r="B173" s="206"/>
      <c r="C173" s="202"/>
      <c r="D173" s="109"/>
      <c r="E173" s="381"/>
      <c r="F173" s="1128"/>
      <c r="G173" s="1128"/>
      <c r="H173" s="1128"/>
      <c r="I173" s="1128"/>
      <c r="J173" s="1128"/>
      <c r="K173" s="1128"/>
      <c r="L173" s="1128"/>
      <c r="M173" s="1128"/>
      <c r="N173" s="1128"/>
      <c r="O173" s="1128"/>
      <c r="P173" s="1128"/>
      <c r="Q173" s="1128"/>
      <c r="R173" s="1128"/>
      <c r="S173" s="1128"/>
      <c r="T173" s="1128"/>
      <c r="U173" s="202"/>
      <c r="V173" s="109"/>
      <c r="W173" s="381"/>
      <c r="X173" s="381"/>
      <c r="Y173" s="381"/>
      <c r="Z173" s="381"/>
      <c r="AA173" s="381"/>
      <c r="AB173" s="381"/>
      <c r="AC173" s="381"/>
      <c r="AD173" s="381"/>
      <c r="AE173" s="381"/>
      <c r="AF173" s="381"/>
      <c r="AG173" s="381"/>
      <c r="AH173" s="381"/>
      <c r="AI173" s="381"/>
      <c r="AJ173" s="155"/>
      <c r="AK173" s="381"/>
      <c r="AL173" s="155"/>
      <c r="AM173" s="202"/>
      <c r="AN173" s="109"/>
      <c r="AO173" s="381"/>
      <c r="AP173" s="381"/>
      <c r="AQ173" s="381"/>
    </row>
    <row r="174" spans="1:43" ht="11.25" customHeight="1" x14ac:dyDescent="0.25">
      <c r="A174" s="407"/>
      <c r="B174" s="206"/>
      <c r="C174" s="202"/>
      <c r="D174" s="109"/>
      <c r="E174" s="381" t="s">
        <v>257</v>
      </c>
      <c r="F174" s="1128" t="str">
        <f ca="1">VLOOKUP(CONCATENATE($B$166&amp;INDIRECT(ADDRESS(ROW(),COLUMN()-1))),INDIRECT("translations[[Question Num]:["&amp; Language_Selected &amp;"]]"),MATCH(Language_Selected,Language_Options,0)+1,FALSE)</f>
        <v>Received a voice or text message about family planning on a mobile phone?</v>
      </c>
      <c r="G174" s="1128"/>
      <c r="H174" s="1128"/>
      <c r="I174" s="1128"/>
      <c r="J174" s="1128"/>
      <c r="K174" s="1128"/>
      <c r="L174" s="1128"/>
      <c r="M174" s="1128"/>
      <c r="N174" s="1128"/>
      <c r="O174" s="1128"/>
      <c r="P174" s="1128"/>
      <c r="Q174" s="1128"/>
      <c r="R174" s="1128"/>
      <c r="S174" s="1128"/>
      <c r="T174" s="1128"/>
      <c r="U174" s="202"/>
      <c r="V174" s="109"/>
      <c r="W174" s="381" t="s">
        <v>257</v>
      </c>
      <c r="X174" s="381" t="s">
        <v>699</v>
      </c>
      <c r="Y174" s="381"/>
      <c r="Z174" s="381"/>
      <c r="AA174" s="381"/>
      <c r="AB174" s="381"/>
      <c r="AC174" s="111" t="s">
        <v>9</v>
      </c>
      <c r="AD174" s="111"/>
      <c r="AE174" s="111"/>
      <c r="AF174" s="111"/>
      <c r="AG174" s="111"/>
      <c r="AH174" s="111"/>
      <c r="AI174" s="111"/>
      <c r="AJ174" s="155" t="s">
        <v>53</v>
      </c>
      <c r="AK174" s="381"/>
      <c r="AL174" s="155" t="s">
        <v>55</v>
      </c>
      <c r="AM174" s="202"/>
      <c r="AN174" s="109"/>
      <c r="AO174" s="381"/>
      <c r="AP174" s="381"/>
      <c r="AQ174" s="381"/>
    </row>
    <row r="175" spans="1:43" ht="11.25" customHeight="1" x14ac:dyDescent="0.25">
      <c r="A175" s="407"/>
      <c r="B175" s="206"/>
      <c r="C175" s="202"/>
      <c r="D175" s="109"/>
      <c r="E175" s="381"/>
      <c r="F175" s="1128"/>
      <c r="G175" s="1128"/>
      <c r="H175" s="1128"/>
      <c r="I175" s="1128"/>
      <c r="J175" s="1128"/>
      <c r="K175" s="1128"/>
      <c r="L175" s="1128"/>
      <c r="M175" s="1128"/>
      <c r="N175" s="1128"/>
      <c r="O175" s="1128"/>
      <c r="P175" s="1128"/>
      <c r="Q175" s="1128"/>
      <c r="R175" s="1128"/>
      <c r="S175" s="1128"/>
      <c r="T175" s="1128"/>
      <c r="U175" s="202"/>
      <c r="V175" s="109"/>
      <c r="W175" s="381"/>
      <c r="X175" s="381"/>
      <c r="Y175" s="381"/>
      <c r="Z175" s="381"/>
      <c r="AA175" s="381"/>
      <c r="AB175" s="381"/>
      <c r="AC175" s="381"/>
      <c r="AD175" s="381"/>
      <c r="AE175" s="381"/>
      <c r="AF175" s="381"/>
      <c r="AG175" s="381"/>
      <c r="AH175" s="381"/>
      <c r="AI175" s="381"/>
      <c r="AJ175" s="206"/>
      <c r="AK175" s="381"/>
      <c r="AL175" s="206"/>
      <c r="AM175" s="202"/>
      <c r="AN175" s="109"/>
      <c r="AO175" s="381"/>
      <c r="AP175" s="381"/>
      <c r="AQ175" s="381"/>
    </row>
    <row r="176" spans="1:43" ht="11.25" customHeight="1" x14ac:dyDescent="0.25">
      <c r="A176" s="407"/>
      <c r="B176" s="206"/>
      <c r="C176" s="202"/>
      <c r="D176" s="109"/>
      <c r="E176" s="381" t="s">
        <v>258</v>
      </c>
      <c r="F176" s="1128" t="str">
        <f ca="1">VLOOKUP(CONCATENATE($B$166&amp;INDIRECT(ADDRESS(ROW(),COLUMN()-1))),INDIRECT("translations[[Question Num]:["&amp; Language_Selected &amp;"]]"),MATCH(Language_Selected,Language_Options,0)+1,FALSE)</f>
        <v>Seen anything about family planning on social media such as Facebook, Twitter, or Instagram?</v>
      </c>
      <c r="G176" s="1128"/>
      <c r="H176" s="1128"/>
      <c r="I176" s="1128"/>
      <c r="J176" s="1128"/>
      <c r="K176" s="1128"/>
      <c r="L176" s="1128"/>
      <c r="M176" s="1128"/>
      <c r="N176" s="1128"/>
      <c r="O176" s="1128"/>
      <c r="P176" s="1128"/>
      <c r="Q176" s="1128"/>
      <c r="R176" s="1128"/>
      <c r="S176" s="1128"/>
      <c r="T176" s="1128"/>
      <c r="U176" s="202"/>
      <c r="V176" s="109"/>
      <c r="W176" s="381" t="s">
        <v>258</v>
      </c>
      <c r="X176" s="381" t="s">
        <v>1604</v>
      </c>
      <c r="Y176" s="381"/>
      <c r="Z176" s="381"/>
      <c r="AA176" s="381"/>
      <c r="AB176" s="381"/>
      <c r="AD176" s="111"/>
      <c r="AE176" s="111"/>
      <c r="AF176" s="111"/>
      <c r="AG176" s="111"/>
      <c r="AJ176" s="155" t="s">
        <v>53</v>
      </c>
      <c r="AK176" s="381"/>
      <c r="AL176" s="155" t="s">
        <v>55</v>
      </c>
      <c r="AM176" s="202"/>
      <c r="AN176" s="109"/>
      <c r="AO176" s="381"/>
      <c r="AP176" s="381"/>
      <c r="AQ176" s="381"/>
    </row>
    <row r="177" spans="1:43" ht="11.25" customHeight="1" x14ac:dyDescent="0.25">
      <c r="A177" s="407"/>
      <c r="B177" s="206"/>
      <c r="C177" s="202"/>
      <c r="D177" s="109"/>
      <c r="E177" s="381"/>
      <c r="F177" s="1128"/>
      <c r="G177" s="1128"/>
      <c r="H177" s="1128"/>
      <c r="I177" s="1128"/>
      <c r="J177" s="1128"/>
      <c r="K177" s="1128"/>
      <c r="L177" s="1128"/>
      <c r="M177" s="1128"/>
      <c r="N177" s="1128"/>
      <c r="O177" s="1128"/>
      <c r="P177" s="1128"/>
      <c r="Q177" s="1128"/>
      <c r="R177" s="1128"/>
      <c r="S177" s="1128"/>
      <c r="T177" s="1128"/>
      <c r="U177" s="202"/>
      <c r="V177" s="109"/>
      <c r="W177" s="381"/>
      <c r="X177" s="381"/>
      <c r="Y177" s="381"/>
      <c r="Z177" s="381"/>
      <c r="AA177" s="381"/>
      <c r="AB177" s="381"/>
      <c r="AC177" s="111"/>
      <c r="AD177" s="111"/>
      <c r="AE177" s="111"/>
      <c r="AF177" s="111"/>
      <c r="AG177" s="111"/>
      <c r="AH177" s="111"/>
      <c r="AI177" s="111"/>
      <c r="AL177" s="149"/>
      <c r="AM177" s="202"/>
      <c r="AN177" s="109"/>
      <c r="AO177" s="381"/>
      <c r="AP177" s="381"/>
      <c r="AQ177" s="381"/>
    </row>
    <row r="178" spans="1:43" ht="11.25" customHeight="1" x14ac:dyDescent="0.25">
      <c r="A178" s="407"/>
      <c r="B178" s="206"/>
      <c r="C178" s="202"/>
      <c r="D178" s="109"/>
      <c r="E178" s="381" t="s">
        <v>352</v>
      </c>
      <c r="F178" s="1128" t="str">
        <f ca="1">VLOOKUP(CONCATENATE($B$166&amp;INDIRECT(ADDRESS(ROW(),COLUMN()-1))),INDIRECT("translations[[Question Num]:["&amp; Language_Selected &amp;"]]"),MATCH(Language_Selected,Language_Options,0)+1,FALSE)</f>
        <v>Seen anything about family planning on a poster, leaflet or brochure?</v>
      </c>
      <c r="G178" s="1128"/>
      <c r="H178" s="1128"/>
      <c r="I178" s="1128"/>
      <c r="J178" s="1128"/>
      <c r="K178" s="1128"/>
      <c r="L178" s="1128"/>
      <c r="M178" s="1128"/>
      <c r="N178" s="1128"/>
      <c r="O178" s="1128"/>
      <c r="P178" s="1128"/>
      <c r="Q178" s="1128"/>
      <c r="R178" s="1128"/>
      <c r="S178" s="1128"/>
      <c r="T178" s="1128"/>
      <c r="U178" s="202"/>
      <c r="V178" s="109"/>
      <c r="W178" s="381" t="s">
        <v>352</v>
      </c>
      <c r="X178" s="381" t="s">
        <v>700</v>
      </c>
      <c r="Y178" s="381"/>
      <c r="Z178" s="381"/>
      <c r="AA178" s="381"/>
      <c r="AB178" s="381"/>
      <c r="AE178" s="111"/>
      <c r="AF178" s="111"/>
      <c r="AH178" s="111" t="s">
        <v>9</v>
      </c>
      <c r="AI178" s="111"/>
      <c r="AJ178" s="155" t="s">
        <v>53</v>
      </c>
      <c r="AK178" s="381"/>
      <c r="AL178" s="155" t="s">
        <v>55</v>
      </c>
      <c r="AM178" s="202"/>
      <c r="AN178" s="109"/>
      <c r="AO178" s="381"/>
      <c r="AP178" s="381"/>
      <c r="AQ178" s="381"/>
    </row>
    <row r="179" spans="1:43" ht="11.25" customHeight="1" x14ac:dyDescent="0.25">
      <c r="A179" s="407"/>
      <c r="B179" s="206"/>
      <c r="C179" s="202"/>
      <c r="D179" s="109"/>
      <c r="E179" s="381"/>
      <c r="F179" s="1128"/>
      <c r="G179" s="1128"/>
      <c r="H179" s="1128"/>
      <c r="I179" s="1128"/>
      <c r="J179" s="1128"/>
      <c r="K179" s="1128"/>
      <c r="L179" s="1128"/>
      <c r="M179" s="1128"/>
      <c r="N179" s="1128"/>
      <c r="O179" s="1128"/>
      <c r="P179" s="1128"/>
      <c r="Q179" s="1128"/>
      <c r="R179" s="1128"/>
      <c r="S179" s="1128"/>
      <c r="T179" s="1128"/>
      <c r="U179" s="202"/>
      <c r="V179" s="109"/>
      <c r="W179" s="381"/>
      <c r="X179" s="381"/>
      <c r="Y179" s="381"/>
      <c r="Z179" s="381"/>
      <c r="AA179" s="381"/>
      <c r="AB179" s="381"/>
      <c r="AC179" s="381"/>
      <c r="AE179" s="381"/>
      <c r="AF179" s="381"/>
      <c r="AG179" s="381"/>
      <c r="AH179" s="381"/>
      <c r="AI179" s="381"/>
      <c r="AJ179" s="206"/>
      <c r="AK179" s="381"/>
      <c r="AL179" s="206"/>
      <c r="AM179" s="202"/>
      <c r="AN179" s="109"/>
      <c r="AO179" s="381"/>
      <c r="AP179" s="381"/>
      <c r="AQ179" s="381"/>
    </row>
    <row r="180" spans="1:43" ht="11.25" customHeight="1" x14ac:dyDescent="0.25">
      <c r="A180" s="407"/>
      <c r="B180" s="206"/>
      <c r="C180" s="202"/>
      <c r="D180" s="109"/>
      <c r="E180" s="381" t="s">
        <v>354</v>
      </c>
      <c r="F180" s="1128" t="str">
        <f ca="1">VLOOKUP(CONCATENATE($B$166&amp;INDIRECT(ADDRESS(ROW(),COLUMN()-1))),INDIRECT("translations[[Question Num]:["&amp; Language_Selected &amp;"]]"),MATCH(Language_Selected,Language_Options,0)+1,FALSE)</f>
        <v>Seen anything about family planning on an outdoor sign or billboard?</v>
      </c>
      <c r="G180" s="1128"/>
      <c r="H180" s="1128"/>
      <c r="I180" s="1128"/>
      <c r="J180" s="1128"/>
      <c r="K180" s="1128"/>
      <c r="L180" s="1128"/>
      <c r="M180" s="1128"/>
      <c r="N180" s="1128"/>
      <c r="O180" s="1128"/>
      <c r="P180" s="1128"/>
      <c r="Q180" s="1128"/>
      <c r="R180" s="1128"/>
      <c r="S180" s="1128"/>
      <c r="T180" s="1128"/>
      <c r="U180" s="202"/>
      <c r="V180" s="109"/>
      <c r="W180" s="381" t="s">
        <v>354</v>
      </c>
      <c r="X180" s="381" t="s">
        <v>701</v>
      </c>
      <c r="Y180" s="381"/>
      <c r="Z180" s="381"/>
      <c r="AA180" s="381"/>
      <c r="AB180" s="381"/>
      <c r="AD180" s="111"/>
      <c r="AE180" s="111"/>
      <c r="AF180" s="111"/>
      <c r="AG180" s="111" t="s">
        <v>9</v>
      </c>
      <c r="AH180" s="111"/>
      <c r="AI180" s="111"/>
      <c r="AJ180" s="155" t="s">
        <v>53</v>
      </c>
      <c r="AK180" s="381"/>
      <c r="AL180" s="155" t="s">
        <v>55</v>
      </c>
      <c r="AM180" s="202"/>
      <c r="AN180" s="109"/>
      <c r="AO180" s="381"/>
      <c r="AP180" s="381"/>
      <c r="AQ180" s="381"/>
    </row>
    <row r="181" spans="1:43" ht="11.25" customHeight="1" x14ac:dyDescent="0.25">
      <c r="A181" s="407"/>
      <c r="B181" s="206"/>
      <c r="C181" s="202"/>
      <c r="D181" s="109"/>
      <c r="E181" s="381"/>
      <c r="F181" s="1128"/>
      <c r="G181" s="1128"/>
      <c r="H181" s="1128"/>
      <c r="I181" s="1128"/>
      <c r="J181" s="1128"/>
      <c r="K181" s="1128"/>
      <c r="L181" s="1128"/>
      <c r="M181" s="1128"/>
      <c r="N181" s="1128"/>
      <c r="O181" s="1128"/>
      <c r="P181" s="1128"/>
      <c r="Q181" s="1128"/>
      <c r="R181" s="1128"/>
      <c r="S181" s="1128"/>
      <c r="T181" s="1128"/>
      <c r="U181" s="202"/>
      <c r="V181" s="109"/>
      <c r="W181" s="381"/>
      <c r="X181" s="381"/>
      <c r="Y181" s="381"/>
      <c r="Z181" s="381"/>
      <c r="AA181" s="381"/>
      <c r="AB181" s="381"/>
      <c r="AC181" s="381"/>
      <c r="AD181" s="381"/>
      <c r="AE181" s="381"/>
      <c r="AF181" s="381"/>
      <c r="AG181" s="381"/>
      <c r="AH181" s="381"/>
      <c r="AI181" s="381"/>
      <c r="AJ181" s="206"/>
      <c r="AK181" s="381"/>
      <c r="AL181" s="206"/>
      <c r="AM181" s="202"/>
      <c r="AN181" s="109"/>
      <c r="AO181" s="381"/>
      <c r="AP181" s="381"/>
      <c r="AQ181" s="381"/>
    </row>
    <row r="182" spans="1:43" ht="11.25" customHeight="1" x14ac:dyDescent="0.25">
      <c r="A182" s="407"/>
      <c r="B182" s="206"/>
      <c r="C182" s="202"/>
      <c r="D182" s="109"/>
      <c r="E182" s="381" t="s">
        <v>557</v>
      </c>
      <c r="F182" s="1128" t="str">
        <f ca="1">VLOOKUP(CONCATENATE($B$166&amp;INDIRECT(ADDRESS(ROW(),COLUMN()-1))),INDIRECT("translations[[Question Num]:["&amp; Language_Selected &amp;"]]"),MATCH(Language_Selected,Language_Options,0)+1,FALSE)</f>
        <v>Heard anything about family planning at community meetings or events?</v>
      </c>
      <c r="G182" s="1128"/>
      <c r="H182" s="1128"/>
      <c r="I182" s="1128"/>
      <c r="J182" s="1128"/>
      <c r="K182" s="1128"/>
      <c r="L182" s="1128"/>
      <c r="M182" s="1128"/>
      <c r="N182" s="1128"/>
      <c r="O182" s="1128"/>
      <c r="P182" s="1128"/>
      <c r="Q182" s="1128"/>
      <c r="R182" s="1128"/>
      <c r="S182" s="1128"/>
      <c r="T182" s="1128"/>
      <c r="U182" s="202"/>
      <c r="V182" s="109"/>
      <c r="W182" s="381" t="s">
        <v>557</v>
      </c>
      <c r="X182" s="381" t="s">
        <v>702</v>
      </c>
      <c r="Y182" s="381"/>
      <c r="Z182" s="381"/>
      <c r="AA182" s="381"/>
      <c r="AB182" s="381"/>
      <c r="AD182" s="111"/>
      <c r="AE182" s="111"/>
      <c r="AF182" s="111"/>
      <c r="AG182" s="111"/>
      <c r="AH182" s="111" t="s">
        <v>9</v>
      </c>
      <c r="AI182" s="160"/>
      <c r="AJ182" s="155" t="s">
        <v>53</v>
      </c>
      <c r="AK182" s="381"/>
      <c r="AL182" s="155" t="s">
        <v>55</v>
      </c>
      <c r="AM182" s="202"/>
      <c r="AN182" s="109"/>
      <c r="AO182" s="381"/>
      <c r="AP182" s="381"/>
      <c r="AQ182" s="381"/>
    </row>
    <row r="183" spans="1:43" ht="11.25" customHeight="1" x14ac:dyDescent="0.25">
      <c r="A183" s="407"/>
      <c r="B183" s="206"/>
      <c r="C183" s="202"/>
      <c r="D183" s="109"/>
      <c r="E183" s="381"/>
      <c r="F183" s="1128"/>
      <c r="G183" s="1128"/>
      <c r="H183" s="1128"/>
      <c r="I183" s="1128"/>
      <c r="J183" s="1128"/>
      <c r="K183" s="1128"/>
      <c r="L183" s="1128"/>
      <c r="M183" s="1128"/>
      <c r="N183" s="1128"/>
      <c r="O183" s="1128"/>
      <c r="P183" s="1128"/>
      <c r="Q183" s="1128"/>
      <c r="R183" s="1128"/>
      <c r="S183" s="1128"/>
      <c r="T183" s="1128"/>
      <c r="U183" s="202"/>
      <c r="V183" s="109"/>
      <c r="W183" s="381"/>
      <c r="X183" s="381"/>
      <c r="Y183" s="381"/>
      <c r="Z183" s="381"/>
      <c r="AA183" s="381"/>
      <c r="AB183" s="381"/>
      <c r="AC183" s="381"/>
      <c r="AD183" s="381"/>
      <c r="AE183" s="381"/>
      <c r="AF183" s="381"/>
      <c r="AG183" s="381"/>
      <c r="AH183" s="381"/>
      <c r="AI183" s="381"/>
      <c r="AJ183" s="206"/>
      <c r="AK183" s="381"/>
      <c r="AL183" s="206"/>
      <c r="AM183" s="202"/>
      <c r="AN183" s="109"/>
      <c r="AO183" s="381"/>
      <c r="AP183" s="381"/>
      <c r="AQ183" s="381"/>
    </row>
    <row r="184" spans="1:43" ht="6" customHeight="1" x14ac:dyDescent="0.25">
      <c r="A184" s="119"/>
      <c r="B184" s="118"/>
      <c r="C184" s="114"/>
      <c r="D184" s="113"/>
      <c r="E184" s="119"/>
      <c r="F184" s="119"/>
      <c r="G184" s="119"/>
      <c r="H184" s="119"/>
      <c r="I184" s="119"/>
      <c r="J184" s="119"/>
      <c r="K184" s="119"/>
      <c r="L184" s="119"/>
      <c r="M184" s="119"/>
      <c r="N184" s="119"/>
      <c r="O184" s="119"/>
      <c r="P184" s="119"/>
      <c r="Q184" s="119"/>
      <c r="R184" s="119"/>
      <c r="S184" s="119"/>
      <c r="T184" s="119"/>
      <c r="U184" s="114"/>
      <c r="V184" s="113"/>
      <c r="W184" s="119"/>
      <c r="X184" s="119"/>
      <c r="Y184" s="119"/>
      <c r="Z184" s="119"/>
      <c r="AA184" s="119"/>
      <c r="AB184" s="119"/>
      <c r="AC184" s="119"/>
      <c r="AD184" s="119"/>
      <c r="AE184" s="119"/>
      <c r="AF184" s="119"/>
      <c r="AG184" s="119"/>
      <c r="AH184" s="119"/>
      <c r="AI184" s="119"/>
      <c r="AJ184" s="118"/>
      <c r="AK184" s="119"/>
      <c r="AL184" s="118"/>
      <c r="AM184" s="114"/>
      <c r="AN184" s="113"/>
      <c r="AO184" s="119"/>
      <c r="AP184" s="119"/>
      <c r="AQ184" s="119"/>
    </row>
    <row r="185" spans="1:43" ht="6" customHeight="1" x14ac:dyDescent="0.25">
      <c r="A185" s="29"/>
      <c r="B185" s="433"/>
      <c r="C185" s="107"/>
      <c r="D185" s="108"/>
      <c r="E185" s="29"/>
      <c r="F185" s="29"/>
      <c r="G185" s="29"/>
      <c r="H185" s="29"/>
      <c r="I185" s="29"/>
      <c r="J185" s="29"/>
      <c r="K185" s="29"/>
      <c r="L185" s="29"/>
      <c r="M185" s="29"/>
      <c r="N185" s="29"/>
      <c r="O185" s="29"/>
      <c r="P185" s="29"/>
      <c r="Q185" s="29"/>
      <c r="R185" s="29"/>
      <c r="S185" s="29"/>
      <c r="T185" s="29"/>
      <c r="U185" s="107"/>
      <c r="V185" s="108"/>
      <c r="W185" s="29"/>
      <c r="X185" s="29"/>
      <c r="Y185" s="29"/>
      <c r="Z185" s="29"/>
      <c r="AA185" s="29"/>
      <c r="AB185" s="29"/>
      <c r="AC185" s="29"/>
      <c r="AD185" s="29"/>
      <c r="AE185" s="29"/>
      <c r="AF185" s="29"/>
      <c r="AG185" s="29"/>
      <c r="AH185" s="29"/>
      <c r="AI185" s="29"/>
      <c r="AJ185" s="29"/>
      <c r="AK185" s="29"/>
      <c r="AL185" s="33"/>
      <c r="AM185" s="107"/>
      <c r="AN185" s="108"/>
      <c r="AO185" s="29"/>
      <c r="AP185" s="29"/>
      <c r="AQ185" s="29"/>
    </row>
    <row r="186" spans="1:43" x14ac:dyDescent="0.25">
      <c r="A186" s="407"/>
      <c r="B186" s="206">
        <v>816</v>
      </c>
      <c r="C186" s="202"/>
      <c r="D186" s="109"/>
      <c r="E186" s="1128" t="str">
        <f ca="1">VLOOKUP(INDIRECT(ADDRESS(ROW(),COLUMN()-3)),INDIRECT("translations[[Question Num]:["&amp; Language_Selected &amp;"]]"),MATCH(Language_Selected,Language_Options,0)+1,FALSE)</f>
        <v>OPTIONAL COUNTRY-SPECIFIC QUESTIONS ON MEDIA MESSAGES ABOUT FAMILY PLANNING.</v>
      </c>
      <c r="F186" s="1128"/>
      <c r="G186" s="1128"/>
      <c r="H186" s="1128"/>
      <c r="I186" s="1128"/>
      <c r="J186" s="1128"/>
      <c r="K186" s="1128"/>
      <c r="L186" s="1128"/>
      <c r="M186" s="1128"/>
      <c r="N186" s="1128"/>
      <c r="O186" s="1128"/>
      <c r="P186" s="1128"/>
      <c r="Q186" s="1128"/>
      <c r="R186" s="1128"/>
      <c r="S186" s="1128"/>
      <c r="T186" s="1128"/>
      <c r="U186" s="202"/>
      <c r="V186" s="109"/>
      <c r="W186" s="381"/>
      <c r="X186" s="381"/>
      <c r="Y186" s="381"/>
      <c r="Z186" s="381"/>
      <c r="AA186" s="381"/>
      <c r="AB186" s="381"/>
      <c r="AC186" s="381"/>
      <c r="AD186" s="381"/>
      <c r="AE186" s="381"/>
      <c r="AF186" s="381"/>
      <c r="AG186" s="381"/>
      <c r="AH186" s="381"/>
      <c r="AI186" s="381"/>
      <c r="AJ186" s="381"/>
      <c r="AK186" s="381"/>
      <c r="AL186" s="116"/>
      <c r="AM186" s="202"/>
      <c r="AN186" s="109"/>
      <c r="AO186" s="381"/>
      <c r="AP186" s="428"/>
      <c r="AQ186" s="381"/>
    </row>
    <row r="187" spans="1:43" x14ac:dyDescent="0.25">
      <c r="A187" s="407"/>
      <c r="B187" s="410"/>
      <c r="C187" s="202"/>
      <c r="D187" s="109"/>
      <c r="E187" s="1128"/>
      <c r="F187" s="1128"/>
      <c r="G187" s="1128"/>
      <c r="H187" s="1128"/>
      <c r="I187" s="1128"/>
      <c r="J187" s="1128"/>
      <c r="K187" s="1128"/>
      <c r="L187" s="1128"/>
      <c r="M187" s="1128"/>
      <c r="N187" s="1128"/>
      <c r="O187" s="1128"/>
      <c r="P187" s="1128"/>
      <c r="Q187" s="1128"/>
      <c r="R187" s="1128"/>
      <c r="S187" s="1128"/>
      <c r="T187" s="1128"/>
      <c r="U187" s="202"/>
      <c r="V187" s="109"/>
      <c r="W187" s="407"/>
      <c r="X187" s="407"/>
      <c r="Y187" s="407"/>
      <c r="Z187" s="407"/>
      <c r="AA187" s="407"/>
      <c r="AB187" s="407"/>
      <c r="AC187" s="407"/>
      <c r="AD187" s="407"/>
      <c r="AE187" s="407"/>
      <c r="AF187" s="407"/>
      <c r="AG187" s="407"/>
      <c r="AH187" s="407"/>
      <c r="AI187" s="407"/>
      <c r="AJ187" s="407"/>
      <c r="AK187" s="407"/>
      <c r="AL187" s="203"/>
      <c r="AM187" s="202"/>
      <c r="AN187" s="109"/>
      <c r="AO187" s="407"/>
      <c r="AP187" s="407"/>
      <c r="AQ187" s="407"/>
    </row>
    <row r="188" spans="1:43" ht="6" customHeight="1" thickBot="1" x14ac:dyDescent="0.3">
      <c r="A188" s="141"/>
      <c r="B188" s="432"/>
      <c r="C188" s="139"/>
      <c r="D188" s="140"/>
      <c r="E188" s="141"/>
      <c r="F188" s="141"/>
      <c r="G188" s="141"/>
      <c r="H188" s="141"/>
      <c r="I188" s="141"/>
      <c r="J188" s="141"/>
      <c r="K188" s="141"/>
      <c r="L188" s="141"/>
      <c r="M188" s="141"/>
      <c r="N188" s="141"/>
      <c r="O188" s="141"/>
      <c r="P188" s="141"/>
      <c r="Q188" s="141"/>
      <c r="R188" s="141"/>
      <c r="S188" s="141"/>
      <c r="T188" s="141"/>
      <c r="U188" s="139"/>
      <c r="V188" s="140"/>
      <c r="W188" s="141"/>
      <c r="X188" s="141"/>
      <c r="Y188" s="141"/>
      <c r="Z188" s="141"/>
      <c r="AA188" s="141"/>
      <c r="AB188" s="141"/>
      <c r="AC188" s="141"/>
      <c r="AD188" s="141"/>
      <c r="AE188" s="141"/>
      <c r="AF188" s="141"/>
      <c r="AG188" s="141"/>
      <c r="AH188" s="141"/>
      <c r="AI188" s="141"/>
      <c r="AJ188" s="141"/>
      <c r="AK188" s="141"/>
      <c r="AL188" s="142"/>
      <c r="AM188" s="139"/>
      <c r="AN188" s="140"/>
      <c r="AO188" s="141"/>
      <c r="AP188" s="141"/>
      <c r="AQ188" s="141"/>
    </row>
    <row r="189" spans="1:43" ht="6" customHeight="1" x14ac:dyDescent="0.25">
      <c r="A189" s="129"/>
      <c r="B189" s="130"/>
      <c r="C189" s="131"/>
      <c r="D189" s="132"/>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4"/>
      <c r="AM189" s="131"/>
      <c r="AN189" s="132"/>
      <c r="AO189" s="133"/>
      <c r="AP189" s="133"/>
      <c r="AQ189" s="135"/>
    </row>
    <row r="190" spans="1:43" x14ac:dyDescent="0.25">
      <c r="A190" s="136"/>
      <c r="B190" s="410">
        <v>817</v>
      </c>
      <c r="C190" s="202"/>
      <c r="D190" s="109"/>
      <c r="E190" s="1129" t="s">
        <v>595</v>
      </c>
      <c r="F190" s="1129"/>
      <c r="G190" s="1129"/>
      <c r="H190" s="1129"/>
      <c r="I190" s="1129"/>
      <c r="J190" s="1129"/>
      <c r="K190" s="1129"/>
      <c r="L190" s="1129"/>
      <c r="M190" s="1129"/>
      <c r="N190" s="1129"/>
      <c r="O190" s="1129"/>
      <c r="P190" s="1129"/>
      <c r="Q190" s="1129"/>
      <c r="R190" s="1129"/>
      <c r="S190" s="1129"/>
      <c r="T190" s="1129"/>
      <c r="U190" s="1129"/>
      <c r="V190" s="1129"/>
      <c r="W190" s="1129"/>
      <c r="X190" s="1129"/>
      <c r="Y190" s="1129"/>
      <c r="Z190" s="1129"/>
      <c r="AA190" s="1129"/>
      <c r="AB190" s="1129"/>
      <c r="AC190" s="1129"/>
      <c r="AD190" s="1129"/>
      <c r="AE190" s="1129"/>
      <c r="AF190" s="1129"/>
      <c r="AG190" s="1129"/>
      <c r="AH190" s="1129"/>
      <c r="AI190" s="1129"/>
      <c r="AJ190" s="1129"/>
      <c r="AK190" s="1129"/>
      <c r="AL190" s="1129"/>
      <c r="AM190" s="202"/>
      <c r="AN190" s="109"/>
      <c r="AO190" s="407"/>
      <c r="AP190" s="407"/>
      <c r="AQ190" s="137"/>
    </row>
    <row r="191" spans="1:43" ht="6" customHeight="1" x14ac:dyDescent="0.25">
      <c r="A191" s="136"/>
      <c r="B191" s="410"/>
      <c r="C191" s="202"/>
      <c r="D191" s="109"/>
      <c r="E191" s="407"/>
      <c r="F191" s="407"/>
      <c r="G191" s="407"/>
      <c r="H191" s="407"/>
      <c r="I191" s="407"/>
      <c r="J191" s="407"/>
      <c r="K191" s="407"/>
      <c r="L191" s="407"/>
      <c r="M191" s="407"/>
      <c r="N191" s="407"/>
      <c r="O191" s="407"/>
      <c r="P191" s="407"/>
      <c r="Q191" s="407"/>
      <c r="R191" s="407"/>
      <c r="S191" s="407"/>
      <c r="T191" s="407"/>
      <c r="U191" s="407"/>
      <c r="V191" s="407"/>
      <c r="W191" s="407"/>
      <c r="X191" s="407"/>
      <c r="Y191" s="407"/>
      <c r="Z191" s="407"/>
      <c r="AA191" s="407"/>
      <c r="AB191" s="407"/>
      <c r="AC191" s="407"/>
      <c r="AD191" s="407"/>
      <c r="AE191" s="407"/>
      <c r="AF191" s="407"/>
      <c r="AG191" s="407"/>
      <c r="AH191" s="407"/>
      <c r="AI191" s="407"/>
      <c r="AJ191" s="407"/>
      <c r="AK191" s="407"/>
      <c r="AL191" s="203"/>
      <c r="AM191" s="202"/>
      <c r="AN191" s="109"/>
      <c r="AO191" s="407"/>
      <c r="AP191" s="407"/>
      <c r="AQ191" s="137"/>
    </row>
    <row r="192" spans="1:43" x14ac:dyDescent="0.25">
      <c r="A192" s="136"/>
      <c r="B192" s="410"/>
      <c r="C192" s="202"/>
      <c r="D192" s="109"/>
      <c r="E192" s="407"/>
      <c r="F192" s="407"/>
      <c r="G192" s="407"/>
      <c r="H192" s="407"/>
      <c r="I192" s="407"/>
      <c r="J192" s="203" t="s">
        <v>122</v>
      </c>
      <c r="K192" s="407"/>
      <c r="L192" s="407"/>
      <c r="M192" s="407"/>
      <c r="N192" s="407"/>
      <c r="O192" s="407"/>
      <c r="P192" s="407"/>
      <c r="Q192" s="203" t="s">
        <v>122</v>
      </c>
      <c r="R192" s="407"/>
      <c r="S192" s="407"/>
      <c r="U192" s="407"/>
      <c r="V192" s="407"/>
      <c r="W192" s="407"/>
      <c r="X192" s="407"/>
      <c r="Y192" s="407"/>
      <c r="Z192" s="407"/>
      <c r="AA192" s="203" t="s">
        <v>123</v>
      </c>
      <c r="AB192" s="407"/>
      <c r="AC192" s="407"/>
      <c r="AD192" s="407"/>
      <c r="AE192" s="407"/>
      <c r="AF192" s="407"/>
      <c r="AG192" s="407"/>
      <c r="AH192" s="407"/>
      <c r="AI192" s="407"/>
      <c r="AJ192" s="407"/>
      <c r="AK192" s="407"/>
      <c r="AL192" s="203"/>
      <c r="AM192" s="202"/>
      <c r="AN192" s="109"/>
      <c r="AO192" s="407"/>
      <c r="AP192" s="1228">
        <v>901</v>
      </c>
      <c r="AQ192" s="137"/>
    </row>
    <row r="193" spans="1:43" x14ac:dyDescent="0.25">
      <c r="A193" s="136"/>
      <c r="B193" s="410"/>
      <c r="C193" s="202"/>
      <c r="D193" s="109"/>
      <c r="E193" s="407"/>
      <c r="F193" s="407"/>
      <c r="G193" s="407"/>
      <c r="H193" s="407"/>
      <c r="I193" s="407"/>
      <c r="J193" s="203" t="s">
        <v>596</v>
      </c>
      <c r="K193" s="407"/>
      <c r="L193" s="407"/>
      <c r="M193" s="407"/>
      <c r="N193" s="407"/>
      <c r="O193" s="407"/>
      <c r="P193" s="407"/>
      <c r="Q193" s="203" t="s">
        <v>412</v>
      </c>
      <c r="R193" s="407"/>
      <c r="S193" s="407"/>
      <c r="U193" s="407"/>
      <c r="V193" s="407"/>
      <c r="W193" s="407"/>
      <c r="X193" s="407"/>
      <c r="Y193" s="407"/>
      <c r="Z193" s="407"/>
      <c r="AA193" s="203" t="s">
        <v>597</v>
      </c>
      <c r="AB193" s="407"/>
      <c r="AC193" s="407"/>
      <c r="AD193" s="407"/>
      <c r="AE193" s="407"/>
      <c r="AF193" s="407"/>
      <c r="AG193" s="407"/>
      <c r="AH193" s="407"/>
      <c r="AI193" s="407"/>
      <c r="AJ193" s="407"/>
      <c r="AK193" s="407"/>
      <c r="AL193" s="203"/>
      <c r="AM193" s="202"/>
      <c r="AN193" s="109"/>
      <c r="AO193" s="407"/>
      <c r="AP193" s="1228"/>
      <c r="AQ193" s="137"/>
    </row>
    <row r="194" spans="1:43" x14ac:dyDescent="0.25">
      <c r="A194" s="136"/>
      <c r="B194" s="410"/>
      <c r="C194" s="202"/>
      <c r="D194" s="109"/>
      <c r="E194" s="407"/>
      <c r="F194" s="407"/>
      <c r="G194" s="407"/>
      <c r="H194" s="407"/>
      <c r="I194" s="407"/>
      <c r="J194" s="203" t="s">
        <v>598</v>
      </c>
      <c r="K194" s="407"/>
      <c r="L194" s="407"/>
      <c r="M194" s="407"/>
      <c r="N194" s="407"/>
      <c r="O194" s="407"/>
      <c r="P194" s="407"/>
      <c r="Q194" s="203" t="s">
        <v>618</v>
      </c>
      <c r="R194" s="407"/>
      <c r="S194" s="407"/>
      <c r="U194" s="407"/>
      <c r="V194" s="407"/>
      <c r="W194" s="407"/>
      <c r="X194" s="407"/>
      <c r="Y194" s="407"/>
      <c r="Z194" s="407"/>
      <c r="AA194" s="407"/>
      <c r="AB194" s="407"/>
      <c r="AC194" s="407"/>
      <c r="AD194" s="407"/>
      <c r="AE194" s="407"/>
      <c r="AF194" s="407"/>
      <c r="AG194" s="407"/>
      <c r="AH194" s="407"/>
      <c r="AI194" s="407"/>
      <c r="AJ194" s="407"/>
      <c r="AK194" s="407"/>
      <c r="AL194" s="203"/>
      <c r="AM194" s="202"/>
      <c r="AN194" s="109"/>
      <c r="AO194" s="407"/>
      <c r="AP194" s="407"/>
      <c r="AQ194" s="137"/>
    </row>
    <row r="195" spans="1:43" ht="6" customHeight="1" thickBot="1" x14ac:dyDescent="0.3">
      <c r="A195" s="138"/>
      <c r="B195" s="432"/>
      <c r="C195" s="139"/>
      <c r="D195" s="140"/>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c r="AA195" s="141"/>
      <c r="AB195" s="141"/>
      <c r="AC195" s="141"/>
      <c r="AD195" s="141"/>
      <c r="AE195" s="141"/>
      <c r="AF195" s="141"/>
      <c r="AG195" s="141"/>
      <c r="AH195" s="141"/>
      <c r="AI195" s="141"/>
      <c r="AJ195" s="141"/>
      <c r="AK195" s="141"/>
      <c r="AL195" s="142"/>
      <c r="AM195" s="139"/>
      <c r="AN195" s="140"/>
      <c r="AO195" s="141"/>
      <c r="AP195" s="141"/>
      <c r="AQ195" s="143"/>
    </row>
    <row r="196" spans="1:43" ht="6" customHeight="1" x14ac:dyDescent="0.25">
      <c r="A196" s="133"/>
      <c r="B196" s="130"/>
      <c r="C196" s="131"/>
      <c r="D196" s="132"/>
      <c r="E196" s="133"/>
      <c r="F196" s="133"/>
      <c r="G196" s="133"/>
      <c r="H196" s="133"/>
      <c r="I196" s="133"/>
      <c r="J196" s="133"/>
      <c r="K196" s="133"/>
      <c r="L196" s="133"/>
      <c r="M196" s="133"/>
      <c r="N196" s="133"/>
      <c r="O196" s="133"/>
      <c r="P196" s="133"/>
      <c r="Q196" s="133"/>
      <c r="R196" s="133"/>
      <c r="S196" s="133"/>
      <c r="T196" s="133"/>
      <c r="U196" s="131"/>
      <c r="V196" s="132"/>
      <c r="W196" s="133"/>
      <c r="X196" s="133"/>
      <c r="Y196" s="133"/>
      <c r="Z196" s="133"/>
      <c r="AA196" s="133"/>
      <c r="AB196" s="133"/>
      <c r="AC196" s="133"/>
      <c r="AD196" s="133"/>
      <c r="AE196" s="133"/>
      <c r="AF196" s="133"/>
      <c r="AG196" s="133"/>
      <c r="AH196" s="133"/>
      <c r="AI196" s="133"/>
      <c r="AJ196" s="133"/>
      <c r="AK196" s="133"/>
      <c r="AL196" s="134"/>
      <c r="AM196" s="131"/>
      <c r="AN196" s="132"/>
      <c r="AO196" s="133"/>
      <c r="AP196" s="133"/>
      <c r="AQ196" s="133"/>
    </row>
    <row r="197" spans="1:43" ht="11.25" customHeight="1" x14ac:dyDescent="0.25">
      <c r="A197" s="407"/>
      <c r="B197" s="410">
        <v>818</v>
      </c>
      <c r="C197" s="202"/>
      <c r="D197" s="109"/>
      <c r="E197" s="1128" t="str">
        <f ca="1">VLOOKUP(INDIRECT(ADDRESS(ROW(),COLUMN()-3)),INDIRECT("translations[[Question Num]:["&amp; Language_Selected &amp;"]]"),MATCH(Language_Selected,Language_Options,0)+1,FALSE)</f>
        <v>Who usually makes the decision on whether or not you should use contraception, you, your (husband/partner), you and your (husband/partner) jointly, or someone else?</v>
      </c>
      <c r="F197" s="1128"/>
      <c r="G197" s="1128"/>
      <c r="H197" s="1128"/>
      <c r="I197" s="1128"/>
      <c r="J197" s="1128"/>
      <c r="K197" s="1128"/>
      <c r="L197" s="1128"/>
      <c r="M197" s="1128"/>
      <c r="N197" s="1128"/>
      <c r="O197" s="1128"/>
      <c r="P197" s="1128"/>
      <c r="Q197" s="1128"/>
      <c r="R197" s="1128"/>
      <c r="S197" s="1128"/>
      <c r="T197" s="1128"/>
      <c r="U197" s="202"/>
      <c r="V197" s="109"/>
      <c r="W197" s="381" t="s">
        <v>182</v>
      </c>
      <c r="X197" s="381"/>
      <c r="Y197" s="381"/>
      <c r="Z197" s="381"/>
      <c r="AA197" s="381"/>
      <c r="AB197" s="111" t="s">
        <v>9</v>
      </c>
      <c r="AC197" s="111"/>
      <c r="AD197" s="111"/>
      <c r="AE197" s="111"/>
      <c r="AF197" s="111"/>
      <c r="AG197" s="111"/>
      <c r="AH197" s="111"/>
      <c r="AI197" s="111"/>
      <c r="AJ197" s="111"/>
      <c r="AK197" s="111"/>
      <c r="AL197" s="117" t="s">
        <v>53</v>
      </c>
      <c r="AM197" s="202"/>
      <c r="AN197" s="109"/>
      <c r="AO197" s="407"/>
      <c r="AP197" s="1229">
        <v>820</v>
      </c>
      <c r="AQ197" s="407"/>
    </row>
    <row r="198" spans="1:43" x14ac:dyDescent="0.25">
      <c r="A198" s="407"/>
      <c r="B198" s="410"/>
      <c r="C198" s="202"/>
      <c r="D198" s="109"/>
      <c r="E198" s="1128"/>
      <c r="F198" s="1128"/>
      <c r="G198" s="1128"/>
      <c r="H198" s="1128"/>
      <c r="I198" s="1128"/>
      <c r="J198" s="1128"/>
      <c r="K198" s="1128"/>
      <c r="L198" s="1128"/>
      <c r="M198" s="1128"/>
      <c r="N198" s="1128"/>
      <c r="O198" s="1128"/>
      <c r="P198" s="1128"/>
      <c r="Q198" s="1128"/>
      <c r="R198" s="1128"/>
      <c r="S198" s="1128"/>
      <c r="T198" s="1128"/>
      <c r="U198" s="202"/>
      <c r="V198" s="109"/>
      <c r="W198" s="381" t="s">
        <v>703</v>
      </c>
      <c r="X198" s="381"/>
      <c r="Y198" s="381"/>
      <c r="Z198" s="381"/>
      <c r="AA198" s="381"/>
      <c r="AB198" s="381"/>
      <c r="AC198" s="381"/>
      <c r="AD198" s="111" t="s">
        <v>9</v>
      </c>
      <c r="AE198" s="111"/>
      <c r="AF198" s="111"/>
      <c r="AG198" s="111"/>
      <c r="AH198" s="111"/>
      <c r="AI198" s="111"/>
      <c r="AJ198" s="111"/>
      <c r="AK198" s="111"/>
      <c r="AL198" s="117" t="s">
        <v>55</v>
      </c>
      <c r="AM198" s="202"/>
      <c r="AN198" s="109"/>
      <c r="AO198" s="407"/>
      <c r="AP198" s="1229"/>
      <c r="AQ198" s="407"/>
    </row>
    <row r="199" spans="1:43" x14ac:dyDescent="0.25">
      <c r="A199" s="407"/>
      <c r="B199" s="410"/>
      <c r="C199" s="202"/>
      <c r="D199" s="109"/>
      <c r="E199" s="1128"/>
      <c r="F199" s="1128"/>
      <c r="G199" s="1128"/>
      <c r="H199" s="1128"/>
      <c r="I199" s="1128"/>
      <c r="J199" s="1128"/>
      <c r="K199" s="1128"/>
      <c r="L199" s="1128"/>
      <c r="M199" s="1128"/>
      <c r="N199" s="1128"/>
      <c r="O199" s="1128"/>
      <c r="P199" s="1128"/>
      <c r="Q199" s="1128"/>
      <c r="R199" s="1128"/>
      <c r="S199" s="1128"/>
      <c r="T199" s="1128"/>
      <c r="U199" s="202"/>
      <c r="V199" s="109"/>
      <c r="W199" s="381" t="s">
        <v>1605</v>
      </c>
      <c r="X199" s="381"/>
      <c r="Y199" s="381"/>
      <c r="Z199" s="381"/>
      <c r="AA199" s="381"/>
      <c r="AC199" s="111"/>
      <c r="AD199" s="111"/>
      <c r="AE199" s="111"/>
      <c r="AF199" s="111"/>
      <c r="AG199" s="111"/>
      <c r="AH199" s="111"/>
      <c r="AI199" s="111"/>
      <c r="AJ199" s="111"/>
      <c r="AK199" s="111"/>
      <c r="AL199" s="117" t="s">
        <v>91</v>
      </c>
      <c r="AM199" s="202"/>
      <c r="AN199" s="109"/>
      <c r="AO199" s="407"/>
      <c r="AP199" s="407"/>
      <c r="AQ199" s="407"/>
    </row>
    <row r="200" spans="1:43" x14ac:dyDescent="0.25">
      <c r="A200" s="407"/>
      <c r="B200" s="410"/>
      <c r="C200" s="202"/>
      <c r="D200" s="109"/>
      <c r="E200" s="1128"/>
      <c r="F200" s="1128"/>
      <c r="G200" s="1128"/>
      <c r="H200" s="1128"/>
      <c r="I200" s="1128"/>
      <c r="J200" s="1128"/>
      <c r="K200" s="1128"/>
      <c r="L200" s="1128"/>
      <c r="M200" s="1128"/>
      <c r="N200" s="1128"/>
      <c r="O200" s="1128"/>
      <c r="P200" s="1128"/>
      <c r="Q200" s="1128"/>
      <c r="R200" s="1128"/>
      <c r="S200" s="1128"/>
      <c r="T200" s="1128"/>
      <c r="U200" s="202"/>
      <c r="V200" s="109"/>
      <c r="W200" s="381" t="s">
        <v>704</v>
      </c>
      <c r="X200" s="381"/>
      <c r="Y200" s="381"/>
      <c r="Z200" s="381"/>
      <c r="AA200" s="381"/>
      <c r="AB200" s="111"/>
      <c r="AC200" s="111" t="s">
        <v>9</v>
      </c>
      <c r="AD200" s="111"/>
      <c r="AE200" s="111"/>
      <c r="AF200" s="111"/>
      <c r="AG200" s="111"/>
      <c r="AH200" s="111"/>
      <c r="AI200" s="111"/>
      <c r="AJ200" s="111"/>
      <c r="AK200" s="111"/>
      <c r="AL200" s="117" t="s">
        <v>116</v>
      </c>
      <c r="AM200" s="202"/>
      <c r="AN200" s="109"/>
      <c r="AO200" s="407"/>
      <c r="AP200" s="1229">
        <v>820</v>
      </c>
      <c r="AQ200" s="407"/>
    </row>
    <row r="201" spans="1:43" x14ac:dyDescent="0.25">
      <c r="A201" s="407"/>
      <c r="B201" s="410"/>
      <c r="C201" s="202"/>
      <c r="D201" s="109"/>
      <c r="E201" s="1128"/>
      <c r="F201" s="1128"/>
      <c r="G201" s="1128"/>
      <c r="H201" s="1128"/>
      <c r="I201" s="1128"/>
      <c r="J201" s="1128"/>
      <c r="K201" s="1128"/>
      <c r="L201" s="1128"/>
      <c r="M201" s="1128"/>
      <c r="N201" s="1128"/>
      <c r="O201" s="1128"/>
      <c r="P201" s="1128"/>
      <c r="Q201" s="1128"/>
      <c r="R201" s="1128"/>
      <c r="S201" s="1128"/>
      <c r="T201" s="1128"/>
      <c r="U201" s="202"/>
      <c r="V201" s="109"/>
      <c r="W201" s="381" t="s">
        <v>144</v>
      </c>
      <c r="X201" s="381"/>
      <c r="Y201" s="381"/>
      <c r="Z201" s="381"/>
      <c r="AA201" s="407"/>
      <c r="AB201" s="407"/>
      <c r="AC201" s="407"/>
      <c r="AD201" s="407"/>
      <c r="AE201" s="407"/>
      <c r="AF201" s="407"/>
      <c r="AG201" s="407"/>
      <c r="AH201" s="407"/>
      <c r="AI201" s="407"/>
      <c r="AJ201" s="407"/>
      <c r="AK201" s="407"/>
      <c r="AL201" s="117" t="s">
        <v>155</v>
      </c>
      <c r="AM201" s="202"/>
      <c r="AN201" s="109"/>
      <c r="AO201" s="407"/>
      <c r="AP201" s="1229"/>
      <c r="AQ201" s="407"/>
    </row>
    <row r="202" spans="1:43" x14ac:dyDescent="0.25">
      <c r="A202" s="407"/>
      <c r="B202" s="410"/>
      <c r="C202" s="202"/>
      <c r="D202" s="109"/>
      <c r="E202" s="1128"/>
      <c r="F202" s="1128"/>
      <c r="G202" s="1128"/>
      <c r="H202" s="1128"/>
      <c r="I202" s="1128"/>
      <c r="J202" s="1128"/>
      <c r="K202" s="1128"/>
      <c r="L202" s="1128"/>
      <c r="M202" s="1128"/>
      <c r="N202" s="1128"/>
      <c r="O202" s="1128"/>
      <c r="P202" s="1128"/>
      <c r="Q202" s="1128"/>
      <c r="R202" s="1128"/>
      <c r="S202" s="1128"/>
      <c r="T202" s="1128"/>
      <c r="U202" s="202"/>
      <c r="V202" s="109"/>
      <c r="W202" s="381"/>
      <c r="X202" s="381"/>
      <c r="Y202" s="381"/>
      <c r="Z202" s="1212" t="s">
        <v>146</v>
      </c>
      <c r="AA202" s="1212"/>
      <c r="AB202" s="1212"/>
      <c r="AC202" s="1212"/>
      <c r="AD202" s="1212"/>
      <c r="AE202" s="1212"/>
      <c r="AF202" s="1212"/>
      <c r="AG202" s="1212"/>
      <c r="AH202" s="1212"/>
      <c r="AI202" s="1212"/>
      <c r="AJ202" s="1212"/>
      <c r="AK202" s="1212"/>
      <c r="AL202" s="116"/>
      <c r="AM202" s="202"/>
      <c r="AN202" s="109"/>
      <c r="AO202" s="407"/>
      <c r="AP202" s="407"/>
      <c r="AQ202" s="407"/>
    </row>
    <row r="203" spans="1:43" ht="6" customHeight="1" x14ac:dyDescent="0.25">
      <c r="A203" s="119"/>
      <c r="B203" s="118"/>
      <c r="C203" s="114"/>
      <c r="D203" s="113"/>
      <c r="E203" s="119"/>
      <c r="F203" s="119"/>
      <c r="G203" s="119"/>
      <c r="H203" s="119"/>
      <c r="I203" s="119"/>
      <c r="J203" s="119"/>
      <c r="K203" s="119"/>
      <c r="L203" s="119"/>
      <c r="M203" s="119"/>
      <c r="N203" s="119"/>
      <c r="O203" s="119"/>
      <c r="P203" s="119"/>
      <c r="Q203" s="119"/>
      <c r="R203" s="119"/>
      <c r="S203" s="119"/>
      <c r="T203" s="119"/>
      <c r="U203" s="114"/>
      <c r="V203" s="113"/>
      <c r="W203" s="119"/>
      <c r="X203" s="119"/>
      <c r="Y203" s="119"/>
      <c r="Z203" s="119"/>
      <c r="AA203" s="119"/>
      <c r="AB203" s="119"/>
      <c r="AC203" s="119"/>
      <c r="AD203" s="119"/>
      <c r="AE203" s="119"/>
      <c r="AF203" s="119"/>
      <c r="AG203" s="119"/>
      <c r="AH203" s="119"/>
      <c r="AI203" s="119"/>
      <c r="AJ203" s="119"/>
      <c r="AK203" s="119"/>
      <c r="AL203" s="120"/>
      <c r="AM203" s="114"/>
      <c r="AN203" s="113"/>
      <c r="AO203" s="119"/>
      <c r="AP203" s="119"/>
      <c r="AQ203" s="119"/>
    </row>
    <row r="204" spans="1:43" ht="6" customHeight="1" x14ac:dyDescent="0.25">
      <c r="A204" s="29"/>
      <c r="B204" s="433"/>
      <c r="C204" s="107"/>
      <c r="D204" s="108"/>
      <c r="E204" s="29"/>
      <c r="F204" s="29"/>
      <c r="G204" s="29"/>
      <c r="H204" s="29"/>
      <c r="I204" s="29"/>
      <c r="J204" s="29"/>
      <c r="K204" s="29"/>
      <c r="L204" s="29"/>
      <c r="M204" s="29"/>
      <c r="N204" s="29"/>
      <c r="O204" s="29"/>
      <c r="P204" s="29"/>
      <c r="Q204" s="29"/>
      <c r="R204" s="29"/>
      <c r="S204" s="29"/>
      <c r="T204" s="29"/>
      <c r="U204" s="107"/>
      <c r="V204" s="108"/>
      <c r="W204" s="29"/>
      <c r="X204" s="29"/>
      <c r="Y204" s="29"/>
      <c r="Z204" s="29"/>
      <c r="AA204" s="29"/>
      <c r="AB204" s="29"/>
      <c r="AC204" s="29"/>
      <c r="AD204" s="29"/>
      <c r="AE204" s="29"/>
      <c r="AF204" s="29"/>
      <c r="AG204" s="29"/>
      <c r="AH204" s="29"/>
      <c r="AI204" s="29"/>
      <c r="AJ204" s="29"/>
      <c r="AK204" s="29"/>
      <c r="AL204" s="33"/>
      <c r="AM204" s="107"/>
      <c r="AN204" s="108"/>
      <c r="AO204" s="29"/>
      <c r="AP204" s="29"/>
      <c r="AQ204" s="29"/>
    </row>
    <row r="205" spans="1:43" ht="11.25" customHeight="1" x14ac:dyDescent="0.25">
      <c r="A205" s="407"/>
      <c r="B205" s="410">
        <v>819</v>
      </c>
      <c r="C205" s="202"/>
      <c r="D205" s="109"/>
      <c r="E205" s="1128" t="str">
        <f ca="1">VLOOKUP(INDIRECT(ADDRESS(ROW(),COLUMN()-3)),INDIRECT("translations[[Question Num]:["&amp; Language_Selected &amp;"]]"),MATCH(Language_Selected,Language_Options,0)+1,FALSE)</f>
        <v>When making this decision with your (husband/partner), would you say that your opinion is more important, equally important, or less important than your (husband’s/partner’s) opinion?</v>
      </c>
      <c r="F205" s="1128"/>
      <c r="G205" s="1128"/>
      <c r="H205" s="1128"/>
      <c r="I205" s="1128"/>
      <c r="J205" s="1128"/>
      <c r="K205" s="1128"/>
      <c r="L205" s="1128"/>
      <c r="M205" s="1128"/>
      <c r="N205" s="1128"/>
      <c r="O205" s="1128"/>
      <c r="P205" s="1128"/>
      <c r="Q205" s="1128"/>
      <c r="R205" s="1128"/>
      <c r="S205" s="1128"/>
      <c r="T205" s="1128"/>
      <c r="U205" s="202"/>
      <c r="V205" s="109"/>
      <c r="W205" s="381" t="s">
        <v>705</v>
      </c>
      <c r="X205" s="381"/>
      <c r="Y205" s="381"/>
      <c r="Z205" s="381"/>
      <c r="AA205" s="381"/>
      <c r="AB205" s="381"/>
      <c r="AC205" s="111" t="s">
        <v>9</v>
      </c>
      <c r="AD205" s="160"/>
      <c r="AE205" s="160"/>
      <c r="AF205" s="160"/>
      <c r="AG205" s="160"/>
      <c r="AH205" s="111"/>
      <c r="AI205" s="111"/>
      <c r="AJ205" s="111"/>
      <c r="AK205" s="111"/>
      <c r="AL205" s="117" t="s">
        <v>53</v>
      </c>
      <c r="AM205" s="202"/>
      <c r="AN205" s="109"/>
      <c r="AO205" s="407"/>
      <c r="AP205" s="407"/>
      <c r="AQ205" s="407"/>
    </row>
    <row r="206" spans="1:43" x14ac:dyDescent="0.25">
      <c r="A206" s="407"/>
      <c r="B206" s="410"/>
      <c r="C206" s="202"/>
      <c r="D206" s="109"/>
      <c r="E206" s="1128"/>
      <c r="F206" s="1128"/>
      <c r="G206" s="1128"/>
      <c r="H206" s="1128"/>
      <c r="I206" s="1128"/>
      <c r="J206" s="1128"/>
      <c r="K206" s="1128"/>
      <c r="L206" s="1128"/>
      <c r="M206" s="1128"/>
      <c r="N206" s="1128"/>
      <c r="O206" s="1128"/>
      <c r="P206" s="1128"/>
      <c r="Q206" s="1128"/>
      <c r="R206" s="1128"/>
      <c r="S206" s="1128"/>
      <c r="T206" s="1128"/>
      <c r="U206" s="202"/>
      <c r="V206" s="109"/>
      <c r="W206" s="381" t="s">
        <v>706</v>
      </c>
      <c r="X206" s="381"/>
      <c r="Y206" s="381"/>
      <c r="Z206" s="381"/>
      <c r="AA206" s="381"/>
      <c r="AB206" s="381"/>
      <c r="AC206" s="381"/>
      <c r="AD206" s="111" t="s">
        <v>9</v>
      </c>
      <c r="AE206" s="111"/>
      <c r="AF206" s="111"/>
      <c r="AG206" s="111"/>
      <c r="AH206" s="111"/>
      <c r="AI206" s="111"/>
      <c r="AJ206" s="111"/>
      <c r="AK206" s="111"/>
      <c r="AL206" s="117" t="s">
        <v>55</v>
      </c>
      <c r="AM206" s="202"/>
      <c r="AN206" s="109"/>
      <c r="AO206" s="407"/>
      <c r="AP206" s="407"/>
      <c r="AQ206" s="407"/>
    </row>
    <row r="207" spans="1:43" x14ac:dyDescent="0.25">
      <c r="A207" s="407"/>
      <c r="B207" s="410"/>
      <c r="C207" s="202"/>
      <c r="D207" s="109"/>
      <c r="E207" s="1128"/>
      <c r="F207" s="1128"/>
      <c r="G207" s="1128"/>
      <c r="H207" s="1128"/>
      <c r="I207" s="1128"/>
      <c r="J207" s="1128"/>
      <c r="K207" s="1128"/>
      <c r="L207" s="1128"/>
      <c r="M207" s="1128"/>
      <c r="N207" s="1128"/>
      <c r="O207" s="1128"/>
      <c r="P207" s="1128"/>
      <c r="Q207" s="1128"/>
      <c r="R207" s="1128"/>
      <c r="S207" s="1128"/>
      <c r="T207" s="1128"/>
      <c r="U207" s="202"/>
      <c r="V207" s="109"/>
      <c r="W207" s="381" t="s">
        <v>707</v>
      </c>
      <c r="X207" s="381"/>
      <c r="Y207" s="381"/>
      <c r="Z207" s="381"/>
      <c r="AA207" s="381"/>
      <c r="AC207" s="111" t="s">
        <v>9</v>
      </c>
      <c r="AD207" s="111"/>
      <c r="AE207" s="111"/>
      <c r="AF207" s="111"/>
      <c r="AG207" s="111"/>
      <c r="AH207" s="111"/>
      <c r="AI207" s="111"/>
      <c r="AJ207" s="111"/>
      <c r="AK207" s="111"/>
      <c r="AL207" s="117" t="s">
        <v>91</v>
      </c>
      <c r="AM207" s="202"/>
      <c r="AN207" s="109"/>
      <c r="AO207" s="407"/>
      <c r="AP207" s="407"/>
      <c r="AQ207" s="407"/>
    </row>
    <row r="208" spans="1:43" x14ac:dyDescent="0.25">
      <c r="A208" s="407"/>
      <c r="B208" s="410"/>
      <c r="C208" s="202"/>
      <c r="D208" s="109"/>
      <c r="E208" s="1128"/>
      <c r="F208" s="1128"/>
      <c r="G208" s="1128"/>
      <c r="H208" s="1128"/>
      <c r="I208" s="1128"/>
      <c r="J208" s="1128"/>
      <c r="K208" s="1128"/>
      <c r="L208" s="1128"/>
      <c r="M208" s="1128"/>
      <c r="N208" s="1128"/>
      <c r="O208" s="1128"/>
      <c r="P208" s="1128"/>
      <c r="Q208" s="1128"/>
      <c r="R208" s="1128"/>
      <c r="S208" s="1128"/>
      <c r="T208" s="1128"/>
      <c r="U208" s="202"/>
      <c r="V208" s="109"/>
      <c r="AL208" s="149"/>
      <c r="AM208" s="202"/>
      <c r="AN208" s="109"/>
      <c r="AO208" s="407"/>
      <c r="AP208" s="407"/>
      <c r="AQ208" s="407"/>
    </row>
    <row r="209" spans="1:43" ht="6" customHeight="1" x14ac:dyDescent="0.25">
      <c r="A209" s="119"/>
      <c r="B209" s="118"/>
      <c r="C209" s="114"/>
      <c r="D209" s="113"/>
      <c r="E209" s="119"/>
      <c r="F209" s="119"/>
      <c r="G209" s="119"/>
      <c r="H209" s="119"/>
      <c r="I209" s="119"/>
      <c r="J209" s="119"/>
      <c r="K209" s="119"/>
      <c r="L209" s="119"/>
      <c r="M209" s="119"/>
      <c r="N209" s="119"/>
      <c r="O209" s="119"/>
      <c r="P209" s="119"/>
      <c r="Q209" s="119"/>
      <c r="R209" s="119"/>
      <c r="S209" s="119"/>
      <c r="T209" s="119"/>
      <c r="U209" s="114"/>
      <c r="V209" s="113"/>
      <c r="W209" s="119"/>
      <c r="X209" s="119"/>
      <c r="Y209" s="119"/>
      <c r="Z209" s="119"/>
      <c r="AA209" s="119"/>
      <c r="AB209" s="119"/>
      <c r="AC209" s="119"/>
      <c r="AD209" s="119"/>
      <c r="AE209" s="119"/>
      <c r="AF209" s="119"/>
      <c r="AG209" s="119"/>
      <c r="AH209" s="119"/>
      <c r="AI209" s="119"/>
      <c r="AJ209" s="119"/>
      <c r="AK209" s="119"/>
      <c r="AL209" s="120"/>
      <c r="AM209" s="114"/>
      <c r="AN209" s="113"/>
      <c r="AO209" s="119"/>
      <c r="AP209" s="119"/>
      <c r="AQ209" s="119"/>
    </row>
    <row r="210" spans="1:43" ht="6" customHeight="1" x14ac:dyDescent="0.25">
      <c r="A210" s="407"/>
      <c r="B210" s="410"/>
      <c r="C210" s="202"/>
      <c r="D210" s="109"/>
      <c r="E210" s="407"/>
      <c r="F210" s="407"/>
      <c r="G210" s="407"/>
      <c r="H210" s="407"/>
      <c r="I210" s="407"/>
      <c r="J210" s="407"/>
      <c r="K210" s="407"/>
      <c r="L210" s="407"/>
      <c r="M210" s="407"/>
      <c r="N210" s="407"/>
      <c r="O210" s="407"/>
      <c r="P210" s="407"/>
      <c r="Q210" s="407"/>
      <c r="R210" s="407"/>
      <c r="S210" s="407"/>
      <c r="T210" s="407"/>
      <c r="U210" s="202"/>
      <c r="V210" s="109"/>
      <c r="W210" s="407"/>
      <c r="X210" s="407"/>
      <c r="Y210" s="407"/>
      <c r="Z210" s="407"/>
      <c r="AA210" s="407"/>
      <c r="AB210" s="407"/>
      <c r="AC210" s="407"/>
      <c r="AD210" s="407"/>
      <c r="AE210" s="407"/>
      <c r="AF210" s="407"/>
      <c r="AG210" s="407"/>
      <c r="AH210" s="407"/>
      <c r="AI210" s="407"/>
      <c r="AJ210" s="407"/>
      <c r="AK210" s="407"/>
      <c r="AL210" s="203"/>
      <c r="AM210" s="202"/>
      <c r="AN210" s="109"/>
      <c r="AO210" s="407"/>
      <c r="AP210" s="407"/>
      <c r="AQ210" s="407"/>
    </row>
    <row r="211" spans="1:43" ht="11.25" customHeight="1" x14ac:dyDescent="0.25">
      <c r="A211" s="407"/>
      <c r="B211" s="410">
        <v>820</v>
      </c>
      <c r="C211" s="202"/>
      <c r="D211" s="109"/>
      <c r="E211" s="1128" t="str">
        <f ca="1">VLOOKUP(INDIRECT(ADDRESS(ROW(),COLUMN()-3)),INDIRECT("translations[[Question Num]:["&amp; Language_Selected &amp;"]]"),MATCH(Language_Selected,Language_Options,0)+1,FALSE)</f>
        <v>Has your (husband/partner) or any other family member ever tried to force or pressure you to become pregnant when you did not want to become pregnant?</v>
      </c>
      <c r="F211" s="1128"/>
      <c r="G211" s="1128"/>
      <c r="H211" s="1128"/>
      <c r="I211" s="1128"/>
      <c r="J211" s="1128"/>
      <c r="K211" s="1128"/>
      <c r="L211" s="1128"/>
      <c r="M211" s="1128"/>
      <c r="N211" s="1128"/>
      <c r="O211" s="1128"/>
      <c r="P211" s="1128"/>
      <c r="Q211" s="1128"/>
      <c r="R211" s="1128"/>
      <c r="S211" s="1128"/>
      <c r="T211" s="1128"/>
      <c r="U211" s="202"/>
      <c r="V211" s="109"/>
      <c r="W211" s="381" t="s">
        <v>52</v>
      </c>
      <c r="X211" s="381"/>
      <c r="Y211" s="111" t="s">
        <v>9</v>
      </c>
      <c r="Z211" s="111"/>
      <c r="AA211" s="111"/>
      <c r="AB211" s="111"/>
      <c r="AC211" s="111"/>
      <c r="AD211" s="111"/>
      <c r="AE211" s="111"/>
      <c r="AF211" s="111"/>
      <c r="AG211" s="111"/>
      <c r="AH211" s="111"/>
      <c r="AI211" s="111"/>
      <c r="AJ211" s="111"/>
      <c r="AK211" s="111"/>
      <c r="AL211" s="117" t="s">
        <v>53</v>
      </c>
      <c r="AM211" s="202"/>
      <c r="AN211" s="109"/>
      <c r="AO211" s="407"/>
      <c r="AP211" s="407"/>
      <c r="AQ211" s="407"/>
    </row>
    <row r="212" spans="1:43" x14ac:dyDescent="0.25">
      <c r="A212" s="407"/>
      <c r="B212" s="410"/>
      <c r="C212" s="202"/>
      <c r="D212" s="109"/>
      <c r="E212" s="1128"/>
      <c r="F212" s="1128"/>
      <c r="G212" s="1128"/>
      <c r="H212" s="1128"/>
      <c r="I212" s="1128"/>
      <c r="J212" s="1128"/>
      <c r="K212" s="1128"/>
      <c r="L212" s="1128"/>
      <c r="M212" s="1128"/>
      <c r="N212" s="1128"/>
      <c r="O212" s="1128"/>
      <c r="P212" s="1128"/>
      <c r="Q212" s="1128"/>
      <c r="R212" s="1128"/>
      <c r="S212" s="1128"/>
      <c r="T212" s="1128"/>
      <c r="U212" s="202"/>
      <c r="V212" s="109"/>
      <c r="W212" s="381" t="s">
        <v>54</v>
      </c>
      <c r="X212" s="381"/>
      <c r="Y212" s="111" t="s">
        <v>9</v>
      </c>
      <c r="Z212" s="111"/>
      <c r="AA212" s="111"/>
      <c r="AB212" s="111"/>
      <c r="AC212" s="111"/>
      <c r="AD212" s="111"/>
      <c r="AE212" s="111"/>
      <c r="AF212" s="111"/>
      <c r="AG212" s="111"/>
      <c r="AH212" s="111"/>
      <c r="AI212" s="111"/>
      <c r="AJ212" s="111"/>
      <c r="AK212" s="111"/>
      <c r="AL212" s="117" t="s">
        <v>55</v>
      </c>
      <c r="AM212" s="202"/>
      <c r="AN212" s="109"/>
      <c r="AO212" s="407"/>
      <c r="AP212" s="407"/>
      <c r="AQ212" s="407"/>
    </row>
    <row r="213" spans="1:43" x14ac:dyDescent="0.25">
      <c r="A213" s="407"/>
      <c r="B213" s="410"/>
      <c r="C213" s="202"/>
      <c r="D213" s="109"/>
      <c r="E213" s="1128"/>
      <c r="F213" s="1128"/>
      <c r="G213" s="1128"/>
      <c r="H213" s="1128"/>
      <c r="I213" s="1128"/>
      <c r="J213" s="1128"/>
      <c r="K213" s="1128"/>
      <c r="L213" s="1128"/>
      <c r="M213" s="1128"/>
      <c r="N213" s="1128"/>
      <c r="O213" s="1128"/>
      <c r="P213" s="1128"/>
      <c r="Q213" s="1128"/>
      <c r="R213" s="1128"/>
      <c r="S213" s="1128"/>
      <c r="T213" s="1128"/>
      <c r="U213" s="202"/>
      <c r="V213" s="109"/>
      <c r="W213" s="381"/>
      <c r="X213" s="381"/>
      <c r="Y213" s="381"/>
      <c r="Z213" s="381"/>
      <c r="AA213" s="381"/>
      <c r="AC213" s="111"/>
      <c r="AD213" s="111"/>
      <c r="AE213" s="111"/>
      <c r="AF213" s="111"/>
      <c r="AG213" s="111"/>
      <c r="AH213" s="111"/>
      <c r="AI213" s="111"/>
      <c r="AJ213" s="111"/>
      <c r="AK213" s="111"/>
      <c r="AL213" s="117"/>
      <c r="AM213" s="202"/>
      <c r="AN213" s="109"/>
      <c r="AO213" s="407"/>
      <c r="AP213" s="407"/>
      <c r="AQ213" s="407"/>
    </row>
    <row r="214" spans="1:43" ht="6" customHeight="1" thickBot="1" x14ac:dyDescent="0.3">
      <c r="A214" s="141"/>
      <c r="B214" s="432"/>
      <c r="C214" s="139"/>
      <c r="D214" s="140"/>
      <c r="E214" s="141"/>
      <c r="F214" s="141"/>
      <c r="G214" s="141"/>
      <c r="H214" s="141"/>
      <c r="I214" s="141"/>
      <c r="J214" s="141"/>
      <c r="K214" s="141"/>
      <c r="L214" s="141"/>
      <c r="M214" s="141"/>
      <c r="N214" s="141"/>
      <c r="O214" s="141"/>
      <c r="P214" s="141"/>
      <c r="Q214" s="141"/>
      <c r="R214" s="141"/>
      <c r="S214" s="141"/>
      <c r="T214" s="141"/>
      <c r="U214" s="139"/>
      <c r="V214" s="140"/>
      <c r="W214" s="141"/>
      <c r="X214" s="141"/>
      <c r="Y214" s="141"/>
      <c r="Z214" s="141"/>
      <c r="AA214" s="141"/>
      <c r="AB214" s="141"/>
      <c r="AC214" s="141"/>
      <c r="AD214" s="141"/>
      <c r="AE214" s="141"/>
      <c r="AF214" s="141"/>
      <c r="AG214" s="141"/>
      <c r="AH214" s="141"/>
      <c r="AI214" s="141"/>
      <c r="AJ214" s="141"/>
      <c r="AK214" s="141"/>
      <c r="AL214" s="142"/>
      <c r="AM214" s="139"/>
      <c r="AN214" s="140"/>
      <c r="AO214" s="141"/>
      <c r="AP214" s="141"/>
      <c r="AQ214" s="141"/>
    </row>
    <row r="215" spans="1:43" ht="6" customHeight="1" x14ac:dyDescent="0.25">
      <c r="A215" s="129"/>
      <c r="B215" s="130"/>
      <c r="C215" s="131"/>
      <c r="D215" s="132"/>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4"/>
      <c r="AM215" s="131"/>
      <c r="AN215" s="132"/>
      <c r="AO215" s="133"/>
      <c r="AP215" s="133"/>
      <c r="AQ215" s="135"/>
    </row>
    <row r="216" spans="1:43" x14ac:dyDescent="0.25">
      <c r="A216" s="136"/>
      <c r="B216" s="410">
        <v>821</v>
      </c>
      <c r="C216" s="202"/>
      <c r="D216" s="109"/>
      <c r="E216" s="1129" t="s">
        <v>636</v>
      </c>
      <c r="F216" s="1129"/>
      <c r="G216" s="1129"/>
      <c r="H216" s="1129"/>
      <c r="I216" s="1129"/>
      <c r="J216" s="1129"/>
      <c r="K216" s="1129"/>
      <c r="L216" s="1129"/>
      <c r="M216" s="1129"/>
      <c r="N216" s="1129"/>
      <c r="O216" s="1129"/>
      <c r="P216" s="1129"/>
      <c r="Q216" s="1129"/>
      <c r="R216" s="1129"/>
      <c r="S216" s="1129"/>
      <c r="T216" s="1129"/>
      <c r="U216" s="407"/>
      <c r="V216" s="407"/>
      <c r="W216" s="407"/>
      <c r="X216" s="407"/>
      <c r="Y216" s="407"/>
      <c r="Z216" s="407"/>
      <c r="AA216" s="407"/>
      <c r="AB216" s="407"/>
      <c r="AC216" s="407"/>
      <c r="AD216" s="407"/>
      <c r="AE216" s="407"/>
      <c r="AF216" s="407"/>
      <c r="AG216" s="407"/>
      <c r="AH216" s="407"/>
      <c r="AI216" s="407"/>
      <c r="AJ216" s="407"/>
      <c r="AK216" s="407"/>
      <c r="AL216" s="203"/>
      <c r="AM216" s="202"/>
      <c r="AN216" s="109"/>
      <c r="AO216" s="407"/>
      <c r="AP216" s="407"/>
      <c r="AQ216" s="137"/>
    </row>
    <row r="217" spans="1:43" ht="6" customHeight="1" x14ac:dyDescent="0.25">
      <c r="A217" s="136"/>
      <c r="B217" s="410"/>
      <c r="C217" s="202"/>
      <c r="D217" s="109"/>
      <c r="E217" s="407"/>
      <c r="F217" s="407"/>
      <c r="G217" s="407"/>
      <c r="H217" s="407"/>
      <c r="I217" s="407"/>
      <c r="J217" s="407"/>
      <c r="K217" s="407"/>
      <c r="L217" s="407"/>
      <c r="M217" s="407"/>
      <c r="N217" s="407"/>
      <c r="O217" s="407"/>
      <c r="P217" s="407"/>
      <c r="Q217" s="407"/>
      <c r="R217" s="407"/>
      <c r="S217" s="407"/>
      <c r="T217" s="407"/>
      <c r="U217" s="407"/>
      <c r="V217" s="407"/>
      <c r="W217" s="407"/>
      <c r="X217" s="407"/>
      <c r="Y217" s="407"/>
      <c r="Z217" s="407"/>
      <c r="AA217" s="407"/>
      <c r="AB217" s="407"/>
      <c r="AC217" s="407"/>
      <c r="AD217" s="407"/>
      <c r="AE217" s="407"/>
      <c r="AF217" s="407"/>
      <c r="AG217" s="407"/>
      <c r="AH217" s="407"/>
      <c r="AI217" s="407"/>
      <c r="AJ217" s="407"/>
      <c r="AK217" s="407"/>
      <c r="AL217" s="203"/>
      <c r="AM217" s="202"/>
      <c r="AN217" s="109"/>
      <c r="AO217" s="407"/>
      <c r="AP217" s="407"/>
      <c r="AQ217" s="137"/>
    </row>
    <row r="218" spans="1:43" x14ac:dyDescent="0.25">
      <c r="A218" s="136"/>
      <c r="B218" s="410"/>
      <c r="C218" s="202"/>
      <c r="D218" s="109"/>
      <c r="E218" s="407"/>
      <c r="F218" s="407"/>
      <c r="G218" s="407"/>
      <c r="H218" s="407"/>
      <c r="I218" s="407"/>
      <c r="J218" s="161" t="s">
        <v>637</v>
      </c>
      <c r="L218" s="407"/>
      <c r="M218" s="407"/>
      <c r="N218" s="407"/>
      <c r="P218" s="407"/>
      <c r="Q218" s="203" t="s">
        <v>638</v>
      </c>
      <c r="S218" s="407"/>
      <c r="T218" s="407"/>
      <c r="U218" s="407"/>
      <c r="V218" s="407"/>
      <c r="W218" s="407"/>
      <c r="X218" s="407"/>
      <c r="Y218" s="407"/>
      <c r="Z218" s="407"/>
      <c r="AA218" s="203" t="s">
        <v>708</v>
      </c>
      <c r="AC218" s="407"/>
      <c r="AD218" s="407"/>
      <c r="AE218" s="407"/>
      <c r="AF218" s="407"/>
      <c r="AG218" s="407"/>
      <c r="AH218" s="407"/>
      <c r="AI218" s="407"/>
      <c r="AJ218" s="407"/>
      <c r="AK218" s="407"/>
      <c r="AL218" s="203"/>
      <c r="AM218" s="202"/>
      <c r="AN218" s="109"/>
      <c r="AO218" s="407"/>
      <c r="AP218" s="1229">
        <v>901</v>
      </c>
      <c r="AQ218" s="137"/>
    </row>
    <row r="219" spans="1:43" x14ac:dyDescent="0.25">
      <c r="A219" s="136"/>
      <c r="B219" s="410"/>
      <c r="C219" s="202"/>
      <c r="D219" s="109"/>
      <c r="E219" s="407"/>
      <c r="F219" s="407"/>
      <c r="G219" s="407"/>
      <c r="H219" s="407"/>
      <c r="I219" s="407"/>
      <c r="J219" s="407"/>
      <c r="L219" s="407"/>
      <c r="M219" s="407"/>
      <c r="N219" s="407"/>
      <c r="P219" s="407"/>
      <c r="Q219" s="203" t="s">
        <v>186</v>
      </c>
      <c r="S219" s="407"/>
      <c r="T219" s="407"/>
      <c r="U219" s="407"/>
      <c r="V219" s="407"/>
      <c r="W219" s="407"/>
      <c r="X219" s="407"/>
      <c r="Y219" s="407"/>
      <c r="Z219" s="407"/>
      <c r="AA219" s="203" t="s">
        <v>186</v>
      </c>
      <c r="AC219" s="407"/>
      <c r="AD219" s="407"/>
      <c r="AE219" s="407"/>
      <c r="AF219" s="407"/>
      <c r="AG219" s="407"/>
      <c r="AH219" s="407"/>
      <c r="AI219" s="407"/>
      <c r="AJ219" s="407"/>
      <c r="AK219" s="407"/>
      <c r="AL219" s="203"/>
      <c r="AM219" s="202"/>
      <c r="AN219" s="109"/>
      <c r="AO219" s="407"/>
      <c r="AP219" s="1229"/>
      <c r="AQ219" s="137"/>
    </row>
    <row r="220" spans="1:43" ht="6" customHeight="1" thickBot="1" x14ac:dyDescent="0.3">
      <c r="A220" s="138"/>
      <c r="B220" s="432"/>
      <c r="C220" s="139"/>
      <c r="D220" s="140"/>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c r="AC220" s="141"/>
      <c r="AD220" s="141"/>
      <c r="AE220" s="141"/>
      <c r="AF220" s="141"/>
      <c r="AG220" s="141"/>
      <c r="AH220" s="141"/>
      <c r="AI220" s="141"/>
      <c r="AJ220" s="141"/>
      <c r="AK220" s="141"/>
      <c r="AL220" s="142"/>
      <c r="AM220" s="139"/>
      <c r="AN220" s="140"/>
      <c r="AO220" s="141"/>
      <c r="AP220" s="141"/>
      <c r="AQ220" s="143"/>
    </row>
    <row r="221" spans="1:43" ht="6" customHeight="1" x14ac:dyDescent="0.25">
      <c r="A221" s="407"/>
      <c r="B221" s="410"/>
      <c r="C221" s="202"/>
      <c r="D221" s="109"/>
      <c r="E221" s="407"/>
      <c r="F221" s="407"/>
      <c r="G221" s="407"/>
      <c r="H221" s="407"/>
      <c r="I221" s="407"/>
      <c r="J221" s="407"/>
      <c r="K221" s="407"/>
      <c r="L221" s="407"/>
      <c r="M221" s="407"/>
      <c r="N221" s="407"/>
      <c r="O221" s="407"/>
      <c r="P221" s="407"/>
      <c r="Q221" s="407"/>
      <c r="R221" s="407"/>
      <c r="S221" s="407"/>
      <c r="T221" s="407"/>
      <c r="U221" s="202"/>
      <c r="V221" s="109"/>
      <c r="W221" s="407"/>
      <c r="X221" s="407"/>
      <c r="Y221" s="407"/>
      <c r="Z221" s="407"/>
      <c r="AA221" s="407"/>
      <c r="AB221" s="407"/>
      <c r="AC221" s="407"/>
      <c r="AD221" s="407"/>
      <c r="AE221" s="407"/>
      <c r="AF221" s="407"/>
      <c r="AG221" s="407"/>
      <c r="AH221" s="407"/>
      <c r="AI221" s="407"/>
      <c r="AJ221" s="407"/>
      <c r="AK221" s="407"/>
      <c r="AL221" s="203"/>
      <c r="AM221" s="202"/>
      <c r="AN221" s="109"/>
      <c r="AO221" s="407"/>
      <c r="AP221" s="407"/>
      <c r="AQ221" s="407"/>
    </row>
    <row r="222" spans="1:43" ht="11.25" customHeight="1" x14ac:dyDescent="0.25">
      <c r="A222" s="407"/>
      <c r="B222" s="410">
        <v>822</v>
      </c>
      <c r="C222" s="202"/>
      <c r="D222" s="109"/>
      <c r="E222" s="1128" t="str">
        <f ca="1">VLOOKUP(INDIRECT(ADDRESS(ROW(),COLUMN()-3)),INDIRECT("translations[[Question Num]:["&amp; Language_Selected &amp;"]]"),MATCH(Language_Selected,Language_Options,0)+1,FALSE)</f>
        <v>Does your (husband/partner) want the same number of children that you want, or does he want more or fewer than you want?</v>
      </c>
      <c r="F222" s="1128"/>
      <c r="G222" s="1128"/>
      <c r="H222" s="1128"/>
      <c r="I222" s="1128"/>
      <c r="J222" s="1128"/>
      <c r="K222" s="1128"/>
      <c r="L222" s="1128"/>
      <c r="M222" s="1128"/>
      <c r="N222" s="1128"/>
      <c r="O222" s="1128"/>
      <c r="P222" s="1128"/>
      <c r="Q222" s="1128"/>
      <c r="R222" s="1128"/>
      <c r="S222" s="1128"/>
      <c r="T222" s="1128"/>
      <c r="U222" s="202"/>
      <c r="V222" s="109"/>
      <c r="W222" s="381" t="s">
        <v>709</v>
      </c>
      <c r="X222" s="381"/>
      <c r="Y222" s="381"/>
      <c r="Z222" s="381"/>
      <c r="AA222" s="381"/>
      <c r="AB222" s="111" t="s">
        <v>9</v>
      </c>
      <c r="AC222" s="111"/>
      <c r="AD222" s="160"/>
      <c r="AE222" s="111"/>
      <c r="AF222" s="111"/>
      <c r="AG222" s="111"/>
      <c r="AH222" s="111"/>
      <c r="AI222" s="111"/>
      <c r="AJ222" s="111"/>
      <c r="AK222" s="111"/>
      <c r="AL222" s="117" t="s">
        <v>53</v>
      </c>
      <c r="AM222" s="202"/>
      <c r="AN222" s="109"/>
      <c r="AO222" s="407"/>
      <c r="AP222" s="407"/>
      <c r="AQ222" s="407"/>
    </row>
    <row r="223" spans="1:43" x14ac:dyDescent="0.25">
      <c r="A223" s="407"/>
      <c r="B223" s="410"/>
      <c r="C223" s="202"/>
      <c r="D223" s="109"/>
      <c r="E223" s="1128"/>
      <c r="F223" s="1128"/>
      <c r="G223" s="1128"/>
      <c r="H223" s="1128"/>
      <c r="I223" s="1128"/>
      <c r="J223" s="1128"/>
      <c r="K223" s="1128"/>
      <c r="L223" s="1128"/>
      <c r="M223" s="1128"/>
      <c r="N223" s="1128"/>
      <c r="O223" s="1128"/>
      <c r="P223" s="1128"/>
      <c r="Q223" s="1128"/>
      <c r="R223" s="1128"/>
      <c r="S223" s="1128"/>
      <c r="T223" s="1128"/>
      <c r="U223" s="202"/>
      <c r="V223" s="109"/>
      <c r="W223" s="381" t="s">
        <v>710</v>
      </c>
      <c r="X223" s="381"/>
      <c r="Y223" s="381"/>
      <c r="Z223" s="381"/>
      <c r="AA223" s="381"/>
      <c r="AB223" s="381"/>
      <c r="AC223" s="111" t="s">
        <v>9</v>
      </c>
      <c r="AD223" s="111"/>
      <c r="AE223" s="111"/>
      <c r="AF223" s="111"/>
      <c r="AG223" s="111"/>
      <c r="AH223" s="111"/>
      <c r="AI223" s="111"/>
      <c r="AJ223" s="111"/>
      <c r="AK223" s="111"/>
      <c r="AL223" s="117" t="s">
        <v>55</v>
      </c>
      <c r="AM223" s="202"/>
      <c r="AN223" s="109"/>
      <c r="AO223" s="407"/>
      <c r="AP223" s="407"/>
      <c r="AQ223" s="407"/>
    </row>
    <row r="224" spans="1:43" x14ac:dyDescent="0.25">
      <c r="A224" s="407"/>
      <c r="B224" s="410"/>
      <c r="C224" s="202"/>
      <c r="D224" s="109"/>
      <c r="E224" s="1128"/>
      <c r="F224" s="1128"/>
      <c r="G224" s="1128"/>
      <c r="H224" s="1128"/>
      <c r="I224" s="1128"/>
      <c r="J224" s="1128"/>
      <c r="K224" s="1128"/>
      <c r="L224" s="1128"/>
      <c r="M224" s="1128"/>
      <c r="N224" s="1128"/>
      <c r="O224" s="1128"/>
      <c r="P224" s="1128"/>
      <c r="Q224" s="1128"/>
      <c r="R224" s="1128"/>
      <c r="S224" s="1128"/>
      <c r="T224" s="1128"/>
      <c r="U224" s="202"/>
      <c r="V224" s="109"/>
      <c r="W224" s="381" t="s">
        <v>711</v>
      </c>
      <c r="X224" s="381"/>
      <c r="Y224" s="381"/>
      <c r="Z224" s="381"/>
      <c r="AA224" s="381"/>
      <c r="AB224" s="381"/>
      <c r="AC224" s="111" t="s">
        <v>9</v>
      </c>
      <c r="AD224" s="111"/>
      <c r="AE224" s="111"/>
      <c r="AF224" s="111"/>
      <c r="AG224" s="111"/>
      <c r="AH224" s="111"/>
      <c r="AI224" s="111"/>
      <c r="AJ224" s="111"/>
      <c r="AK224" s="111"/>
      <c r="AL224" s="117" t="s">
        <v>91</v>
      </c>
      <c r="AM224" s="202"/>
      <c r="AN224" s="109"/>
      <c r="AO224" s="407"/>
      <c r="AP224" s="407"/>
      <c r="AQ224" s="407"/>
    </row>
    <row r="225" spans="1:44" x14ac:dyDescent="0.25">
      <c r="A225" s="407"/>
      <c r="B225" s="410"/>
      <c r="C225" s="202"/>
      <c r="D225" s="109"/>
      <c r="E225" s="1128"/>
      <c r="F225" s="1128"/>
      <c r="G225" s="1128"/>
      <c r="H225" s="1128"/>
      <c r="I225" s="1128"/>
      <c r="J225" s="1128"/>
      <c r="K225" s="1128"/>
      <c r="L225" s="1128"/>
      <c r="M225" s="1128"/>
      <c r="N225" s="1128"/>
      <c r="O225" s="1128"/>
      <c r="P225" s="1128"/>
      <c r="Q225" s="1128"/>
      <c r="R225" s="1128"/>
      <c r="S225" s="1128"/>
      <c r="T225" s="1128"/>
      <c r="U225" s="202"/>
      <c r="V225" s="109"/>
      <c r="W225" s="381" t="s">
        <v>150</v>
      </c>
      <c r="X225" s="381"/>
      <c r="Y225" s="381"/>
      <c r="Z225" s="381"/>
      <c r="AA225" s="381"/>
      <c r="AB225" s="111" t="s">
        <v>9</v>
      </c>
      <c r="AC225" s="160"/>
      <c r="AD225" s="111"/>
      <c r="AE225" s="111"/>
      <c r="AF225" s="111"/>
      <c r="AG225" s="111"/>
      <c r="AH225" s="111"/>
      <c r="AI225" s="111"/>
      <c r="AJ225" s="111"/>
      <c r="AK225" s="111"/>
      <c r="AL225" s="117" t="s">
        <v>103</v>
      </c>
      <c r="AM225" s="202"/>
      <c r="AN225" s="109"/>
      <c r="AO225" s="407"/>
      <c r="AP225" s="407"/>
      <c r="AQ225" s="407"/>
    </row>
    <row r="226" spans="1:44" ht="6" customHeight="1" x14ac:dyDescent="0.25">
      <c r="A226" s="119"/>
      <c r="B226" s="118"/>
      <c r="C226" s="114"/>
      <c r="D226" s="113"/>
      <c r="E226" s="119"/>
      <c r="F226" s="119"/>
      <c r="G226" s="119"/>
      <c r="H226" s="119"/>
      <c r="I226" s="119"/>
      <c r="J226" s="119"/>
      <c r="K226" s="119"/>
      <c r="L226" s="119"/>
      <c r="M226" s="119"/>
      <c r="N226" s="119"/>
      <c r="O226" s="119"/>
      <c r="P226" s="119"/>
      <c r="Q226" s="119"/>
      <c r="R226" s="119"/>
      <c r="S226" s="119"/>
      <c r="T226" s="119"/>
      <c r="U226" s="114"/>
      <c r="V226" s="113"/>
      <c r="W226" s="119"/>
      <c r="X226" s="119"/>
      <c r="Y226" s="119"/>
      <c r="Z226" s="119"/>
      <c r="AA226" s="119"/>
      <c r="AB226" s="119"/>
      <c r="AC226" s="119"/>
      <c r="AD226" s="119"/>
      <c r="AE226" s="119"/>
      <c r="AF226" s="119"/>
      <c r="AG226" s="119"/>
      <c r="AH226" s="119"/>
      <c r="AI226" s="119"/>
      <c r="AJ226" s="119"/>
      <c r="AK226" s="119"/>
      <c r="AL226" s="120"/>
      <c r="AM226" s="114"/>
      <c r="AN226" s="113"/>
      <c r="AO226" s="119"/>
      <c r="AP226" s="119"/>
      <c r="AQ226" s="119"/>
      <c r="AR226" s="159"/>
    </row>
    <row r="227" spans="1:44" ht="6" customHeight="1" x14ac:dyDescent="0.25">
      <c r="A227" s="29"/>
      <c r="B227" s="433"/>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33"/>
      <c r="AM227" s="29"/>
      <c r="AN227" s="29"/>
      <c r="AO227" s="29"/>
      <c r="AP227" s="29"/>
      <c r="AQ227" s="29"/>
      <c r="AR227" s="407"/>
    </row>
    <row r="228" spans="1:44" x14ac:dyDescent="0.25">
      <c r="AC228" s="161"/>
      <c r="AG228" s="187"/>
    </row>
  </sheetData>
  <sheetProtection sheet="1" scenarios="1" formatCells="0" formatRows="0" insertRows="0" deleteRows="0"/>
  <mergeCells count="62">
    <mergeCell ref="AA47:AJ47"/>
    <mergeCell ref="Z122:AK122"/>
    <mergeCell ref="F28:L34"/>
    <mergeCell ref="N28:T34"/>
    <mergeCell ref="Q44:T54"/>
    <mergeCell ref="K44:O54"/>
    <mergeCell ref="F44:I54"/>
    <mergeCell ref="E57:AL57"/>
    <mergeCell ref="E71:AL71"/>
    <mergeCell ref="E78:AL78"/>
    <mergeCell ref="AP197:AP198"/>
    <mergeCell ref="AP59:AP60"/>
    <mergeCell ref="F144:L154"/>
    <mergeCell ref="N144:T154"/>
    <mergeCell ref="E134:T136"/>
    <mergeCell ref="E155:T155"/>
    <mergeCell ref="E190:AL190"/>
    <mergeCell ref="E166:T166"/>
    <mergeCell ref="F180:T181"/>
    <mergeCell ref="E64:AL64"/>
    <mergeCell ref="F114:L125"/>
    <mergeCell ref="N114:T125"/>
    <mergeCell ref="F172:T173"/>
    <mergeCell ref="F170:T171"/>
    <mergeCell ref="E139:T139"/>
    <mergeCell ref="F168:T169"/>
    <mergeCell ref="AP218:AP219"/>
    <mergeCell ref="Z202:AK202"/>
    <mergeCell ref="AP80:AP81"/>
    <mergeCell ref="AP130:AP131"/>
    <mergeCell ref="AP192:AP193"/>
    <mergeCell ref="AP200:AP201"/>
    <mergeCell ref="Z150:AK150"/>
    <mergeCell ref="AI158:AL158"/>
    <mergeCell ref="AE158:AH158"/>
    <mergeCell ref="AA158:AD158"/>
    <mergeCell ref="Z163:AK163"/>
    <mergeCell ref="E128:AL128"/>
    <mergeCell ref="F176:T177"/>
    <mergeCell ref="F174:T175"/>
    <mergeCell ref="F178:T179"/>
    <mergeCell ref="F182:T183"/>
    <mergeCell ref="E222:T225"/>
    <mergeCell ref="E205:T208"/>
    <mergeCell ref="E186:T187"/>
    <mergeCell ref="E197:T202"/>
    <mergeCell ref="E216:T216"/>
    <mergeCell ref="E211:T213"/>
    <mergeCell ref="E158:T163"/>
    <mergeCell ref="F94:L106"/>
    <mergeCell ref="N94:T106"/>
    <mergeCell ref="E11:T11"/>
    <mergeCell ref="E37:T37"/>
    <mergeCell ref="AP13:AP14"/>
    <mergeCell ref="AP18:AP19"/>
    <mergeCell ref="E17:T20"/>
    <mergeCell ref="A1:AQ1"/>
    <mergeCell ref="E3:T3"/>
    <mergeCell ref="W3:AL3"/>
    <mergeCell ref="AO3:AP3"/>
    <mergeCell ref="AP7:AP8"/>
    <mergeCell ref="E5:T5"/>
  </mergeCells>
  <printOptions horizontalCentered="1"/>
  <pageMargins left="0.25" right="0.25" top="0.25" bottom="0.25" header="0.3" footer="0.3"/>
  <pageSetup paperSize="9" orientation="portrait" r:id="rId1"/>
  <headerFooter>
    <oddFooter>&amp;CW-&amp;P</oddFooter>
  </headerFooter>
  <rowBreaks count="2" manualBreakCount="2">
    <brk id="84" max="42" man="1"/>
    <brk id="164" max="4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1EE46-A353-440B-81F1-F20E5A50D908}">
  <sheetPr codeName="Sheet2">
    <tabColor rgb="FFFF3300"/>
  </sheetPr>
  <dimension ref="A1:BE215"/>
  <sheetViews>
    <sheetView view="pageBreakPreview" topLeftCell="A70" zoomScaleNormal="100" zoomScaleSheetLayoutView="100" workbookViewId="0">
      <selection activeCell="AL2" sqref="AL2:AP2"/>
    </sheetView>
  </sheetViews>
  <sheetFormatPr defaultColWidth="2.90625" defaultRowHeight="10.3" x14ac:dyDescent="0.25"/>
  <cols>
    <col min="1" max="1" width="1.90625" customWidth="1"/>
    <col min="2" max="2" width="4.90625" style="358" customWidth="1"/>
    <col min="3" max="4" width="1.90625" customWidth="1"/>
    <col min="5" max="5" width="2.90625" customWidth="1"/>
    <col min="15" max="15" width="2.90625" customWidth="1"/>
    <col min="21" max="22" width="1.90625" customWidth="1"/>
    <col min="35" max="37" width="2.90625" customWidth="1"/>
    <col min="38" max="38" width="2.90625" style="948" customWidth="1"/>
    <col min="39" max="41" width="1.90625" customWidth="1"/>
    <col min="42" max="42" width="4.90625" customWidth="1"/>
    <col min="43" max="43" width="1.90625" customWidth="1"/>
  </cols>
  <sheetData>
    <row r="1" spans="1:57" x14ac:dyDescent="0.25">
      <c r="A1" s="1010" t="s">
        <v>932</v>
      </c>
      <c r="B1" s="1010"/>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0"/>
    </row>
    <row r="2" spans="1:57" x14ac:dyDescent="0.25">
      <c r="U2" s="955" t="s">
        <v>130</v>
      </c>
    </row>
    <row r="3" spans="1:57" x14ac:dyDescent="0.25">
      <c r="U3" s="955"/>
    </row>
    <row r="4" spans="1:57" ht="11.25" customHeight="1" x14ac:dyDescent="0.25">
      <c r="B4" s="1123" t="str">
        <f ca="1">VLOOKUP(INDIRECT(ADDRESS(ROW()-3,COLUMN()-1)),INDIRECT("translations[[Question Num]:["&amp; Language_Selected &amp;"]]"),MATCH(Language_Selected,Language_Options,0)+1,FALSE)</f>
        <v>Hello. My name is _________________. I am working with [NAME OF ORGANIZATION]. We are conducting a survey about health and other topics all over [NAME OF COUNTRY]. The information we collect will help the government to plan health services. Your household was selected for the survey. The questions usually take about 30 to 60 minutes. All of the answers you give will be confidential and will not be shared with anyone other than members of our survey team. You don't have to be in the survey, but we hope you will agree to answer the questions since your views are important. If I ask you any question you don't want to answer, just let me know and I will go on to the next question or you can stop the interview at any time.
In case you need more information about the survey, you may contact the person listed on the card that has already been given to your household.
Do you have any questions?
May I begin the interview now?</v>
      </c>
      <c r="C4" s="1123"/>
      <c r="D4" s="1123"/>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123"/>
      <c r="AO4" s="1123"/>
      <c r="AP4" s="1123"/>
    </row>
    <row r="5" spans="1:57" x14ac:dyDescent="0.25">
      <c r="B5" s="1123"/>
      <c r="C5" s="1123"/>
      <c r="D5" s="1123"/>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1123"/>
      <c r="AC5" s="1123"/>
      <c r="AD5" s="1123"/>
      <c r="AE5" s="1123"/>
      <c r="AF5" s="1123"/>
      <c r="AG5" s="1123"/>
      <c r="AH5" s="1123"/>
      <c r="AI5" s="1123"/>
      <c r="AJ5" s="1123"/>
      <c r="AK5" s="1123"/>
      <c r="AL5" s="1123"/>
      <c r="AM5" s="1123"/>
      <c r="AN5" s="1123"/>
      <c r="AO5" s="1123"/>
      <c r="AP5" s="1123"/>
    </row>
    <row r="6" spans="1:57" x14ac:dyDescent="0.25">
      <c r="B6" s="1123"/>
      <c r="C6" s="1123"/>
      <c r="D6" s="1123"/>
      <c r="E6" s="1123"/>
      <c r="F6" s="1123"/>
      <c r="G6" s="1123"/>
      <c r="H6" s="1123"/>
      <c r="I6" s="1123"/>
      <c r="J6" s="1123"/>
      <c r="K6" s="1123"/>
      <c r="L6" s="1123"/>
      <c r="M6" s="1123"/>
      <c r="N6" s="1123"/>
      <c r="O6" s="1123"/>
      <c r="P6" s="1123"/>
      <c r="Q6" s="1123"/>
      <c r="R6" s="1123"/>
      <c r="S6" s="1123"/>
      <c r="T6" s="1123"/>
      <c r="U6" s="1123"/>
      <c r="V6" s="1123"/>
      <c r="W6" s="1123"/>
      <c r="X6" s="1123"/>
      <c r="Y6" s="1123"/>
      <c r="Z6" s="1123"/>
      <c r="AA6" s="1123"/>
      <c r="AB6" s="1123"/>
      <c r="AC6" s="1123"/>
      <c r="AD6" s="1123"/>
      <c r="AE6" s="1123"/>
      <c r="AF6" s="1123"/>
      <c r="AG6" s="1123"/>
      <c r="AH6" s="1123"/>
      <c r="AI6" s="1123"/>
      <c r="AJ6" s="1123"/>
      <c r="AK6" s="1123"/>
      <c r="AL6" s="1123"/>
      <c r="AM6" s="1123"/>
      <c r="AN6" s="1123"/>
      <c r="AO6" s="1123"/>
      <c r="AP6" s="1123"/>
      <c r="AS6" s="939"/>
      <c r="AT6" s="939"/>
      <c r="AU6" s="939"/>
      <c r="AV6" s="939"/>
      <c r="AW6" s="939"/>
      <c r="AX6" s="939"/>
      <c r="AY6" s="939"/>
      <c r="AZ6" s="939"/>
      <c r="BA6" s="939"/>
      <c r="BB6" s="939"/>
      <c r="BC6" s="939"/>
      <c r="BD6" s="939"/>
      <c r="BE6" s="939"/>
    </row>
    <row r="7" spans="1:57" x14ac:dyDescent="0.25">
      <c r="B7" s="1123"/>
      <c r="C7" s="1123"/>
      <c r="D7" s="1123"/>
      <c r="E7" s="1123"/>
      <c r="F7" s="1123"/>
      <c r="G7" s="1123"/>
      <c r="H7" s="1123"/>
      <c r="I7" s="1123"/>
      <c r="J7" s="1123"/>
      <c r="K7" s="1123"/>
      <c r="L7" s="1123"/>
      <c r="M7" s="1123"/>
      <c r="N7" s="1123"/>
      <c r="O7" s="1123"/>
      <c r="P7" s="1123"/>
      <c r="Q7" s="1123"/>
      <c r="R7" s="1123"/>
      <c r="S7" s="1123"/>
      <c r="T7" s="1123"/>
      <c r="U7" s="1123"/>
      <c r="V7" s="1123"/>
      <c r="W7" s="1123"/>
      <c r="X7" s="1123"/>
      <c r="Y7" s="1123"/>
      <c r="Z7" s="1123"/>
      <c r="AA7" s="1123"/>
      <c r="AB7" s="1123"/>
      <c r="AC7" s="1123"/>
      <c r="AD7" s="1123"/>
      <c r="AE7" s="1123"/>
      <c r="AF7" s="1123"/>
      <c r="AG7" s="1123"/>
      <c r="AH7" s="1123"/>
      <c r="AI7" s="1123"/>
      <c r="AJ7" s="1123"/>
      <c r="AK7" s="1123"/>
      <c r="AL7" s="1123"/>
      <c r="AM7" s="1123"/>
      <c r="AN7" s="1123"/>
      <c r="AO7" s="1123"/>
      <c r="AP7" s="1123"/>
      <c r="AS7" s="939"/>
      <c r="AT7" s="939"/>
      <c r="AU7" s="939"/>
      <c r="AV7" s="939"/>
      <c r="AW7" s="939"/>
      <c r="AX7" s="939"/>
      <c r="AY7" s="939"/>
      <c r="AZ7" s="939"/>
      <c r="BA7" s="939"/>
      <c r="BB7" s="939"/>
      <c r="BC7" s="939"/>
      <c r="BD7" s="939"/>
      <c r="BE7" s="939"/>
    </row>
    <row r="8" spans="1:57" x14ac:dyDescent="0.25">
      <c r="B8" s="1123"/>
      <c r="C8" s="1123"/>
      <c r="D8" s="1123"/>
      <c r="E8" s="1123"/>
      <c r="F8" s="1123"/>
      <c r="G8" s="1123"/>
      <c r="H8" s="1123"/>
      <c r="I8" s="1123"/>
      <c r="J8" s="1123"/>
      <c r="K8" s="1123"/>
      <c r="L8" s="1123"/>
      <c r="M8" s="1123"/>
      <c r="N8" s="1123"/>
      <c r="O8" s="1123"/>
      <c r="P8" s="1123"/>
      <c r="Q8" s="1123"/>
      <c r="R8" s="1123"/>
      <c r="S8" s="1123"/>
      <c r="T8" s="1123"/>
      <c r="U8" s="1123"/>
      <c r="V8" s="1123"/>
      <c r="W8" s="1123"/>
      <c r="X8" s="1123"/>
      <c r="Y8" s="1123"/>
      <c r="Z8" s="1123"/>
      <c r="AA8" s="1123"/>
      <c r="AB8" s="1123"/>
      <c r="AC8" s="1123"/>
      <c r="AD8" s="1123"/>
      <c r="AE8" s="1123"/>
      <c r="AF8" s="1123"/>
      <c r="AG8" s="1123"/>
      <c r="AH8" s="1123"/>
      <c r="AI8" s="1123"/>
      <c r="AJ8" s="1123"/>
      <c r="AK8" s="1123"/>
      <c r="AL8" s="1123"/>
      <c r="AM8" s="1123"/>
      <c r="AN8" s="1123"/>
      <c r="AO8" s="1123"/>
      <c r="AP8" s="1123"/>
      <c r="AS8" s="939"/>
      <c r="AT8" s="939"/>
      <c r="AU8" s="939"/>
      <c r="AV8" s="939"/>
      <c r="AW8" s="939"/>
      <c r="AX8" s="939"/>
      <c r="AY8" s="939"/>
      <c r="AZ8" s="939"/>
      <c r="BA8" s="939"/>
      <c r="BB8" s="939"/>
      <c r="BC8" s="939"/>
      <c r="BD8" s="939"/>
      <c r="BE8" s="939"/>
    </row>
    <row r="9" spans="1:57" x14ac:dyDescent="0.25">
      <c r="B9" s="1123"/>
      <c r="C9" s="1123"/>
      <c r="D9" s="1123"/>
      <c r="E9" s="1123"/>
      <c r="F9" s="1123"/>
      <c r="G9" s="1123"/>
      <c r="H9" s="1123"/>
      <c r="I9" s="1123"/>
      <c r="J9" s="1123"/>
      <c r="K9" s="1123"/>
      <c r="L9" s="1123"/>
      <c r="M9" s="1123"/>
      <c r="N9" s="1123"/>
      <c r="O9" s="1123"/>
      <c r="P9" s="1123"/>
      <c r="Q9" s="1123"/>
      <c r="R9" s="1123"/>
      <c r="S9" s="1123"/>
      <c r="T9" s="1123"/>
      <c r="U9" s="1123"/>
      <c r="V9" s="1123"/>
      <c r="W9" s="1123"/>
      <c r="X9" s="1123"/>
      <c r="Y9" s="1123"/>
      <c r="Z9" s="1123"/>
      <c r="AA9" s="1123"/>
      <c r="AB9" s="1123"/>
      <c r="AC9" s="1123"/>
      <c r="AD9" s="1123"/>
      <c r="AE9" s="1123"/>
      <c r="AF9" s="1123"/>
      <c r="AG9" s="1123"/>
      <c r="AH9" s="1123"/>
      <c r="AI9" s="1123"/>
      <c r="AJ9" s="1123"/>
      <c r="AK9" s="1123"/>
      <c r="AL9" s="1123"/>
      <c r="AM9" s="1123"/>
      <c r="AN9" s="1123"/>
      <c r="AO9" s="1123"/>
      <c r="AP9" s="1123"/>
      <c r="AS9" s="939"/>
      <c r="AT9" s="939"/>
      <c r="AU9" s="939"/>
      <c r="AV9" s="939"/>
      <c r="AW9" s="939"/>
      <c r="AX9" s="939"/>
      <c r="AY9" s="939"/>
      <c r="AZ9" s="939"/>
      <c r="BA9" s="939"/>
      <c r="BB9" s="939"/>
      <c r="BC9" s="939"/>
      <c r="BD9" s="939"/>
      <c r="BE9" s="939"/>
    </row>
    <row r="10" spans="1:57" x14ac:dyDescent="0.25">
      <c r="B10" s="1123"/>
      <c r="C10" s="1123"/>
      <c r="D10" s="1123"/>
      <c r="E10" s="1123"/>
      <c r="F10" s="1123"/>
      <c r="G10" s="1123"/>
      <c r="H10" s="1123"/>
      <c r="I10" s="1123"/>
      <c r="J10" s="1123"/>
      <c r="K10" s="1123"/>
      <c r="L10" s="1123"/>
      <c r="M10" s="1123"/>
      <c r="N10" s="1123"/>
      <c r="O10" s="1123"/>
      <c r="P10" s="1123"/>
      <c r="Q10" s="1123"/>
      <c r="R10" s="1123"/>
      <c r="S10" s="1123"/>
      <c r="T10" s="1123"/>
      <c r="U10" s="1123"/>
      <c r="V10" s="1123"/>
      <c r="W10" s="1123"/>
      <c r="X10" s="1123"/>
      <c r="Y10" s="1123"/>
      <c r="Z10" s="1123"/>
      <c r="AA10" s="1123"/>
      <c r="AB10" s="1123"/>
      <c r="AC10" s="1123"/>
      <c r="AD10" s="1123"/>
      <c r="AE10" s="1123"/>
      <c r="AF10" s="1123"/>
      <c r="AG10" s="1123"/>
      <c r="AH10" s="1123"/>
      <c r="AI10" s="1123"/>
      <c r="AJ10" s="1123"/>
      <c r="AK10" s="1123"/>
      <c r="AL10" s="1123"/>
      <c r="AM10" s="1123"/>
      <c r="AN10" s="1123"/>
      <c r="AO10" s="1123"/>
      <c r="AP10" s="1123"/>
      <c r="AS10" s="939"/>
      <c r="AT10" s="939"/>
      <c r="AU10" s="939"/>
      <c r="AV10" s="939"/>
      <c r="AW10" s="939"/>
      <c r="AX10" s="939"/>
      <c r="AY10" s="939"/>
      <c r="AZ10" s="939"/>
      <c r="BA10" s="939"/>
      <c r="BB10" s="939"/>
      <c r="BC10" s="939"/>
      <c r="BD10" s="939"/>
      <c r="BE10" s="939"/>
    </row>
    <row r="11" spans="1:57" x14ac:dyDescent="0.25">
      <c r="B11" s="1123"/>
      <c r="C11" s="1123"/>
      <c r="D11" s="1123"/>
      <c r="E11" s="1123"/>
      <c r="F11" s="1123"/>
      <c r="G11" s="1123"/>
      <c r="H11" s="1123"/>
      <c r="I11" s="1123"/>
      <c r="J11" s="1123"/>
      <c r="K11" s="1123"/>
      <c r="L11" s="1123"/>
      <c r="M11" s="1123"/>
      <c r="N11" s="1123"/>
      <c r="O11" s="1123"/>
      <c r="P11" s="1123"/>
      <c r="Q11" s="1123"/>
      <c r="R11" s="1123"/>
      <c r="S11" s="1123"/>
      <c r="T11" s="1123"/>
      <c r="U11" s="1123"/>
      <c r="V11" s="1123"/>
      <c r="W11" s="1123"/>
      <c r="X11" s="1123"/>
      <c r="Y11" s="1123"/>
      <c r="Z11" s="1123"/>
      <c r="AA11" s="1123"/>
      <c r="AB11" s="1123"/>
      <c r="AC11" s="1123"/>
      <c r="AD11" s="1123"/>
      <c r="AE11" s="1123"/>
      <c r="AF11" s="1123"/>
      <c r="AG11" s="1123"/>
      <c r="AH11" s="1123"/>
      <c r="AI11" s="1123"/>
      <c r="AJ11" s="1123"/>
      <c r="AK11" s="1123"/>
      <c r="AL11" s="1123"/>
      <c r="AM11" s="1123"/>
      <c r="AN11" s="1123"/>
      <c r="AO11" s="1123"/>
      <c r="AP11" s="1123"/>
      <c r="AS11" s="939"/>
      <c r="AT11" s="939"/>
      <c r="AU11" s="939"/>
      <c r="AV11" s="939"/>
      <c r="AW11" s="939"/>
      <c r="AX11" s="939"/>
      <c r="AY11" s="939"/>
      <c r="AZ11" s="939"/>
      <c r="BA11" s="939"/>
      <c r="BB11" s="939"/>
      <c r="BC11" s="939"/>
      <c r="BD11" s="939"/>
      <c r="BE11" s="939"/>
    </row>
    <row r="12" spans="1:57" x14ac:dyDescent="0.25">
      <c r="B12" s="1123"/>
      <c r="C12" s="1123"/>
      <c r="D12" s="1123"/>
      <c r="E12" s="1123"/>
      <c r="F12" s="1123"/>
      <c r="G12" s="1123"/>
      <c r="H12" s="1123"/>
      <c r="I12" s="1123"/>
      <c r="J12" s="1123"/>
      <c r="K12" s="1123"/>
      <c r="L12" s="1123"/>
      <c r="M12" s="1123"/>
      <c r="N12" s="1123"/>
      <c r="O12" s="1123"/>
      <c r="P12" s="1123"/>
      <c r="Q12" s="1123"/>
      <c r="R12" s="1123"/>
      <c r="S12" s="1123"/>
      <c r="T12" s="1123"/>
      <c r="U12" s="1123"/>
      <c r="V12" s="1123"/>
      <c r="W12" s="1123"/>
      <c r="X12" s="1123"/>
      <c r="Y12" s="1123"/>
      <c r="Z12" s="1123"/>
      <c r="AA12" s="1123"/>
      <c r="AB12" s="1123"/>
      <c r="AC12" s="1123"/>
      <c r="AD12" s="1123"/>
      <c r="AE12" s="1123"/>
      <c r="AF12" s="1123"/>
      <c r="AG12" s="1123"/>
      <c r="AH12" s="1123"/>
      <c r="AI12" s="1123"/>
      <c r="AJ12" s="1123"/>
      <c r="AK12" s="1123"/>
      <c r="AL12" s="1123"/>
      <c r="AM12" s="1123"/>
      <c r="AN12" s="1123"/>
      <c r="AO12" s="1123"/>
      <c r="AP12" s="1123"/>
      <c r="AS12" s="939"/>
      <c r="AT12" s="939"/>
      <c r="AU12" s="939"/>
      <c r="AV12" s="939"/>
      <c r="AW12" s="939"/>
      <c r="AX12" s="939"/>
      <c r="AY12" s="939"/>
      <c r="AZ12" s="939"/>
      <c r="BA12" s="939"/>
      <c r="BB12" s="939"/>
      <c r="BC12" s="939"/>
      <c r="BD12" s="939"/>
      <c r="BE12" s="939"/>
    </row>
    <row r="13" spans="1:57" x14ac:dyDescent="0.25">
      <c r="B13" s="1123"/>
      <c r="C13" s="1123"/>
      <c r="D13" s="1123"/>
      <c r="E13" s="1123"/>
      <c r="F13" s="1123"/>
      <c r="G13" s="1123"/>
      <c r="H13" s="1123"/>
      <c r="I13" s="1123"/>
      <c r="J13" s="1123"/>
      <c r="K13" s="1123"/>
      <c r="L13" s="1123"/>
      <c r="M13" s="1123"/>
      <c r="N13" s="1123"/>
      <c r="O13" s="1123"/>
      <c r="P13" s="1123"/>
      <c r="Q13" s="1123"/>
      <c r="R13" s="1123"/>
      <c r="S13" s="1123"/>
      <c r="T13" s="1123"/>
      <c r="U13" s="1123"/>
      <c r="V13" s="1123"/>
      <c r="W13" s="1123"/>
      <c r="X13" s="1123"/>
      <c r="Y13" s="1123"/>
      <c r="Z13" s="1123"/>
      <c r="AA13" s="1123"/>
      <c r="AB13" s="1123"/>
      <c r="AC13" s="1123"/>
      <c r="AD13" s="1123"/>
      <c r="AE13" s="1123"/>
      <c r="AF13" s="1123"/>
      <c r="AG13" s="1123"/>
      <c r="AH13" s="1123"/>
      <c r="AI13" s="1123"/>
      <c r="AJ13" s="1123"/>
      <c r="AK13" s="1123"/>
      <c r="AL13" s="1123"/>
      <c r="AM13" s="1123"/>
      <c r="AN13" s="1123"/>
      <c r="AO13" s="1123"/>
      <c r="AP13" s="1123"/>
    </row>
    <row r="14" spans="1:57" x14ac:dyDescent="0.25">
      <c r="B14" s="1123"/>
      <c r="C14" s="1123"/>
      <c r="D14" s="1123"/>
      <c r="E14" s="1123"/>
      <c r="F14" s="1123"/>
      <c r="G14" s="1123"/>
      <c r="H14" s="1123"/>
      <c r="I14" s="1123"/>
      <c r="J14" s="1123"/>
      <c r="K14" s="1123"/>
      <c r="L14" s="1123"/>
      <c r="M14" s="1123"/>
      <c r="N14" s="1123"/>
      <c r="O14" s="1123"/>
      <c r="P14" s="1123"/>
      <c r="Q14" s="1123"/>
      <c r="R14" s="1123"/>
      <c r="S14" s="1123"/>
      <c r="T14" s="1123"/>
      <c r="U14" s="1123"/>
      <c r="V14" s="1123"/>
      <c r="W14" s="1123"/>
      <c r="X14" s="1123"/>
      <c r="Y14" s="1123"/>
      <c r="Z14" s="1123"/>
      <c r="AA14" s="1123"/>
      <c r="AB14" s="1123"/>
      <c r="AC14" s="1123"/>
      <c r="AD14" s="1123"/>
      <c r="AE14" s="1123"/>
      <c r="AF14" s="1123"/>
      <c r="AG14" s="1123"/>
      <c r="AH14" s="1123"/>
      <c r="AI14" s="1123"/>
      <c r="AJ14" s="1123"/>
      <c r="AK14" s="1123"/>
      <c r="AL14" s="1123"/>
      <c r="AM14" s="1123"/>
      <c r="AN14" s="1123"/>
      <c r="AO14" s="1123"/>
      <c r="AP14" s="1123"/>
    </row>
    <row r="15" spans="1:57" ht="11.25" customHeight="1" x14ac:dyDescent="0.25">
      <c r="B15" s="1123"/>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c r="AK15" s="1123"/>
      <c r="AL15" s="1123"/>
      <c r="AM15" s="1123"/>
      <c r="AN15" s="1123"/>
      <c r="AO15" s="1123"/>
      <c r="AP15" s="1123"/>
    </row>
    <row r="16" spans="1:57" x14ac:dyDescent="0.25">
      <c r="B16" s="1123"/>
      <c r="C16" s="1123"/>
      <c r="D16" s="1123"/>
      <c r="E16" s="1123"/>
      <c r="F16" s="1123"/>
      <c r="G16" s="1123"/>
      <c r="H16" s="1123"/>
      <c r="I16" s="1123"/>
      <c r="J16" s="1123"/>
      <c r="K16" s="1123"/>
      <c r="L16" s="1123"/>
      <c r="M16" s="1123"/>
      <c r="N16" s="1123"/>
      <c r="O16" s="1123"/>
      <c r="P16" s="1123"/>
      <c r="Q16" s="1123"/>
      <c r="R16" s="1123"/>
      <c r="S16" s="1123"/>
      <c r="T16" s="1123"/>
      <c r="U16" s="1123"/>
      <c r="V16" s="1123"/>
      <c r="W16" s="1123"/>
      <c r="X16" s="1123"/>
      <c r="Y16" s="1123"/>
      <c r="Z16" s="1123"/>
      <c r="AA16" s="1123"/>
      <c r="AB16" s="1123"/>
      <c r="AC16" s="1123"/>
      <c r="AD16" s="1123"/>
      <c r="AE16" s="1123"/>
      <c r="AF16" s="1123"/>
      <c r="AG16" s="1123"/>
      <c r="AH16" s="1123"/>
      <c r="AI16" s="1123"/>
      <c r="AJ16" s="1123"/>
      <c r="AK16" s="1123"/>
      <c r="AL16" s="1123"/>
      <c r="AM16" s="1123"/>
      <c r="AN16" s="1123"/>
      <c r="AO16" s="1123"/>
      <c r="AP16" s="1123"/>
    </row>
    <row r="17" spans="1:43" x14ac:dyDescent="0.25">
      <c r="AL17"/>
    </row>
    <row r="18" spans="1:43" x14ac:dyDescent="0.25">
      <c r="C18" s="936"/>
      <c r="D18" s="936"/>
      <c r="E18" s="936"/>
      <c r="F18" s="936"/>
      <c r="G18" s="936"/>
      <c r="H18" s="936"/>
      <c r="I18" s="936"/>
      <c r="J18" s="936"/>
      <c r="K18" s="948" t="s">
        <v>1281</v>
      </c>
      <c r="L18" s="940"/>
      <c r="M18" s="940"/>
      <c r="N18" s="940"/>
      <c r="O18" s="940"/>
      <c r="P18" s="940"/>
      <c r="Q18" s="940"/>
      <c r="R18" s="940"/>
      <c r="S18" s="940"/>
      <c r="T18" s="940"/>
      <c r="U18" s="940"/>
      <c r="V18" s="940"/>
      <c r="W18" s="940"/>
      <c r="X18" s="940"/>
      <c r="Y18" s="940"/>
      <c r="Z18" s="940"/>
      <c r="AA18" s="940"/>
      <c r="AC18" s="936"/>
      <c r="AD18" s="948" t="s">
        <v>14</v>
      </c>
      <c r="AE18" s="940"/>
      <c r="AF18" s="940"/>
      <c r="AG18" s="940"/>
      <c r="AH18" s="940"/>
      <c r="AI18" s="940"/>
      <c r="AJ18" s="940"/>
      <c r="AK18" s="940"/>
      <c r="AL18" s="940"/>
    </row>
    <row r="19" spans="1:43" x14ac:dyDescent="0.25">
      <c r="AL19"/>
    </row>
    <row r="20" spans="1:43" x14ac:dyDescent="0.25">
      <c r="D20" s="936"/>
      <c r="E20" s="936"/>
      <c r="F20" s="936"/>
      <c r="G20" s="936"/>
      <c r="H20" s="936"/>
      <c r="I20" s="936"/>
      <c r="J20" s="936"/>
      <c r="K20" s="936"/>
      <c r="L20" s="936"/>
      <c r="M20" s="936"/>
      <c r="N20" s="936"/>
      <c r="O20" s="948" t="s">
        <v>1282</v>
      </c>
      <c r="R20" s="358"/>
      <c r="AJ20" s="948" t="s">
        <v>1283</v>
      </c>
      <c r="AL20"/>
    </row>
    <row r="21" spans="1:43" x14ac:dyDescent="0.25">
      <c r="O21" s="948" t="s">
        <v>1284</v>
      </c>
      <c r="P21" s="946" t="s">
        <v>9</v>
      </c>
      <c r="Q21" s="358">
        <v>1</v>
      </c>
      <c r="AJ21" s="948" t="s">
        <v>1284</v>
      </c>
      <c r="AK21" s="946" t="s">
        <v>9</v>
      </c>
      <c r="AL21" s="358">
        <v>2</v>
      </c>
      <c r="AP21" t="s">
        <v>1285</v>
      </c>
    </row>
    <row r="22" spans="1:43" x14ac:dyDescent="0.25">
      <c r="AL22"/>
    </row>
    <row r="23" spans="1:43" x14ac:dyDescent="0.25">
      <c r="AL23"/>
    </row>
    <row r="24" spans="1:43" ht="6" customHeight="1" x14ac:dyDescent="0.25"/>
    <row r="25" spans="1:43" x14ac:dyDescent="0.25">
      <c r="A25" s="1" t="s">
        <v>1286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3" ht="6" customHeight="1" x14ac:dyDescent="0.25"/>
    <row r="27" spans="1:43" ht="11.25" customHeight="1" thickBot="1" x14ac:dyDescent="0.3">
      <c r="A27" s="956"/>
      <c r="B27" s="957" t="s">
        <v>48</v>
      </c>
      <c r="C27" s="958"/>
      <c r="D27" s="959"/>
      <c r="E27" s="1124" t="s">
        <v>49</v>
      </c>
      <c r="F27" s="1124"/>
      <c r="G27" s="1124"/>
      <c r="H27" s="1124"/>
      <c r="I27" s="1124"/>
      <c r="J27" s="1124"/>
      <c r="K27" s="1124"/>
      <c r="L27" s="1124"/>
      <c r="M27" s="1124"/>
      <c r="N27" s="1124"/>
      <c r="O27" s="1124"/>
      <c r="P27" s="1124"/>
      <c r="Q27" s="1124"/>
      <c r="R27" s="1124"/>
      <c r="S27" s="1124"/>
      <c r="T27" s="1124"/>
      <c r="U27" s="958"/>
      <c r="V27" s="959"/>
      <c r="W27" s="1124" t="s">
        <v>50</v>
      </c>
      <c r="X27" s="1124"/>
      <c r="Y27" s="1124"/>
      <c r="Z27" s="1124"/>
      <c r="AA27" s="1124"/>
      <c r="AB27" s="1124"/>
      <c r="AC27" s="1124"/>
      <c r="AD27" s="1124"/>
      <c r="AE27" s="1124"/>
      <c r="AF27" s="1124"/>
      <c r="AG27" s="1124"/>
      <c r="AH27" s="1124"/>
      <c r="AI27" s="1124"/>
      <c r="AJ27" s="1124"/>
      <c r="AK27" s="1124"/>
      <c r="AL27" s="1124"/>
      <c r="AM27" s="958"/>
      <c r="AN27" s="959"/>
      <c r="AO27" s="1124" t="s">
        <v>51</v>
      </c>
      <c r="AP27" s="1124"/>
      <c r="AQ27" s="956"/>
    </row>
    <row r="28" spans="1:43" ht="6" customHeight="1" x14ac:dyDescent="0.25">
      <c r="A28" s="960"/>
      <c r="C28" s="934"/>
      <c r="D28" s="935"/>
      <c r="U28" s="934"/>
      <c r="V28" s="935"/>
      <c r="AM28" s="934"/>
      <c r="AN28" s="935"/>
      <c r="AQ28" s="961"/>
    </row>
    <row r="29" spans="1:43" x14ac:dyDescent="0.25">
      <c r="A29" s="960"/>
      <c r="B29" s="358">
        <v>102</v>
      </c>
      <c r="C29" s="934"/>
      <c r="D29" s="935"/>
      <c r="E29" s="1120" t="s">
        <v>843</v>
      </c>
      <c r="F29" s="1120"/>
      <c r="G29" s="1120"/>
      <c r="H29" s="1120"/>
      <c r="I29" s="1120"/>
      <c r="J29" s="1120"/>
      <c r="K29" s="1120"/>
      <c r="L29" s="1120"/>
      <c r="M29" s="1120"/>
      <c r="N29" s="1120"/>
      <c r="O29" s="1120"/>
      <c r="P29" s="1120"/>
      <c r="Q29" s="1120"/>
      <c r="R29" s="1120"/>
      <c r="S29" s="1120"/>
      <c r="T29" s="1120"/>
      <c r="U29" s="934"/>
      <c r="V29" s="935"/>
      <c r="W29" s="776"/>
      <c r="X29" s="776"/>
      <c r="Y29" s="776"/>
      <c r="Z29" s="776"/>
      <c r="AA29" s="776"/>
      <c r="AB29" s="776"/>
      <c r="AC29" s="776"/>
      <c r="AD29" s="776"/>
      <c r="AE29" s="776"/>
      <c r="AF29" s="776"/>
      <c r="AG29" s="776"/>
      <c r="AH29" s="776"/>
      <c r="AI29" s="930"/>
      <c r="AJ29" s="932"/>
      <c r="AK29" s="930"/>
      <c r="AL29" s="1049"/>
      <c r="AM29" s="934"/>
      <c r="AN29" s="935"/>
      <c r="AQ29" s="961"/>
    </row>
    <row r="30" spans="1:43" x14ac:dyDescent="0.25">
      <c r="A30" s="960"/>
      <c r="C30" s="934"/>
      <c r="D30" s="935"/>
      <c r="E30" s="1120"/>
      <c r="F30" s="1120"/>
      <c r="G30" s="1120"/>
      <c r="H30" s="1120"/>
      <c r="I30" s="1120"/>
      <c r="J30" s="1120"/>
      <c r="K30" s="1120"/>
      <c r="L30" s="1120"/>
      <c r="M30" s="1120"/>
      <c r="N30" s="1120"/>
      <c r="O30" s="1120"/>
      <c r="P30" s="1120"/>
      <c r="Q30" s="1120"/>
      <c r="R30" s="1120"/>
      <c r="S30" s="1120"/>
      <c r="T30" s="1120"/>
      <c r="U30" s="934"/>
      <c r="V30" s="935"/>
      <c r="W30" s="776" t="s">
        <v>379</v>
      </c>
      <c r="X30" s="776"/>
      <c r="Y30" s="776"/>
      <c r="Z30" s="1020" t="s">
        <v>9</v>
      </c>
      <c r="AA30" s="1020"/>
      <c r="AB30" s="1020"/>
      <c r="AC30" s="1020"/>
      <c r="AD30" s="1020"/>
      <c r="AE30" s="1020"/>
      <c r="AF30" s="1020"/>
      <c r="AG30" s="1020"/>
      <c r="AH30" s="1020"/>
      <c r="AI30" s="927"/>
      <c r="AJ30" s="929"/>
      <c r="AK30" s="927"/>
      <c r="AL30" s="1050"/>
      <c r="AM30" s="934"/>
      <c r="AN30" s="935"/>
      <c r="AQ30" s="961"/>
    </row>
    <row r="31" spans="1:43" x14ac:dyDescent="0.25">
      <c r="A31" s="960"/>
      <c r="C31" s="934"/>
      <c r="D31" s="935"/>
      <c r="E31" s="1120"/>
      <c r="F31" s="1120"/>
      <c r="G31" s="1120"/>
      <c r="H31" s="1120"/>
      <c r="I31" s="1120"/>
      <c r="J31" s="1120"/>
      <c r="K31" s="1120"/>
      <c r="L31" s="1120"/>
      <c r="M31" s="1120"/>
      <c r="N31" s="1120"/>
      <c r="O31" s="1120"/>
      <c r="P31" s="1120"/>
      <c r="Q31" s="1120"/>
      <c r="R31" s="1120"/>
      <c r="S31" s="1120"/>
      <c r="T31" s="1120"/>
      <c r="U31" s="934"/>
      <c r="V31" s="935"/>
      <c r="W31" s="776"/>
      <c r="X31" s="776"/>
      <c r="Y31" s="776"/>
      <c r="Z31" s="776"/>
      <c r="AA31" s="776"/>
      <c r="AB31" s="776"/>
      <c r="AC31" s="776"/>
      <c r="AD31" s="776"/>
      <c r="AE31" s="776"/>
      <c r="AF31" s="776"/>
      <c r="AG31" s="776"/>
      <c r="AH31" s="776"/>
      <c r="AI31" s="930"/>
      <c r="AJ31" s="932"/>
      <c r="AK31" s="930"/>
      <c r="AL31" s="1049"/>
      <c r="AM31" s="934"/>
      <c r="AN31" s="935"/>
      <c r="AQ31" s="961"/>
    </row>
    <row r="32" spans="1:43" x14ac:dyDescent="0.25">
      <c r="A32" s="960"/>
      <c r="C32" s="934"/>
      <c r="D32" s="935"/>
      <c r="E32" s="1120"/>
      <c r="F32" s="1120"/>
      <c r="G32" s="1120"/>
      <c r="H32" s="1120"/>
      <c r="I32" s="1120"/>
      <c r="J32" s="1120"/>
      <c r="K32" s="1120"/>
      <c r="L32" s="1120"/>
      <c r="M32" s="1120"/>
      <c r="N32" s="1120"/>
      <c r="O32" s="1120"/>
      <c r="P32" s="1120"/>
      <c r="Q32" s="1120"/>
      <c r="R32" s="1120"/>
      <c r="S32" s="1120"/>
      <c r="T32" s="1120"/>
      <c r="U32" s="934"/>
      <c r="V32" s="935"/>
      <c r="W32" s="776" t="s">
        <v>804</v>
      </c>
      <c r="X32" s="776"/>
      <c r="Y32" s="776"/>
      <c r="Z32" s="1020" t="s">
        <v>9</v>
      </c>
      <c r="AA32" s="946"/>
      <c r="AB32" s="1020"/>
      <c r="AC32" s="1020"/>
      <c r="AD32" s="1020"/>
      <c r="AE32" s="1020"/>
      <c r="AF32" s="1020"/>
      <c r="AG32" s="1020"/>
      <c r="AH32" s="1020"/>
      <c r="AI32" s="927"/>
      <c r="AJ32" s="929"/>
      <c r="AK32" s="927"/>
      <c r="AL32" s="1050"/>
      <c r="AM32" s="934"/>
      <c r="AN32" s="935"/>
      <c r="AQ32" s="961"/>
    </row>
    <row r="33" spans="1:43" ht="6" customHeight="1" thickBot="1" x14ac:dyDescent="0.3">
      <c r="A33" s="965"/>
      <c r="B33" s="957"/>
      <c r="C33" s="958"/>
      <c r="D33" s="959"/>
      <c r="E33" s="956"/>
      <c r="F33" s="956"/>
      <c r="G33" s="956"/>
      <c r="H33" s="956"/>
      <c r="I33" s="956"/>
      <c r="J33" s="956"/>
      <c r="K33" s="956"/>
      <c r="L33" s="956"/>
      <c r="M33" s="956"/>
      <c r="N33" s="956"/>
      <c r="O33" s="956"/>
      <c r="P33" s="956"/>
      <c r="Q33" s="956"/>
      <c r="R33" s="956"/>
      <c r="S33" s="956"/>
      <c r="T33" s="956"/>
      <c r="U33" s="958"/>
      <c r="V33" s="959"/>
      <c r="W33" s="911"/>
      <c r="X33" s="911"/>
      <c r="Y33" s="911"/>
      <c r="Z33" s="911"/>
      <c r="AA33" s="911"/>
      <c r="AB33" s="911"/>
      <c r="AC33" s="911"/>
      <c r="AD33" s="911"/>
      <c r="AE33" s="911"/>
      <c r="AF33" s="911"/>
      <c r="AG33" s="911"/>
      <c r="AH33" s="911"/>
      <c r="AI33" s="911"/>
      <c r="AJ33" s="911"/>
      <c r="AK33" s="911"/>
      <c r="AL33" s="987"/>
      <c r="AM33" s="958"/>
      <c r="AN33" s="959"/>
      <c r="AO33" s="956"/>
      <c r="AP33" s="956"/>
      <c r="AQ33" s="967"/>
    </row>
    <row r="34" spans="1:43" ht="6" customHeight="1" x14ac:dyDescent="0.25">
      <c r="C34" s="934"/>
      <c r="D34" s="935"/>
      <c r="U34" s="934"/>
      <c r="V34" s="935"/>
      <c r="W34" s="776"/>
      <c r="X34" s="776"/>
      <c r="Y34" s="776"/>
      <c r="Z34" s="776"/>
      <c r="AA34" s="776"/>
      <c r="AB34" s="776"/>
      <c r="AC34" s="776"/>
      <c r="AD34" s="776"/>
      <c r="AE34" s="776"/>
      <c r="AF34" s="776"/>
      <c r="AG34" s="776"/>
      <c r="AH34" s="776"/>
      <c r="AI34" s="776"/>
      <c r="AJ34" s="776"/>
      <c r="AK34" s="776"/>
      <c r="AL34" s="913"/>
      <c r="AM34" s="934"/>
      <c r="AN34" s="935"/>
    </row>
    <row r="35" spans="1:43" ht="11.25" customHeight="1" x14ac:dyDescent="0.25">
      <c r="B35" s="358">
        <v>102</v>
      </c>
      <c r="C35" s="934"/>
      <c r="D35" s="935"/>
      <c r="E35" s="1121" t="str">
        <f ca="1">VLOOKUP(INDIRECT(ADDRESS(ROW(),COLUMN()-3)),INDIRECT("translations[[Question Num]:["&amp; Language_Selected &amp;"]]"),MATCH(Language_Selected,Language_Options,0)+1,FALSE)</f>
        <v>What [PROVINCE/REGION/STATE] were you born in?</v>
      </c>
      <c r="F35" s="1122"/>
      <c r="G35" s="1122"/>
      <c r="H35" s="1122"/>
      <c r="I35" s="1122"/>
      <c r="J35" s="1122"/>
      <c r="K35" s="1122"/>
      <c r="L35" s="1122"/>
      <c r="M35" s="1122"/>
      <c r="N35" s="1122"/>
      <c r="O35" s="1122"/>
      <c r="P35" s="1122"/>
      <c r="Q35" s="1122"/>
      <c r="R35" s="1122"/>
      <c r="S35" s="1122"/>
      <c r="T35" s="1122"/>
      <c r="U35" s="934"/>
      <c r="V35" s="935"/>
      <c r="W35" s="776" t="s">
        <v>1287</v>
      </c>
      <c r="X35" s="776"/>
      <c r="Y35" s="776"/>
      <c r="Z35" s="776"/>
      <c r="AB35" s="946"/>
      <c r="AC35" s="1020"/>
      <c r="AD35" s="1020"/>
      <c r="AE35" s="1020"/>
      <c r="AF35" s="1020" t="s">
        <v>9</v>
      </c>
      <c r="AG35" s="1020"/>
      <c r="AH35" s="1020"/>
      <c r="AI35" s="1020"/>
      <c r="AJ35" s="1020"/>
      <c r="AK35" s="1020"/>
      <c r="AL35" s="1021" t="s">
        <v>75</v>
      </c>
      <c r="AM35" s="934"/>
      <c r="AN35" s="935"/>
    </row>
    <row r="36" spans="1:43" x14ac:dyDescent="0.25">
      <c r="B36" s="969"/>
      <c r="C36" s="934"/>
      <c r="D36" s="935"/>
      <c r="E36" s="1122"/>
      <c r="F36" s="1122"/>
      <c r="G36" s="1122"/>
      <c r="H36" s="1122"/>
      <c r="I36" s="1122"/>
      <c r="J36" s="1122"/>
      <c r="K36" s="1122"/>
      <c r="L36" s="1122"/>
      <c r="M36" s="1122"/>
      <c r="N36" s="1122"/>
      <c r="O36" s="1122"/>
      <c r="P36" s="1122"/>
      <c r="Q36" s="1122"/>
      <c r="R36" s="1122"/>
      <c r="S36" s="1122"/>
      <c r="T36" s="1122"/>
      <c r="U36" s="934"/>
      <c r="V36" s="935"/>
      <c r="W36" s="776" t="s">
        <v>1287</v>
      </c>
      <c r="X36" s="776"/>
      <c r="Y36" s="776"/>
      <c r="Z36" s="776"/>
      <c r="AB36" s="946"/>
      <c r="AC36" s="1020"/>
      <c r="AD36" s="1020"/>
      <c r="AE36" s="1020"/>
      <c r="AF36" s="1020" t="s">
        <v>9</v>
      </c>
      <c r="AG36" s="1020"/>
      <c r="AH36" s="1020"/>
      <c r="AI36" s="1020"/>
      <c r="AJ36" s="1020"/>
      <c r="AK36" s="1020"/>
      <c r="AL36" s="1021" t="s">
        <v>95</v>
      </c>
      <c r="AM36" s="934"/>
      <c r="AN36" s="935"/>
      <c r="AP36">
        <v>104</v>
      </c>
    </row>
    <row r="37" spans="1:43" x14ac:dyDescent="0.25">
      <c r="C37" s="934"/>
      <c r="D37" s="935"/>
      <c r="E37" s="1122"/>
      <c r="F37" s="1122"/>
      <c r="G37" s="1122"/>
      <c r="H37" s="1122"/>
      <c r="I37" s="1122"/>
      <c r="J37" s="1122"/>
      <c r="K37" s="1122"/>
      <c r="L37" s="1122"/>
      <c r="M37" s="1122"/>
      <c r="N37" s="1122"/>
      <c r="O37" s="1122"/>
      <c r="P37" s="1122"/>
      <c r="Q37" s="1122"/>
      <c r="R37" s="1122"/>
      <c r="S37" s="1122"/>
      <c r="T37" s="1122"/>
      <c r="U37" s="934"/>
      <c r="V37" s="935"/>
      <c r="W37" s="776" t="s">
        <v>1287</v>
      </c>
      <c r="X37" s="776"/>
      <c r="Y37" s="776"/>
      <c r="Z37" s="776"/>
      <c r="AB37" s="946"/>
      <c r="AC37" s="1020"/>
      <c r="AD37" s="1020"/>
      <c r="AE37" s="1020"/>
      <c r="AF37" s="1020" t="s">
        <v>9</v>
      </c>
      <c r="AG37" s="1020"/>
      <c r="AH37" s="1020"/>
      <c r="AI37" s="1020"/>
      <c r="AJ37" s="1020"/>
      <c r="AK37" s="1020"/>
      <c r="AL37" s="1021" t="s">
        <v>96</v>
      </c>
      <c r="AM37" s="934"/>
      <c r="AN37" s="935"/>
    </row>
    <row r="38" spans="1:43" x14ac:dyDescent="0.25">
      <c r="C38" s="934"/>
      <c r="D38" s="935"/>
      <c r="E38" s="1122"/>
      <c r="F38" s="1122"/>
      <c r="G38" s="1122"/>
      <c r="H38" s="1122"/>
      <c r="I38" s="1122"/>
      <c r="J38" s="1122"/>
      <c r="K38" s="1122"/>
      <c r="L38" s="1122"/>
      <c r="M38" s="1122"/>
      <c r="N38" s="1122"/>
      <c r="O38" s="1122"/>
      <c r="P38" s="1122"/>
      <c r="Q38" s="1122"/>
      <c r="R38" s="1122"/>
      <c r="S38" s="1122"/>
      <c r="T38" s="1122"/>
      <c r="U38" s="934"/>
      <c r="V38" s="935"/>
      <c r="W38" s="776" t="s">
        <v>1288</v>
      </c>
      <c r="X38" s="776"/>
      <c r="Y38" s="776"/>
      <c r="Z38" s="776"/>
      <c r="AB38" s="946"/>
      <c r="AC38" s="1020"/>
      <c r="AD38" s="1020"/>
      <c r="AE38" s="1020" t="s">
        <v>9</v>
      </c>
      <c r="AF38" s="1020"/>
      <c r="AG38" s="1020"/>
      <c r="AH38" s="1020"/>
      <c r="AI38" s="1020"/>
      <c r="AJ38" s="1020"/>
      <c r="AK38" s="1020"/>
      <c r="AL38" s="1021" t="s">
        <v>218</v>
      </c>
      <c r="AM38" s="934"/>
      <c r="AN38" s="935"/>
    </row>
    <row r="39" spans="1:43" ht="6" customHeight="1" x14ac:dyDescent="0.25">
      <c r="A39" s="940"/>
      <c r="B39" s="970"/>
      <c r="C39" s="941"/>
      <c r="D39" s="942"/>
      <c r="E39" s="940"/>
      <c r="F39" s="940"/>
      <c r="G39" s="940"/>
      <c r="H39" s="940"/>
      <c r="I39" s="940"/>
      <c r="J39" s="940"/>
      <c r="K39" s="940"/>
      <c r="L39" s="940"/>
      <c r="M39" s="940"/>
      <c r="N39" s="940"/>
      <c r="O39" s="940"/>
      <c r="P39" s="940"/>
      <c r="Q39" s="940"/>
      <c r="R39" s="940"/>
      <c r="S39" s="940"/>
      <c r="T39" s="940"/>
      <c r="U39" s="941"/>
      <c r="V39" s="942"/>
      <c r="W39" s="928"/>
      <c r="X39" s="928"/>
      <c r="Y39" s="928"/>
      <c r="Z39" s="928"/>
      <c r="AA39" s="928"/>
      <c r="AB39" s="928"/>
      <c r="AC39" s="928"/>
      <c r="AD39" s="928"/>
      <c r="AE39" s="928"/>
      <c r="AF39" s="928"/>
      <c r="AG39" s="928"/>
      <c r="AH39" s="928"/>
      <c r="AI39" s="928"/>
      <c r="AJ39" s="928"/>
      <c r="AK39" s="928"/>
      <c r="AL39" s="999"/>
      <c r="AM39" s="941"/>
      <c r="AN39" s="942"/>
      <c r="AO39" s="940"/>
      <c r="AP39" s="940"/>
      <c r="AQ39" s="940"/>
    </row>
    <row r="40" spans="1:43" ht="6" customHeight="1" x14ac:dyDescent="0.25">
      <c r="A40" s="943"/>
      <c r="B40" s="972"/>
      <c r="C40" s="938"/>
      <c r="D40" s="962"/>
      <c r="E40" s="943"/>
      <c r="F40" s="943"/>
      <c r="G40" s="943"/>
      <c r="H40" s="943"/>
      <c r="I40" s="943"/>
      <c r="J40" s="943"/>
      <c r="K40" s="943"/>
      <c r="L40" s="943"/>
      <c r="M40" s="943"/>
      <c r="N40" s="943"/>
      <c r="O40" s="943"/>
      <c r="P40" s="943"/>
      <c r="Q40" s="943"/>
      <c r="R40" s="943"/>
      <c r="S40" s="943"/>
      <c r="T40" s="943"/>
      <c r="U40" s="938"/>
      <c r="V40" s="962"/>
      <c r="W40" s="931"/>
      <c r="X40" s="931"/>
      <c r="Y40" s="931"/>
      <c r="Z40" s="931"/>
      <c r="AA40" s="931"/>
      <c r="AB40" s="931"/>
      <c r="AC40" s="931"/>
      <c r="AD40" s="931"/>
      <c r="AE40" s="931"/>
      <c r="AF40" s="931"/>
      <c r="AG40" s="931"/>
      <c r="AH40" s="931"/>
      <c r="AI40" s="931"/>
      <c r="AJ40" s="931"/>
      <c r="AK40" s="931"/>
      <c r="AL40" s="998"/>
      <c r="AM40" s="938"/>
      <c r="AN40" s="962"/>
      <c r="AO40" s="943"/>
      <c r="AP40" s="943"/>
      <c r="AQ40" s="943"/>
    </row>
    <row r="41" spans="1:43" ht="11.25" customHeight="1" x14ac:dyDescent="0.25">
      <c r="B41" s="969">
        <v>103</v>
      </c>
      <c r="C41" s="934"/>
      <c r="D41" s="935"/>
      <c r="E41" s="1122" t="str">
        <f ca="1">VLOOKUP(INDIRECT(ADDRESS(ROW(),COLUMN()-3)),INDIRECT("translations[[Question Num]:["&amp; Language_Selected &amp;"]]"),MATCH(Language_Selected,Language_Options,0)+1,FALSE)</f>
        <v>What country were you born in?</v>
      </c>
      <c r="F41" s="1122"/>
      <c r="G41" s="1122"/>
      <c r="H41" s="1122"/>
      <c r="I41" s="1122"/>
      <c r="J41" s="1122"/>
      <c r="K41" s="1122"/>
      <c r="L41" s="1122"/>
      <c r="M41" s="1122"/>
      <c r="N41" s="1122"/>
      <c r="O41" s="1122"/>
      <c r="P41" s="1122"/>
      <c r="Q41" s="1122"/>
      <c r="R41" s="1122"/>
      <c r="S41" s="1122"/>
      <c r="T41" s="1122"/>
      <c r="U41" s="934"/>
      <c r="V41" s="935"/>
      <c r="W41" s="776"/>
      <c r="X41" s="776"/>
      <c r="Y41" s="776"/>
      <c r="Z41" s="1020"/>
      <c r="AA41" s="946"/>
      <c r="AB41" s="946"/>
      <c r="AC41" s="1020"/>
      <c r="AD41" s="1020"/>
      <c r="AE41" s="1020"/>
      <c r="AF41" s="1020"/>
      <c r="AG41" s="1020"/>
      <c r="AH41" s="1020"/>
      <c r="AI41" s="1051"/>
      <c r="AJ41" s="1052"/>
      <c r="AK41" s="1051"/>
      <c r="AL41" s="1053"/>
      <c r="AM41" s="934"/>
      <c r="AN41" s="935"/>
    </row>
    <row r="42" spans="1:43" x14ac:dyDescent="0.25">
      <c r="B42" s="969"/>
      <c r="C42" s="934"/>
      <c r="D42" s="935"/>
      <c r="E42" s="1122"/>
      <c r="F42" s="1122"/>
      <c r="G42" s="1122"/>
      <c r="H42" s="1122"/>
      <c r="I42" s="1122"/>
      <c r="J42" s="1122"/>
      <c r="K42" s="1122"/>
      <c r="L42" s="1122"/>
      <c r="M42" s="1122"/>
      <c r="N42" s="1122"/>
      <c r="O42" s="1122"/>
      <c r="P42" s="1122"/>
      <c r="Q42" s="1122"/>
      <c r="R42" s="1122"/>
      <c r="S42" s="1122"/>
      <c r="T42" s="1122"/>
      <c r="U42" s="934"/>
      <c r="V42" s="935"/>
      <c r="W42" s="776" t="s">
        <v>1289</v>
      </c>
      <c r="X42" s="776"/>
      <c r="Y42" s="776"/>
      <c r="Z42" s="1020"/>
      <c r="AA42" s="1047"/>
      <c r="AB42" s="947"/>
      <c r="AC42" s="947"/>
      <c r="AD42" s="1047"/>
      <c r="AE42" s="1047"/>
      <c r="AF42" s="1047"/>
      <c r="AG42" s="1047"/>
      <c r="AH42" s="1020"/>
      <c r="AI42" s="1054"/>
      <c r="AJ42" s="1055"/>
      <c r="AK42" s="1054"/>
      <c r="AL42" s="1056"/>
      <c r="AM42" s="934"/>
      <c r="AN42" s="935"/>
    </row>
    <row r="43" spans="1:43" ht="6" customHeight="1" x14ac:dyDescent="0.25">
      <c r="A43" s="940"/>
      <c r="B43" s="970"/>
      <c r="C43" s="941"/>
      <c r="D43" s="942"/>
      <c r="E43" s="940"/>
      <c r="F43" s="940"/>
      <c r="G43" s="940"/>
      <c r="H43" s="940"/>
      <c r="I43" s="940"/>
      <c r="J43" s="940"/>
      <c r="K43" s="940"/>
      <c r="L43" s="940"/>
      <c r="M43" s="940"/>
      <c r="N43" s="940"/>
      <c r="O43" s="940"/>
      <c r="P43" s="940"/>
      <c r="Q43" s="940"/>
      <c r="R43" s="940"/>
      <c r="S43" s="940"/>
      <c r="T43" s="940"/>
      <c r="U43" s="941"/>
      <c r="V43" s="942"/>
      <c r="W43" s="928"/>
      <c r="X43" s="928"/>
      <c r="Y43" s="928"/>
      <c r="Z43" s="928"/>
      <c r="AA43" s="928"/>
      <c r="AB43" s="928"/>
      <c r="AC43" s="928"/>
      <c r="AD43" s="928"/>
      <c r="AE43" s="928"/>
      <c r="AF43" s="928"/>
      <c r="AG43" s="928"/>
      <c r="AH43" s="928"/>
      <c r="AI43" s="928"/>
      <c r="AJ43" s="928"/>
      <c r="AK43" s="928"/>
      <c r="AL43" s="999"/>
      <c r="AM43" s="941"/>
      <c r="AN43" s="942"/>
      <c r="AO43" s="940"/>
      <c r="AP43" s="940"/>
      <c r="AQ43" s="940"/>
    </row>
    <row r="44" spans="1:43" ht="6" customHeight="1" x14ac:dyDescent="0.25">
      <c r="A44" s="943"/>
      <c r="B44" s="972"/>
      <c r="C44" s="938"/>
      <c r="D44" s="962"/>
      <c r="E44" s="943"/>
      <c r="F44" s="943"/>
      <c r="G44" s="943"/>
      <c r="H44" s="943"/>
      <c r="I44" s="943"/>
      <c r="J44" s="943"/>
      <c r="K44" s="943"/>
      <c r="L44" s="943"/>
      <c r="M44" s="943"/>
      <c r="N44" s="943"/>
      <c r="O44" s="943"/>
      <c r="P44" s="943"/>
      <c r="Q44" s="943"/>
      <c r="R44" s="943"/>
      <c r="S44" s="943"/>
      <c r="T44" s="943"/>
      <c r="U44" s="938"/>
      <c r="V44" s="962"/>
      <c r="W44" s="931"/>
      <c r="X44" s="931"/>
      <c r="Y44" s="931"/>
      <c r="Z44" s="931"/>
      <c r="AA44" s="931"/>
      <c r="AB44" s="931"/>
      <c r="AC44" s="931"/>
      <c r="AD44" s="931"/>
      <c r="AE44" s="931"/>
      <c r="AF44" s="931"/>
      <c r="AG44" s="931"/>
      <c r="AH44" s="931"/>
      <c r="AI44" s="931"/>
      <c r="AJ44" s="931"/>
      <c r="AK44" s="931"/>
      <c r="AL44" s="998"/>
      <c r="AM44" s="938"/>
      <c r="AN44" s="962"/>
      <c r="AO44" s="943"/>
      <c r="AP44" s="943"/>
      <c r="AQ44" s="943"/>
    </row>
    <row r="45" spans="1:43" ht="11.25" customHeight="1" x14ac:dyDescent="0.25">
      <c r="B45" s="969">
        <v>104</v>
      </c>
      <c r="C45" s="934"/>
      <c r="D45" s="935"/>
      <c r="E45" s="1122" t="str">
        <f ca="1">VLOOKUP(INDIRECT(ADDRESS(ROW(),COLUMN()-3)),INDIRECT("translations[[Question Num]:["&amp; Language_Selected &amp;"]]"),MATCH(Language_Selected,Language_Options,0)+1,FALSE)</f>
        <v>How long have you been living continuously in (NAME OF CURRENT CITY, TOWN OR VILLAGE OF RESIDENCE)?
IF LESS THAN ONE YEAR, RECORD ‘00’ YEARS.</v>
      </c>
      <c r="F45" s="1122"/>
      <c r="G45" s="1122"/>
      <c r="H45" s="1122"/>
      <c r="I45" s="1122"/>
      <c r="J45" s="1122"/>
      <c r="K45" s="1122"/>
      <c r="L45" s="1122"/>
      <c r="M45" s="1122"/>
      <c r="N45" s="1122"/>
      <c r="O45" s="1122"/>
      <c r="P45" s="1122"/>
      <c r="Q45" s="1122"/>
      <c r="R45" s="1122"/>
      <c r="S45" s="1122"/>
      <c r="T45" s="1122"/>
      <c r="U45" s="934"/>
      <c r="V45" s="935"/>
      <c r="W45" s="776"/>
      <c r="X45" s="776"/>
      <c r="Y45" s="776"/>
      <c r="Z45" s="776"/>
      <c r="AA45" s="776"/>
      <c r="AB45" s="776"/>
      <c r="AC45" s="776"/>
      <c r="AD45" s="776"/>
      <c r="AE45" s="776"/>
      <c r="AF45" s="776"/>
      <c r="AG45" s="776"/>
      <c r="AH45" s="776"/>
      <c r="AI45" s="930"/>
      <c r="AJ45" s="932"/>
      <c r="AK45" s="930"/>
      <c r="AL45" s="1049"/>
      <c r="AM45" s="934"/>
      <c r="AN45" s="935"/>
    </row>
    <row r="46" spans="1:43" x14ac:dyDescent="0.25">
      <c r="B46" s="969"/>
      <c r="C46" s="934"/>
      <c r="D46" s="935"/>
      <c r="E46" s="1122"/>
      <c r="F46" s="1122"/>
      <c r="G46" s="1122"/>
      <c r="H46" s="1122"/>
      <c r="I46" s="1122"/>
      <c r="J46" s="1122"/>
      <c r="K46" s="1122"/>
      <c r="L46" s="1122"/>
      <c r="M46" s="1122"/>
      <c r="N46" s="1122"/>
      <c r="O46" s="1122"/>
      <c r="P46" s="1122"/>
      <c r="Q46" s="1122"/>
      <c r="R46" s="1122"/>
      <c r="S46" s="1122"/>
      <c r="T46" s="1122"/>
      <c r="U46" s="934"/>
      <c r="V46" s="935"/>
      <c r="W46" s="776" t="s">
        <v>84</v>
      </c>
      <c r="X46" s="776"/>
      <c r="Y46" s="776"/>
      <c r="Z46" s="1020" t="s">
        <v>9</v>
      </c>
      <c r="AA46" s="1020"/>
      <c r="AB46" s="1020"/>
      <c r="AC46" s="946"/>
      <c r="AD46" s="1020"/>
      <c r="AE46" s="1020"/>
      <c r="AF46" s="946"/>
      <c r="AG46" s="1020"/>
      <c r="AH46" s="1020"/>
      <c r="AI46" s="927"/>
      <c r="AJ46" s="929"/>
      <c r="AK46" s="927"/>
      <c r="AL46" s="1050"/>
      <c r="AM46" s="934"/>
      <c r="AN46" s="935"/>
    </row>
    <row r="47" spans="1:43" x14ac:dyDescent="0.25">
      <c r="C47" s="934"/>
      <c r="D47" s="935"/>
      <c r="E47" s="1122"/>
      <c r="F47" s="1122"/>
      <c r="G47" s="1122"/>
      <c r="H47" s="1122"/>
      <c r="I47" s="1122"/>
      <c r="J47" s="1122"/>
      <c r="K47" s="1122"/>
      <c r="L47" s="1122"/>
      <c r="M47" s="1122"/>
      <c r="N47" s="1122"/>
      <c r="O47" s="1122"/>
      <c r="P47" s="1122"/>
      <c r="Q47" s="1122"/>
      <c r="R47" s="1122"/>
      <c r="S47" s="1122"/>
      <c r="T47" s="1122"/>
      <c r="U47" s="934"/>
      <c r="V47" s="935"/>
      <c r="W47" s="776"/>
      <c r="X47" s="776"/>
      <c r="Y47" s="776"/>
      <c r="Z47" s="776"/>
      <c r="AA47" s="776"/>
      <c r="AB47" s="776"/>
      <c r="AC47" s="776"/>
      <c r="AD47" s="776"/>
      <c r="AE47" s="776"/>
      <c r="AF47" s="776"/>
      <c r="AG47" s="776"/>
      <c r="AH47" s="776"/>
      <c r="AI47" s="776"/>
      <c r="AJ47" s="776"/>
      <c r="AK47" s="776"/>
      <c r="AL47" s="913"/>
      <c r="AM47" s="934"/>
      <c r="AN47" s="935"/>
    </row>
    <row r="48" spans="1:43" x14ac:dyDescent="0.25">
      <c r="C48" s="934"/>
      <c r="D48" s="935"/>
      <c r="E48" s="1122"/>
      <c r="F48" s="1122"/>
      <c r="G48" s="1122"/>
      <c r="H48" s="1122"/>
      <c r="I48" s="1122"/>
      <c r="J48" s="1122"/>
      <c r="K48" s="1122"/>
      <c r="L48" s="1122"/>
      <c r="M48" s="1122"/>
      <c r="N48" s="1122"/>
      <c r="O48" s="1122"/>
      <c r="P48" s="1122"/>
      <c r="Q48" s="1122"/>
      <c r="R48" s="1122"/>
      <c r="S48" s="1122"/>
      <c r="T48" s="1122"/>
      <c r="U48" s="934"/>
      <c r="V48" s="935"/>
      <c r="W48" s="776" t="s">
        <v>1290</v>
      </c>
      <c r="X48" s="776"/>
      <c r="Y48" s="776"/>
      <c r="AA48" s="1020" t="s">
        <v>9</v>
      </c>
      <c r="AB48" s="1020"/>
      <c r="AC48" s="1020"/>
      <c r="AD48" s="1020"/>
      <c r="AE48" s="1020"/>
      <c r="AF48" s="1020"/>
      <c r="AG48" s="1020"/>
      <c r="AH48" s="1020"/>
      <c r="AI48" s="1020"/>
      <c r="AJ48" s="1020"/>
      <c r="AK48" s="1020"/>
      <c r="AL48" s="1021" t="s">
        <v>271</v>
      </c>
      <c r="AM48" s="934"/>
      <c r="AN48" s="935"/>
      <c r="AP48" s="1125">
        <v>110</v>
      </c>
    </row>
    <row r="49" spans="1:43" ht="10.3" customHeight="1" x14ac:dyDescent="0.25">
      <c r="C49" s="934"/>
      <c r="D49" s="935"/>
      <c r="E49" s="1122"/>
      <c r="F49" s="1122"/>
      <c r="G49" s="1122"/>
      <c r="H49" s="1122"/>
      <c r="I49" s="1122"/>
      <c r="J49" s="1122"/>
      <c r="K49" s="1122"/>
      <c r="L49" s="1122"/>
      <c r="M49" s="1122"/>
      <c r="N49" s="1122"/>
      <c r="O49" s="1122"/>
      <c r="P49" s="1122"/>
      <c r="Q49" s="1122"/>
      <c r="R49" s="1122"/>
      <c r="S49" s="1122"/>
      <c r="T49" s="1122"/>
      <c r="U49" s="934"/>
      <c r="V49" s="935"/>
      <c r="W49" s="776" t="s">
        <v>1291</v>
      </c>
      <c r="X49" s="776"/>
      <c r="Y49" s="776"/>
      <c r="Z49" s="1020"/>
      <c r="AA49" s="1020" t="s">
        <v>9</v>
      </c>
      <c r="AB49" s="1020"/>
      <c r="AC49" s="1020"/>
      <c r="AD49" s="1020"/>
      <c r="AE49" s="1020"/>
      <c r="AF49" s="1020"/>
      <c r="AG49" s="1020"/>
      <c r="AH49" s="1020"/>
      <c r="AI49" s="1020"/>
      <c r="AJ49" s="1020"/>
      <c r="AK49" s="1020"/>
      <c r="AL49" s="1021" t="s">
        <v>218</v>
      </c>
      <c r="AM49" s="934"/>
      <c r="AN49" s="935"/>
      <c r="AP49" s="1125"/>
    </row>
    <row r="50" spans="1:43" ht="6" customHeight="1" thickBot="1" x14ac:dyDescent="0.3">
      <c r="C50" s="934"/>
      <c r="D50" s="935"/>
      <c r="U50" s="934"/>
      <c r="V50" s="935"/>
      <c r="AM50" s="934"/>
      <c r="AN50" s="935"/>
    </row>
    <row r="51" spans="1:43" ht="6" customHeight="1" x14ac:dyDescent="0.25">
      <c r="A51" s="974"/>
      <c r="B51" s="975"/>
      <c r="C51" s="976"/>
      <c r="D51" s="977"/>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9"/>
      <c r="AM51" s="976"/>
      <c r="AN51" s="977"/>
      <c r="AO51" s="978"/>
      <c r="AP51" s="978"/>
      <c r="AQ51" s="980"/>
    </row>
    <row r="52" spans="1:43" ht="11.25" customHeight="1" x14ac:dyDescent="0.25">
      <c r="A52" s="960"/>
      <c r="B52" s="969">
        <v>105</v>
      </c>
      <c r="C52" s="934"/>
      <c r="D52" s="935"/>
      <c r="E52" s="1011" t="s">
        <v>1323</v>
      </c>
      <c r="F52" s="1011"/>
      <c r="G52" s="1011"/>
      <c r="H52" s="1011"/>
      <c r="I52" s="1011"/>
      <c r="J52" s="1011"/>
      <c r="K52" s="1011"/>
      <c r="L52" s="1011"/>
      <c r="M52" s="1011"/>
      <c r="N52" s="1011"/>
      <c r="O52" s="1011"/>
      <c r="P52" s="1011"/>
      <c r="Q52" s="1011"/>
      <c r="R52" s="1011"/>
      <c r="S52" s="1011"/>
      <c r="T52" s="1011"/>
      <c r="U52" s="1011"/>
      <c r="V52" s="1011"/>
      <c r="W52" s="1011"/>
      <c r="X52" s="1011"/>
      <c r="Y52" s="1011"/>
      <c r="Z52" s="1011"/>
      <c r="AA52" s="1011"/>
      <c r="AB52" s="1011"/>
      <c r="AC52" s="1011"/>
      <c r="AD52" s="1011"/>
      <c r="AE52" s="1011"/>
      <c r="AF52" s="1011"/>
      <c r="AG52" s="1011"/>
      <c r="AH52" s="1011"/>
      <c r="AI52" s="1011"/>
      <c r="AJ52" s="1011"/>
      <c r="AK52" s="1011"/>
      <c r="AL52" s="1011"/>
      <c r="AM52" s="934"/>
      <c r="AN52" s="935"/>
      <c r="AQ52" s="961"/>
    </row>
    <row r="53" spans="1:43" ht="6" customHeight="1" x14ac:dyDescent="0.25">
      <c r="A53" s="960"/>
      <c r="B53" s="969"/>
      <c r="C53" s="934"/>
      <c r="D53" s="935"/>
      <c r="E53" s="949"/>
      <c r="F53" s="949"/>
      <c r="G53" s="949"/>
      <c r="H53" s="949"/>
      <c r="I53" s="949"/>
      <c r="J53" s="949"/>
      <c r="K53" s="949"/>
      <c r="L53" s="949"/>
      <c r="M53" s="949"/>
      <c r="N53" s="949"/>
      <c r="O53" s="949"/>
      <c r="P53" s="949"/>
      <c r="Q53" s="949"/>
      <c r="R53" s="949"/>
      <c r="S53" s="949"/>
      <c r="T53" s="949"/>
      <c r="Z53" s="946"/>
      <c r="AA53" s="946"/>
      <c r="AB53" s="946"/>
      <c r="AC53" s="946"/>
      <c r="AD53" s="946"/>
      <c r="AE53" s="946"/>
      <c r="AF53" s="946"/>
      <c r="AG53" s="946"/>
      <c r="AH53" s="946"/>
      <c r="AI53" s="946"/>
      <c r="AJ53" s="946"/>
      <c r="AK53" s="946"/>
      <c r="AL53" s="968"/>
      <c r="AM53" s="934"/>
      <c r="AN53" s="935"/>
      <c r="AQ53" s="961"/>
    </row>
    <row r="54" spans="1:43" x14ac:dyDescent="0.25">
      <c r="A54" s="960"/>
      <c r="B54" s="969"/>
      <c r="C54" s="934"/>
      <c r="D54" s="935"/>
      <c r="N54" s="948" t="s">
        <v>1292</v>
      </c>
      <c r="X54" s="948" t="s">
        <v>1293</v>
      </c>
      <c r="AM54" s="934"/>
      <c r="AN54" s="935"/>
      <c r="AP54" s="1125">
        <v>107</v>
      </c>
      <c r="AQ54" s="961"/>
    </row>
    <row r="55" spans="1:43" x14ac:dyDescent="0.25">
      <c r="A55" s="960"/>
      <c r="C55" s="934"/>
      <c r="D55" s="935"/>
      <c r="N55" s="948"/>
      <c r="X55" s="948" t="s">
        <v>127</v>
      </c>
      <c r="AM55" s="934"/>
      <c r="AN55" s="935"/>
      <c r="AP55" s="1125"/>
      <c r="AQ55" s="961"/>
    </row>
    <row r="56" spans="1:43" ht="6" customHeight="1" thickBot="1" x14ac:dyDescent="0.3">
      <c r="A56" s="965"/>
      <c r="B56" s="957"/>
      <c r="C56" s="958"/>
      <c r="D56" s="959"/>
      <c r="E56" s="956"/>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c r="AI56" s="956"/>
      <c r="AJ56" s="956"/>
      <c r="AK56" s="956"/>
      <c r="AL56" s="966"/>
      <c r="AM56" s="958"/>
      <c r="AN56" s="959"/>
      <c r="AO56" s="956"/>
      <c r="AP56" s="956"/>
      <c r="AQ56" s="967"/>
    </row>
    <row r="57" spans="1:43" ht="6" customHeight="1" x14ac:dyDescent="0.25">
      <c r="C57" s="934"/>
      <c r="D57" s="935"/>
      <c r="U57" s="934"/>
      <c r="V57" s="935"/>
      <c r="AM57" s="934"/>
      <c r="AN57" s="935"/>
    </row>
    <row r="58" spans="1:43" x14ac:dyDescent="0.25">
      <c r="B58" s="969">
        <v>106</v>
      </c>
      <c r="C58" s="934"/>
      <c r="D58" s="935"/>
      <c r="E58" s="1123" t="str">
        <f ca="1">VLOOKUP(INDIRECT(ADDRESS(ROW(),COLUMN()-3)),INDIRECT("translations[[Question Num]:["&amp; Language_Selected &amp;"]]"),MATCH(Language_Selected,Language_Options,0)+1,FALSE)</f>
        <v>In what month and year did you move here?</v>
      </c>
      <c r="F58" s="1123"/>
      <c r="G58" s="1123"/>
      <c r="H58" s="1123"/>
      <c r="I58" s="1123"/>
      <c r="J58" s="1123"/>
      <c r="K58" s="1123"/>
      <c r="L58" s="1123"/>
      <c r="M58" s="1123"/>
      <c r="N58" s="1123"/>
      <c r="O58" s="1123"/>
      <c r="P58" s="1123"/>
      <c r="Q58" s="1123"/>
      <c r="R58" s="1123"/>
      <c r="S58" s="1123"/>
      <c r="T58" s="1123"/>
      <c r="U58" s="934"/>
      <c r="V58" s="935"/>
      <c r="W58" s="776"/>
      <c r="X58" s="776"/>
      <c r="Y58" s="776"/>
      <c r="Z58" s="776"/>
      <c r="AA58" s="776"/>
      <c r="AB58" s="776"/>
      <c r="AC58" s="776"/>
      <c r="AD58" s="776"/>
      <c r="AE58" s="776"/>
      <c r="AF58" s="776"/>
      <c r="AG58" s="776"/>
      <c r="AH58" s="776"/>
      <c r="AI58" s="930"/>
      <c r="AJ58" s="932"/>
      <c r="AK58" s="930"/>
      <c r="AL58" s="1049"/>
      <c r="AM58" s="934"/>
      <c r="AN58" s="935"/>
    </row>
    <row r="59" spans="1:43" x14ac:dyDescent="0.25">
      <c r="C59" s="934"/>
      <c r="D59" s="935"/>
      <c r="E59" s="1123"/>
      <c r="F59" s="1123"/>
      <c r="G59" s="1123"/>
      <c r="H59" s="1123"/>
      <c r="I59" s="1123"/>
      <c r="J59" s="1123"/>
      <c r="K59" s="1123"/>
      <c r="L59" s="1123"/>
      <c r="M59" s="1123"/>
      <c r="N59" s="1123"/>
      <c r="O59" s="1123"/>
      <c r="P59" s="1123"/>
      <c r="Q59" s="1123"/>
      <c r="R59" s="1123"/>
      <c r="S59" s="1123"/>
      <c r="T59" s="1123"/>
      <c r="U59" s="934"/>
      <c r="V59" s="935"/>
      <c r="W59" s="776" t="s">
        <v>16</v>
      </c>
      <c r="X59" s="776"/>
      <c r="Y59" s="776"/>
      <c r="Z59" s="1020" t="s">
        <v>9</v>
      </c>
      <c r="AA59" s="946"/>
      <c r="AB59" s="1020"/>
      <c r="AC59" s="1020"/>
      <c r="AD59" s="1020"/>
      <c r="AE59" s="1020"/>
      <c r="AF59" s="1020"/>
      <c r="AG59" s="1020"/>
      <c r="AH59" s="1020"/>
      <c r="AI59" s="927"/>
      <c r="AJ59" s="929"/>
      <c r="AK59" s="927"/>
      <c r="AL59" s="1050"/>
      <c r="AM59" s="934"/>
      <c r="AN59" s="935"/>
    </row>
    <row r="60" spans="1:43" x14ac:dyDescent="0.25">
      <c r="C60" s="934"/>
      <c r="D60" s="935"/>
      <c r="E60" s="1123"/>
      <c r="F60" s="1123"/>
      <c r="G60" s="1123"/>
      <c r="H60" s="1123"/>
      <c r="I60" s="1123"/>
      <c r="J60" s="1123"/>
      <c r="K60" s="1123"/>
      <c r="L60" s="1123"/>
      <c r="M60" s="1123"/>
      <c r="N60" s="1123"/>
      <c r="O60" s="1123"/>
      <c r="P60" s="1123"/>
      <c r="Q60" s="1123"/>
      <c r="R60" s="1123"/>
      <c r="S60" s="1123"/>
      <c r="T60" s="1123"/>
      <c r="U60" s="934"/>
      <c r="V60" s="935"/>
      <c r="W60" s="776"/>
      <c r="X60" s="776"/>
      <c r="Y60" s="776"/>
      <c r="Z60" s="776"/>
      <c r="AA60" s="776"/>
      <c r="AB60" s="776"/>
      <c r="AC60" s="776"/>
      <c r="AD60" s="776"/>
      <c r="AE60" s="776"/>
      <c r="AF60" s="776"/>
      <c r="AG60" s="776"/>
      <c r="AH60" s="776"/>
      <c r="AI60" s="776"/>
      <c r="AJ60" s="776"/>
      <c r="AK60" s="776"/>
      <c r="AL60" s="913"/>
      <c r="AM60" s="934"/>
      <c r="AN60" s="935"/>
    </row>
    <row r="61" spans="1:43" x14ac:dyDescent="0.25">
      <c r="C61" s="934"/>
      <c r="D61" s="935"/>
      <c r="E61" s="1123"/>
      <c r="F61" s="1123"/>
      <c r="G61" s="1123"/>
      <c r="H61" s="1123"/>
      <c r="I61" s="1123"/>
      <c r="J61" s="1123"/>
      <c r="K61" s="1123"/>
      <c r="L61" s="1123"/>
      <c r="M61" s="1123"/>
      <c r="N61" s="1123"/>
      <c r="O61" s="1123"/>
      <c r="P61" s="1123"/>
      <c r="Q61" s="1123"/>
      <c r="R61" s="1123"/>
      <c r="S61" s="1123"/>
      <c r="T61" s="1123"/>
      <c r="U61" s="934"/>
      <c r="V61" s="935"/>
      <c r="W61" s="776" t="s">
        <v>612</v>
      </c>
      <c r="X61" s="776"/>
      <c r="Y61" s="776"/>
      <c r="Z61" s="776"/>
      <c r="AA61" s="776"/>
      <c r="AB61" s="776"/>
      <c r="AC61" s="776"/>
      <c r="AD61" s="1020" t="s">
        <v>9</v>
      </c>
      <c r="AE61" s="1020"/>
      <c r="AF61" s="1020"/>
      <c r="AG61" s="946"/>
      <c r="AH61" s="1020"/>
      <c r="AI61" s="1020"/>
      <c r="AJ61" s="1020"/>
      <c r="AK61" s="1020"/>
      <c r="AL61" s="1021" t="s">
        <v>219</v>
      </c>
      <c r="AM61" s="934"/>
      <c r="AN61" s="935"/>
    </row>
    <row r="62" spans="1:43" x14ac:dyDescent="0.25">
      <c r="C62" s="934"/>
      <c r="D62" s="935"/>
      <c r="E62" s="1123"/>
      <c r="F62" s="1123"/>
      <c r="G62" s="1123"/>
      <c r="H62" s="1123"/>
      <c r="I62" s="1123"/>
      <c r="J62" s="1123"/>
      <c r="K62" s="1123"/>
      <c r="L62" s="1123"/>
      <c r="M62" s="1123"/>
      <c r="N62" s="1123"/>
      <c r="O62" s="1123"/>
      <c r="P62" s="1123"/>
      <c r="Q62" s="1123"/>
      <c r="R62" s="1123"/>
      <c r="S62" s="1123"/>
      <c r="T62" s="1123"/>
      <c r="U62" s="934"/>
      <c r="V62" s="935"/>
      <c r="W62" s="776"/>
      <c r="X62" s="776"/>
      <c r="Y62" s="776"/>
      <c r="Z62" s="776"/>
      <c r="AA62" s="776"/>
      <c r="AB62" s="776"/>
      <c r="AC62" s="776"/>
      <c r="AD62" s="776"/>
      <c r="AE62" s="776"/>
      <c r="AF62" s="776"/>
      <c r="AG62" s="776"/>
      <c r="AH62" s="776"/>
      <c r="AI62" s="776"/>
      <c r="AJ62" s="776"/>
      <c r="AK62" s="776"/>
      <c r="AL62" s="1021"/>
      <c r="AM62" s="934"/>
      <c r="AN62" s="935"/>
    </row>
    <row r="63" spans="1:43" x14ac:dyDescent="0.25">
      <c r="C63" s="934"/>
      <c r="D63" s="935"/>
      <c r="E63" s="1123"/>
      <c r="F63" s="1123"/>
      <c r="G63" s="1123"/>
      <c r="H63" s="1123"/>
      <c r="I63" s="1123"/>
      <c r="J63" s="1123"/>
      <c r="K63" s="1123"/>
      <c r="L63" s="1123"/>
      <c r="M63" s="1123"/>
      <c r="N63" s="1123"/>
      <c r="O63" s="1123"/>
      <c r="P63" s="1123"/>
      <c r="Q63" s="1123"/>
      <c r="R63" s="1123"/>
      <c r="S63" s="1123"/>
      <c r="T63" s="1123"/>
      <c r="U63" s="934"/>
      <c r="V63" s="935"/>
      <c r="W63" s="776"/>
      <c r="X63" s="776"/>
      <c r="Y63" s="776"/>
      <c r="Z63" s="776"/>
      <c r="AA63" s="776"/>
      <c r="AB63" s="776"/>
      <c r="AC63" s="776"/>
      <c r="AD63" s="776"/>
      <c r="AE63" s="930"/>
      <c r="AF63" s="932"/>
      <c r="AG63" s="930"/>
      <c r="AH63" s="932"/>
      <c r="AI63" s="930"/>
      <c r="AJ63" s="932"/>
      <c r="AK63" s="930"/>
      <c r="AL63" s="1049"/>
      <c r="AM63" s="934"/>
      <c r="AN63" s="935"/>
    </row>
    <row r="64" spans="1:43" x14ac:dyDescent="0.25">
      <c r="C64" s="934"/>
      <c r="D64" s="935"/>
      <c r="E64" s="1123"/>
      <c r="F64" s="1123"/>
      <c r="G64" s="1123"/>
      <c r="H64" s="1123"/>
      <c r="I64" s="1123"/>
      <c r="J64" s="1123"/>
      <c r="K64" s="1123"/>
      <c r="L64" s="1123"/>
      <c r="M64" s="1123"/>
      <c r="N64" s="1123"/>
      <c r="O64" s="1123"/>
      <c r="P64" s="1123"/>
      <c r="Q64" s="1123"/>
      <c r="R64" s="1123"/>
      <c r="S64" s="1123"/>
      <c r="T64" s="1123"/>
      <c r="U64" s="934"/>
      <c r="V64" s="935"/>
      <c r="W64" s="776" t="s">
        <v>17</v>
      </c>
      <c r="X64" s="776"/>
      <c r="Y64" s="1020" t="s">
        <v>9</v>
      </c>
      <c r="Z64" s="946"/>
      <c r="AA64" s="1020"/>
      <c r="AB64" s="1020"/>
      <c r="AC64" s="1020"/>
      <c r="AD64" s="1020"/>
      <c r="AE64" s="927"/>
      <c r="AF64" s="929"/>
      <c r="AG64" s="927"/>
      <c r="AH64" s="929"/>
      <c r="AI64" s="927"/>
      <c r="AJ64" s="929"/>
      <c r="AK64" s="927"/>
      <c r="AL64" s="1050"/>
      <c r="AM64" s="934"/>
      <c r="AN64" s="935"/>
    </row>
    <row r="65" spans="1:43" x14ac:dyDescent="0.25">
      <c r="C65" s="934"/>
      <c r="D65" s="935"/>
      <c r="E65" s="1123"/>
      <c r="F65" s="1123"/>
      <c r="G65" s="1123"/>
      <c r="H65" s="1123"/>
      <c r="I65" s="1123"/>
      <c r="J65" s="1123"/>
      <c r="K65" s="1123"/>
      <c r="L65" s="1123"/>
      <c r="M65" s="1123"/>
      <c r="N65" s="1123"/>
      <c r="O65" s="1123"/>
      <c r="P65" s="1123"/>
      <c r="Q65" s="1123"/>
      <c r="R65" s="1123"/>
      <c r="S65" s="1123"/>
      <c r="T65" s="1123"/>
      <c r="U65" s="934"/>
      <c r="V65" s="935"/>
      <c r="W65" s="776"/>
      <c r="X65" s="776"/>
      <c r="Y65" s="776"/>
      <c r="Z65" s="776"/>
      <c r="AA65" s="776"/>
      <c r="AB65" s="776"/>
      <c r="AC65" s="776"/>
      <c r="AD65" s="776"/>
      <c r="AE65" s="776"/>
      <c r="AF65" s="776"/>
      <c r="AG65" s="776"/>
      <c r="AH65" s="776"/>
      <c r="AI65" s="776"/>
      <c r="AJ65" s="776"/>
      <c r="AK65" s="776"/>
      <c r="AL65" s="913"/>
      <c r="AM65" s="934"/>
      <c r="AN65" s="935"/>
    </row>
    <row r="66" spans="1:43" x14ac:dyDescent="0.25">
      <c r="C66" s="934"/>
      <c r="D66" s="935"/>
      <c r="E66" s="1123"/>
      <c r="F66" s="1123"/>
      <c r="G66" s="1123"/>
      <c r="H66" s="1123"/>
      <c r="I66" s="1123"/>
      <c r="J66" s="1123"/>
      <c r="K66" s="1123"/>
      <c r="L66" s="1123"/>
      <c r="M66" s="1123"/>
      <c r="N66" s="1123"/>
      <c r="O66" s="1123"/>
      <c r="P66" s="1123"/>
      <c r="Q66" s="1123"/>
      <c r="R66" s="1123"/>
      <c r="S66" s="1123"/>
      <c r="T66" s="1123"/>
      <c r="U66" s="934"/>
      <c r="V66" s="935"/>
      <c r="W66" s="776" t="s">
        <v>613</v>
      </c>
      <c r="X66" s="776"/>
      <c r="Y66" s="776"/>
      <c r="Z66" s="776"/>
      <c r="AA66" s="776"/>
      <c r="AB66" s="776"/>
      <c r="AC66" s="776"/>
      <c r="AD66" s="1020" t="s">
        <v>9</v>
      </c>
      <c r="AE66" s="1020"/>
      <c r="AF66" s="946"/>
      <c r="AG66" s="1020"/>
      <c r="AH66" s="1020"/>
      <c r="AI66" s="1020"/>
      <c r="AJ66" s="1020"/>
      <c r="AK66" s="1020"/>
      <c r="AL66" s="1021" t="s">
        <v>614</v>
      </c>
      <c r="AM66" s="934"/>
      <c r="AN66" s="935"/>
    </row>
    <row r="67" spans="1:43" ht="6" customHeight="1" x14ac:dyDescent="0.25">
      <c r="A67" s="940"/>
      <c r="B67" s="970"/>
      <c r="C67" s="941"/>
      <c r="D67" s="942"/>
      <c r="E67" s="940"/>
      <c r="F67" s="940"/>
      <c r="G67" s="940"/>
      <c r="H67" s="940"/>
      <c r="I67" s="940"/>
      <c r="J67" s="940"/>
      <c r="K67" s="940"/>
      <c r="L67" s="940"/>
      <c r="M67" s="940"/>
      <c r="N67" s="940"/>
      <c r="O67" s="940"/>
      <c r="P67" s="940"/>
      <c r="Q67" s="940"/>
      <c r="R67" s="940"/>
      <c r="S67" s="940"/>
      <c r="T67" s="940"/>
      <c r="U67" s="941"/>
      <c r="V67" s="942"/>
      <c r="W67" s="928"/>
      <c r="X67" s="928"/>
      <c r="Y67" s="928"/>
      <c r="Z67" s="928"/>
      <c r="AA67" s="928"/>
      <c r="AB67" s="928"/>
      <c r="AC67" s="928"/>
      <c r="AD67" s="928"/>
      <c r="AE67" s="928"/>
      <c r="AF67" s="928"/>
      <c r="AG67" s="928"/>
      <c r="AH67" s="928"/>
      <c r="AI67" s="928"/>
      <c r="AJ67" s="928"/>
      <c r="AK67" s="928"/>
      <c r="AL67" s="999"/>
      <c r="AM67" s="941"/>
      <c r="AN67" s="942"/>
      <c r="AO67" s="940"/>
      <c r="AP67" s="940"/>
      <c r="AQ67" s="940"/>
    </row>
    <row r="68" spans="1:43" ht="6" customHeight="1" x14ac:dyDescent="0.25">
      <c r="A68" s="943"/>
      <c r="B68" s="972"/>
      <c r="C68" s="938"/>
      <c r="D68" s="962"/>
      <c r="E68" s="943"/>
      <c r="F68" s="943"/>
      <c r="G68" s="943"/>
      <c r="H68" s="943"/>
      <c r="I68" s="943"/>
      <c r="J68" s="943"/>
      <c r="K68" s="943"/>
      <c r="L68" s="943"/>
      <c r="M68" s="943"/>
      <c r="N68" s="943"/>
      <c r="O68" s="943"/>
      <c r="P68" s="943"/>
      <c r="Q68" s="943"/>
      <c r="R68" s="943"/>
      <c r="S68" s="943"/>
      <c r="T68" s="943"/>
      <c r="U68" s="938"/>
      <c r="V68" s="962"/>
      <c r="W68" s="931"/>
      <c r="X68" s="931"/>
      <c r="Y68" s="931"/>
      <c r="Z68" s="931"/>
      <c r="AA68" s="931"/>
      <c r="AB68" s="931"/>
      <c r="AC68" s="931"/>
      <c r="AD68" s="931"/>
      <c r="AE68" s="931"/>
      <c r="AF68" s="931"/>
      <c r="AG68" s="931"/>
      <c r="AH68" s="931"/>
      <c r="AI68" s="931"/>
      <c r="AJ68" s="931"/>
      <c r="AK68" s="931"/>
      <c r="AL68" s="998"/>
      <c r="AM68" s="938"/>
      <c r="AN68" s="962"/>
      <c r="AO68" s="943"/>
      <c r="AP68" s="943"/>
      <c r="AQ68" s="943"/>
    </row>
    <row r="69" spans="1:43" ht="11.25" customHeight="1" x14ac:dyDescent="0.25">
      <c r="B69" s="969">
        <v>107</v>
      </c>
      <c r="C69" s="934"/>
      <c r="D69" s="935"/>
      <c r="E69" s="1123" t="str">
        <f ca="1">VLOOKUP(INDIRECT(ADDRESS(ROW(),COLUMN()-3)),INDIRECT("translations[[Question Num]:["&amp; Language_Selected &amp;"]]"),MATCH(Language_Selected,Language_Options,0)+1,FALSE)</f>
        <v>Just before you moved here, which [PROVINCE/REGION/STATE] did you live in?</v>
      </c>
      <c r="F69" s="1123"/>
      <c r="G69" s="1123"/>
      <c r="H69" s="1123"/>
      <c r="I69" s="1123"/>
      <c r="J69" s="1123"/>
      <c r="K69" s="1123"/>
      <c r="L69" s="1123"/>
      <c r="M69" s="1123"/>
      <c r="N69" s="1123"/>
      <c r="O69" s="1123"/>
      <c r="P69" s="1123"/>
      <c r="Q69" s="1123"/>
      <c r="R69" s="1123"/>
      <c r="S69" s="1123"/>
      <c r="T69" s="1123"/>
      <c r="U69" s="934"/>
      <c r="V69" s="935"/>
      <c r="W69" s="776" t="s">
        <v>1287</v>
      </c>
      <c r="X69" s="776"/>
      <c r="Y69" s="776"/>
      <c r="Z69" s="776"/>
      <c r="AB69" s="946"/>
      <c r="AC69" s="1020"/>
      <c r="AD69" s="1020"/>
      <c r="AE69" s="1020"/>
      <c r="AF69" s="1020" t="s">
        <v>9</v>
      </c>
      <c r="AG69" s="1020"/>
      <c r="AH69" s="1020"/>
      <c r="AI69" s="1020"/>
      <c r="AJ69" s="1020"/>
      <c r="AK69" s="1020"/>
      <c r="AL69" s="1021" t="s">
        <v>75</v>
      </c>
      <c r="AM69" s="934"/>
      <c r="AN69" s="935"/>
    </row>
    <row r="70" spans="1:43" x14ac:dyDescent="0.25">
      <c r="B70" s="969"/>
      <c r="C70" s="934"/>
      <c r="D70" s="935"/>
      <c r="E70" s="1123"/>
      <c r="F70" s="1123"/>
      <c r="G70" s="1123"/>
      <c r="H70" s="1123"/>
      <c r="I70" s="1123"/>
      <c r="J70" s="1123"/>
      <c r="K70" s="1123"/>
      <c r="L70" s="1123"/>
      <c r="M70" s="1123"/>
      <c r="N70" s="1123"/>
      <c r="O70" s="1123"/>
      <c r="P70" s="1123"/>
      <c r="Q70" s="1123"/>
      <c r="R70" s="1123"/>
      <c r="S70" s="1123"/>
      <c r="T70" s="1123"/>
      <c r="U70" s="934"/>
      <c r="V70" s="935"/>
      <c r="W70" s="776" t="s">
        <v>1287</v>
      </c>
      <c r="X70" s="776"/>
      <c r="Y70" s="776"/>
      <c r="Z70" s="776"/>
      <c r="AB70" s="946"/>
      <c r="AC70" s="1020"/>
      <c r="AD70" s="1020"/>
      <c r="AE70" s="1020"/>
      <c r="AF70" s="1020" t="s">
        <v>9</v>
      </c>
      <c r="AG70" s="1020"/>
      <c r="AH70" s="1020"/>
      <c r="AI70" s="1020"/>
      <c r="AJ70" s="1020"/>
      <c r="AK70" s="1020"/>
      <c r="AL70" s="1021" t="s">
        <v>95</v>
      </c>
      <c r="AM70" s="934"/>
      <c r="AN70" s="935"/>
    </row>
    <row r="71" spans="1:43" x14ac:dyDescent="0.25">
      <c r="C71" s="934"/>
      <c r="D71" s="935"/>
      <c r="E71" s="1123"/>
      <c r="F71" s="1123"/>
      <c r="G71" s="1123"/>
      <c r="H71" s="1123"/>
      <c r="I71" s="1123"/>
      <c r="J71" s="1123"/>
      <c r="K71" s="1123"/>
      <c r="L71" s="1123"/>
      <c r="M71" s="1123"/>
      <c r="N71" s="1123"/>
      <c r="O71" s="1123"/>
      <c r="P71" s="1123"/>
      <c r="Q71" s="1123"/>
      <c r="R71" s="1123"/>
      <c r="S71" s="1123"/>
      <c r="T71" s="1123"/>
      <c r="U71" s="934"/>
      <c r="V71" s="935"/>
      <c r="W71" s="776" t="s">
        <v>1287</v>
      </c>
      <c r="X71" s="776"/>
      <c r="Y71" s="776"/>
      <c r="Z71" s="776"/>
      <c r="AB71" s="946"/>
      <c r="AC71" s="1020"/>
      <c r="AD71" s="1020"/>
      <c r="AE71" s="1020"/>
      <c r="AF71" s="1020" t="s">
        <v>9</v>
      </c>
      <c r="AG71" s="1020"/>
      <c r="AH71" s="1020"/>
      <c r="AI71" s="1020"/>
      <c r="AJ71" s="1020"/>
      <c r="AK71" s="1020"/>
      <c r="AL71" s="1021" t="s">
        <v>96</v>
      </c>
      <c r="AM71" s="934"/>
      <c r="AN71" s="935"/>
    </row>
    <row r="72" spans="1:43" x14ac:dyDescent="0.25">
      <c r="C72" s="934"/>
      <c r="D72" s="935"/>
      <c r="E72" s="1123"/>
      <c r="F72" s="1123"/>
      <c r="G72" s="1123"/>
      <c r="H72" s="1123"/>
      <c r="I72" s="1123"/>
      <c r="J72" s="1123"/>
      <c r="K72" s="1123"/>
      <c r="L72" s="1123"/>
      <c r="M72" s="1123"/>
      <c r="N72" s="1123"/>
      <c r="O72" s="1123"/>
      <c r="P72" s="1123"/>
      <c r="Q72" s="1123"/>
      <c r="R72" s="1123"/>
      <c r="S72" s="1123"/>
      <c r="T72" s="1123"/>
      <c r="U72" s="934"/>
      <c r="V72" s="935"/>
      <c r="W72" s="776" t="s">
        <v>1288</v>
      </c>
      <c r="X72" s="776"/>
      <c r="Y72" s="776"/>
      <c r="Z72" s="776"/>
      <c r="AB72" s="946"/>
      <c r="AC72" s="1020"/>
      <c r="AD72" s="1020"/>
      <c r="AE72" s="1020" t="s">
        <v>9</v>
      </c>
      <c r="AF72" s="1020"/>
      <c r="AG72" s="1020"/>
      <c r="AH72" s="1020"/>
      <c r="AI72" s="1020"/>
      <c r="AJ72" s="1020"/>
      <c r="AK72" s="1020"/>
      <c r="AL72" s="1021" t="s">
        <v>218</v>
      </c>
      <c r="AM72" s="934"/>
      <c r="AN72" s="935"/>
    </row>
    <row r="73" spans="1:43" ht="6" customHeight="1" x14ac:dyDescent="0.25">
      <c r="A73" s="940"/>
      <c r="B73" s="970"/>
      <c r="C73" s="941"/>
      <c r="D73" s="942"/>
      <c r="E73" s="940"/>
      <c r="F73" s="940"/>
      <c r="G73" s="940"/>
      <c r="H73" s="940"/>
      <c r="I73" s="940"/>
      <c r="J73" s="940"/>
      <c r="K73" s="940"/>
      <c r="L73" s="940"/>
      <c r="M73" s="940"/>
      <c r="N73" s="940"/>
      <c r="O73" s="940"/>
      <c r="P73" s="940"/>
      <c r="Q73" s="940"/>
      <c r="R73" s="940"/>
      <c r="S73" s="940"/>
      <c r="T73" s="940"/>
      <c r="U73" s="941"/>
      <c r="V73" s="942"/>
      <c r="W73" s="928"/>
      <c r="X73" s="928"/>
      <c r="Y73" s="928"/>
      <c r="Z73" s="928"/>
      <c r="AA73" s="928"/>
      <c r="AB73" s="928"/>
      <c r="AC73" s="928"/>
      <c r="AD73" s="928"/>
      <c r="AE73" s="928"/>
      <c r="AF73" s="928"/>
      <c r="AG73" s="928"/>
      <c r="AH73" s="928"/>
      <c r="AI73" s="928"/>
      <c r="AJ73" s="928"/>
      <c r="AK73" s="928"/>
      <c r="AL73" s="999"/>
      <c r="AM73" s="941"/>
      <c r="AN73" s="942"/>
      <c r="AO73" s="940"/>
      <c r="AP73" s="940"/>
      <c r="AQ73" s="940"/>
    </row>
    <row r="74" spans="1:43" ht="6" customHeight="1" x14ac:dyDescent="0.25">
      <c r="A74" s="943"/>
      <c r="B74" s="972"/>
      <c r="C74" s="938"/>
      <c r="D74" s="962"/>
      <c r="E74" s="943"/>
      <c r="F74" s="943"/>
      <c r="G74" s="943"/>
      <c r="H74" s="943"/>
      <c r="I74" s="943"/>
      <c r="J74" s="943"/>
      <c r="K74" s="943"/>
      <c r="L74" s="943"/>
      <c r="M74" s="943"/>
      <c r="N74" s="943"/>
      <c r="O74" s="943"/>
      <c r="P74" s="943"/>
      <c r="Q74" s="943"/>
      <c r="R74" s="943"/>
      <c r="S74" s="943"/>
      <c r="T74" s="943"/>
      <c r="U74" s="938"/>
      <c r="V74" s="962"/>
      <c r="W74" s="931"/>
      <c r="X74" s="931"/>
      <c r="Y74" s="931"/>
      <c r="Z74" s="931"/>
      <c r="AA74" s="931"/>
      <c r="AB74" s="931"/>
      <c r="AC74" s="931"/>
      <c r="AD74" s="931"/>
      <c r="AE74" s="931"/>
      <c r="AF74" s="931"/>
      <c r="AG74" s="931"/>
      <c r="AH74" s="931"/>
      <c r="AI74" s="931"/>
      <c r="AJ74" s="931"/>
      <c r="AK74" s="931"/>
      <c r="AL74" s="998"/>
      <c r="AM74" s="938"/>
      <c r="AN74" s="962"/>
      <c r="AO74" s="943"/>
      <c r="AP74" s="943"/>
      <c r="AQ74" s="943"/>
    </row>
    <row r="75" spans="1:43" ht="11.25" customHeight="1" x14ac:dyDescent="0.25">
      <c r="B75" s="969">
        <v>108</v>
      </c>
      <c r="C75" s="934"/>
      <c r="D75" s="935"/>
      <c r="E75" s="1123" t="str">
        <f ca="1">VLOOKUP(INDIRECT(ADDRESS(ROW(),COLUMN()-3)),INDIRECT("translations[[Question Num]:["&amp; Language_Selected &amp;"]]"),MATCH(Language_Selected,Language_Options,0)+1,FALSE)</f>
        <v>Just before you moved here, did you live in a city, in a town, or in a rural area?</v>
      </c>
      <c r="F75" s="1123"/>
      <c r="G75" s="1123"/>
      <c r="H75" s="1123"/>
      <c r="I75" s="1123"/>
      <c r="J75" s="1123"/>
      <c r="K75" s="1123"/>
      <c r="L75" s="1123"/>
      <c r="M75" s="1123"/>
      <c r="N75" s="1123"/>
      <c r="O75" s="1123"/>
      <c r="P75" s="1123"/>
      <c r="Q75" s="1123"/>
      <c r="R75" s="1123"/>
      <c r="S75" s="1123"/>
      <c r="T75" s="1123"/>
      <c r="U75" s="934"/>
      <c r="V75" s="935"/>
      <c r="W75" s="776" t="s">
        <v>1294</v>
      </c>
      <c r="X75" s="776"/>
      <c r="Y75" s="776"/>
      <c r="Z75" s="1020" t="s">
        <v>9</v>
      </c>
      <c r="AA75" s="946"/>
      <c r="AB75" s="946"/>
      <c r="AC75" s="1020"/>
      <c r="AD75" s="1020"/>
      <c r="AE75" s="1020"/>
      <c r="AF75" s="1020"/>
      <c r="AG75" s="1020"/>
      <c r="AH75" s="1020"/>
      <c r="AI75" s="1020"/>
      <c r="AJ75" s="1020"/>
      <c r="AK75" s="1020"/>
      <c r="AL75" s="1021" t="s">
        <v>53</v>
      </c>
      <c r="AM75" s="934"/>
      <c r="AN75" s="935"/>
    </row>
    <row r="76" spans="1:43" x14ac:dyDescent="0.25">
      <c r="B76" s="969"/>
      <c r="C76" s="934"/>
      <c r="D76" s="935"/>
      <c r="E76" s="1123"/>
      <c r="F76" s="1123"/>
      <c r="G76" s="1123"/>
      <c r="H76" s="1123"/>
      <c r="I76" s="1123"/>
      <c r="J76" s="1123"/>
      <c r="K76" s="1123"/>
      <c r="L76" s="1123"/>
      <c r="M76" s="1123"/>
      <c r="N76" s="1123"/>
      <c r="O76" s="1123"/>
      <c r="P76" s="1123"/>
      <c r="Q76" s="1123"/>
      <c r="R76" s="1123"/>
      <c r="S76" s="1123"/>
      <c r="T76" s="1123"/>
      <c r="U76" s="934"/>
      <c r="V76" s="935"/>
      <c r="W76" s="776" t="s">
        <v>1295</v>
      </c>
      <c r="X76" s="776"/>
      <c r="Y76" s="776"/>
      <c r="Z76" s="1020" t="s">
        <v>9</v>
      </c>
      <c r="AA76" s="1020"/>
      <c r="AB76" s="946"/>
      <c r="AC76" s="946"/>
      <c r="AD76" s="1020"/>
      <c r="AE76" s="1020"/>
      <c r="AF76" s="1020"/>
      <c r="AG76" s="1020"/>
      <c r="AH76" s="1020"/>
      <c r="AI76" s="1020"/>
      <c r="AJ76" s="1020"/>
      <c r="AK76" s="1020"/>
      <c r="AL76" s="1021" t="s">
        <v>55</v>
      </c>
      <c r="AM76" s="934"/>
      <c r="AN76" s="935"/>
    </row>
    <row r="77" spans="1:43" x14ac:dyDescent="0.25">
      <c r="C77" s="934"/>
      <c r="D77" s="935"/>
      <c r="E77" s="1123"/>
      <c r="F77" s="1123"/>
      <c r="G77" s="1123"/>
      <c r="H77" s="1123"/>
      <c r="I77" s="1123"/>
      <c r="J77" s="1123"/>
      <c r="K77" s="1123"/>
      <c r="L77" s="1123"/>
      <c r="M77" s="1123"/>
      <c r="N77" s="1123"/>
      <c r="O77" s="1123"/>
      <c r="P77" s="1123"/>
      <c r="Q77" s="1123"/>
      <c r="R77" s="1123"/>
      <c r="S77" s="1123"/>
      <c r="T77" s="1123"/>
      <c r="U77" s="934"/>
      <c r="V77" s="935"/>
      <c r="W77" s="776" t="s">
        <v>1296</v>
      </c>
      <c r="X77" s="776"/>
      <c r="Y77" s="776"/>
      <c r="Z77" s="776"/>
      <c r="AB77" s="1020" t="s">
        <v>9</v>
      </c>
      <c r="AC77" s="1020"/>
      <c r="AD77" s="1020"/>
      <c r="AE77" s="1020"/>
      <c r="AF77" s="1020"/>
      <c r="AG77" s="1020"/>
      <c r="AH77" s="1020"/>
      <c r="AI77" s="1020"/>
      <c r="AJ77" s="1020"/>
      <c r="AK77" s="1020"/>
      <c r="AL77" s="1021" t="s">
        <v>91</v>
      </c>
      <c r="AM77" s="934"/>
      <c r="AN77" s="935"/>
    </row>
    <row r="78" spans="1:43" ht="6" customHeight="1" x14ac:dyDescent="0.25">
      <c r="A78" s="940"/>
      <c r="B78" s="970"/>
      <c r="C78" s="941"/>
      <c r="D78" s="942"/>
      <c r="E78" s="940"/>
      <c r="F78" s="940"/>
      <c r="G78" s="940"/>
      <c r="H78" s="940"/>
      <c r="I78" s="940"/>
      <c r="J78" s="940"/>
      <c r="K78" s="940"/>
      <c r="L78" s="940"/>
      <c r="M78" s="940"/>
      <c r="N78" s="940"/>
      <c r="O78" s="940"/>
      <c r="P78" s="940"/>
      <c r="Q78" s="940"/>
      <c r="R78" s="940"/>
      <c r="S78" s="940"/>
      <c r="T78" s="940"/>
      <c r="U78" s="941"/>
      <c r="V78" s="942"/>
      <c r="W78" s="928"/>
      <c r="X78" s="928"/>
      <c r="Y78" s="928"/>
      <c r="Z78" s="928"/>
      <c r="AA78" s="928"/>
      <c r="AB78" s="928"/>
      <c r="AC78" s="928"/>
      <c r="AD78" s="928"/>
      <c r="AE78" s="928"/>
      <c r="AF78" s="928"/>
      <c r="AG78" s="928"/>
      <c r="AH78" s="928"/>
      <c r="AI78" s="928"/>
      <c r="AJ78" s="928"/>
      <c r="AK78" s="928"/>
      <c r="AL78" s="999"/>
      <c r="AM78" s="941"/>
      <c r="AN78" s="942"/>
      <c r="AO78" s="940"/>
      <c r="AP78" s="940"/>
      <c r="AQ78" s="940"/>
    </row>
    <row r="79" spans="1:43" ht="6" customHeight="1" x14ac:dyDescent="0.25">
      <c r="A79" s="943"/>
      <c r="B79" s="972"/>
      <c r="C79" s="938"/>
      <c r="D79" s="962"/>
      <c r="E79" s="943"/>
      <c r="F79" s="943"/>
      <c r="G79" s="943"/>
      <c r="H79" s="943"/>
      <c r="I79" s="943"/>
      <c r="J79" s="943"/>
      <c r="K79" s="943"/>
      <c r="L79" s="943"/>
      <c r="M79" s="943"/>
      <c r="N79" s="943"/>
      <c r="O79" s="943"/>
      <c r="P79" s="943"/>
      <c r="Q79" s="943"/>
      <c r="R79" s="943"/>
      <c r="S79" s="943"/>
      <c r="T79" s="943"/>
      <c r="U79" s="938"/>
      <c r="V79" s="962"/>
      <c r="W79" s="931"/>
      <c r="X79" s="931"/>
      <c r="Y79" s="931"/>
      <c r="Z79" s="931"/>
      <c r="AA79" s="931"/>
      <c r="AB79" s="931"/>
      <c r="AC79" s="931"/>
      <c r="AD79" s="931"/>
      <c r="AE79" s="931"/>
      <c r="AF79" s="931"/>
      <c r="AG79" s="931"/>
      <c r="AH79" s="931"/>
      <c r="AI79" s="931"/>
      <c r="AJ79" s="931"/>
      <c r="AK79" s="931"/>
      <c r="AL79" s="998"/>
      <c r="AM79" s="938"/>
      <c r="AN79" s="962"/>
      <c r="AO79" s="943"/>
      <c r="AP79" s="943"/>
      <c r="AQ79" s="943"/>
    </row>
    <row r="80" spans="1:43" ht="11.25" customHeight="1" x14ac:dyDescent="0.25">
      <c r="B80" s="969">
        <v>109</v>
      </c>
      <c r="C80" s="934"/>
      <c r="D80" s="935"/>
      <c r="E80" s="1123" t="str">
        <f ca="1">VLOOKUP(INDIRECT(ADDRESS(ROW(),COLUMN()-3)),INDIRECT("translations[[Question Num]:["&amp; Language_Selected &amp;"]]"),MATCH(Language_Selected,Language_Options,0)+1,FALSE)</f>
        <v>Why did you move to this place?</v>
      </c>
      <c r="F80" s="1123"/>
      <c r="G80" s="1123"/>
      <c r="H80" s="1123"/>
      <c r="I80" s="1123"/>
      <c r="J80" s="1123"/>
      <c r="K80" s="1123"/>
      <c r="L80" s="1123"/>
      <c r="M80" s="1123"/>
      <c r="N80" s="1123"/>
      <c r="O80" s="1123"/>
      <c r="P80" s="1123"/>
      <c r="Q80" s="1123"/>
      <c r="R80" s="1123"/>
      <c r="S80" s="1123"/>
      <c r="T80" s="1123"/>
      <c r="U80" s="934"/>
      <c r="V80" s="935"/>
      <c r="W80" s="776" t="s">
        <v>1297</v>
      </c>
      <c r="X80" s="776"/>
      <c r="Y80" s="776"/>
      <c r="Z80" s="1020"/>
      <c r="AA80" s="946"/>
      <c r="AB80" s="1020" t="s">
        <v>9</v>
      </c>
      <c r="AC80" s="946"/>
      <c r="AD80" s="946"/>
      <c r="AE80" s="1020"/>
      <c r="AF80" s="1020"/>
      <c r="AG80" s="1020"/>
      <c r="AH80" s="1020"/>
      <c r="AI80" s="1020"/>
      <c r="AJ80" s="1020"/>
      <c r="AK80" s="1020"/>
      <c r="AL80" s="1021" t="s">
        <v>75</v>
      </c>
      <c r="AM80" s="934"/>
      <c r="AN80" s="935"/>
    </row>
    <row r="81" spans="1:43" x14ac:dyDescent="0.25">
      <c r="B81" s="969" t="s">
        <v>164</v>
      </c>
      <c r="C81" s="934"/>
      <c r="D81" s="935"/>
      <c r="E81" s="1123"/>
      <c r="F81" s="1123"/>
      <c r="G81" s="1123"/>
      <c r="H81" s="1123"/>
      <c r="I81" s="1123"/>
      <c r="J81" s="1123"/>
      <c r="K81" s="1123"/>
      <c r="L81" s="1123"/>
      <c r="M81" s="1123"/>
      <c r="N81" s="1123"/>
      <c r="O81" s="1123"/>
      <c r="P81" s="1123"/>
      <c r="Q81" s="1123"/>
      <c r="R81" s="1123"/>
      <c r="S81" s="1123"/>
      <c r="T81" s="1123"/>
      <c r="U81" s="934"/>
      <c r="V81" s="935"/>
      <c r="W81" s="776" t="s">
        <v>1298</v>
      </c>
      <c r="X81" s="776"/>
      <c r="Y81" s="776"/>
      <c r="Z81" s="1020"/>
      <c r="AA81" s="1020"/>
      <c r="AB81" s="946"/>
      <c r="AC81" s="946"/>
      <c r="AE81" s="1020" t="s">
        <v>9</v>
      </c>
      <c r="AF81" s="946"/>
      <c r="AG81" s="1020"/>
      <c r="AH81" s="1020"/>
      <c r="AI81" s="1020"/>
      <c r="AJ81" s="1020"/>
      <c r="AK81" s="1020"/>
      <c r="AL81" s="1021" t="s">
        <v>95</v>
      </c>
      <c r="AM81" s="934"/>
      <c r="AN81" s="935"/>
    </row>
    <row r="82" spans="1:43" x14ac:dyDescent="0.25">
      <c r="B82" s="969"/>
      <c r="C82" s="934"/>
      <c r="D82" s="935"/>
      <c r="E82" s="1123"/>
      <c r="F82" s="1123"/>
      <c r="G82" s="1123"/>
      <c r="H82" s="1123"/>
      <c r="I82" s="1123"/>
      <c r="J82" s="1123"/>
      <c r="K82" s="1123"/>
      <c r="L82" s="1123"/>
      <c r="M82" s="1123"/>
      <c r="N82" s="1123"/>
      <c r="O82" s="1123"/>
      <c r="P82" s="1123"/>
      <c r="Q82" s="1123"/>
      <c r="R82" s="1123"/>
      <c r="S82" s="1123"/>
      <c r="T82" s="1123"/>
      <c r="U82" s="934"/>
      <c r="V82" s="935"/>
      <c r="W82" s="776" t="s">
        <v>1299</v>
      </c>
      <c r="X82" s="776"/>
      <c r="Y82" s="776"/>
      <c r="Z82" s="1020"/>
      <c r="AA82" s="1020"/>
      <c r="AB82" s="946"/>
      <c r="AD82" s="946"/>
      <c r="AE82" s="1020" t="s">
        <v>9</v>
      </c>
      <c r="AF82" s="1020"/>
      <c r="AG82" s="1020"/>
      <c r="AH82" s="1020"/>
      <c r="AI82" s="1020"/>
      <c r="AJ82" s="1020"/>
      <c r="AK82" s="1020"/>
      <c r="AL82" s="1021" t="s">
        <v>96</v>
      </c>
      <c r="AM82" s="934"/>
      <c r="AN82" s="935"/>
    </row>
    <row r="83" spans="1:43" ht="10.3" customHeight="1" x14ac:dyDescent="0.25">
      <c r="B83" s="969"/>
      <c r="C83" s="934"/>
      <c r="D83" s="935"/>
      <c r="E83" s="1123"/>
      <c r="F83" s="1123"/>
      <c r="G83" s="1123"/>
      <c r="H83" s="1123"/>
      <c r="I83" s="1123"/>
      <c r="J83" s="1123"/>
      <c r="K83" s="1123"/>
      <c r="L83" s="1123"/>
      <c r="M83" s="1123"/>
      <c r="N83" s="1123"/>
      <c r="O83" s="1123"/>
      <c r="P83" s="1123"/>
      <c r="Q83" s="1123"/>
      <c r="R83" s="1123"/>
      <c r="S83" s="1123"/>
      <c r="T83" s="1123"/>
      <c r="U83" s="934"/>
      <c r="V83" s="935"/>
      <c r="W83" s="776" t="s">
        <v>2220</v>
      </c>
      <c r="X83" s="776"/>
      <c r="Y83" s="776"/>
      <c r="Z83" s="1020"/>
      <c r="AA83" s="1020"/>
      <c r="AB83" s="946"/>
      <c r="AC83" s="946"/>
      <c r="AD83" s="1020"/>
      <c r="AE83" s="1020"/>
      <c r="AF83" s="1020"/>
      <c r="AG83" s="1020"/>
      <c r="AL83"/>
      <c r="AM83" s="934"/>
      <c r="AN83" s="935"/>
    </row>
    <row r="84" spans="1:43" x14ac:dyDescent="0.25">
      <c r="B84" s="969"/>
      <c r="C84" s="934"/>
      <c r="D84" s="935"/>
      <c r="E84" s="1123"/>
      <c r="F84" s="1123"/>
      <c r="G84" s="1123"/>
      <c r="H84" s="1123"/>
      <c r="I84" s="1123"/>
      <c r="J84" s="1123"/>
      <c r="K84" s="1123"/>
      <c r="L84" s="1123"/>
      <c r="M84" s="1123"/>
      <c r="N84" s="1123"/>
      <c r="O84" s="1123"/>
      <c r="P84" s="1123"/>
      <c r="Q84" s="1123"/>
      <c r="R84" s="1123"/>
      <c r="S84" s="1123"/>
      <c r="T84" s="1123"/>
      <c r="U84" s="934"/>
      <c r="V84" s="935"/>
      <c r="W84" s="776"/>
      <c r="X84" s="776" t="s">
        <v>2221</v>
      </c>
      <c r="Y84" s="776"/>
      <c r="Z84" s="1020"/>
      <c r="AB84" s="946"/>
      <c r="AC84" s="946"/>
      <c r="AD84" s="1020"/>
      <c r="AE84" s="1020"/>
      <c r="AG84" s="1020" t="s">
        <v>9</v>
      </c>
      <c r="AH84" s="1020"/>
      <c r="AI84" s="1020"/>
      <c r="AJ84" s="1020"/>
      <c r="AK84" s="1020"/>
      <c r="AL84" s="1021" t="s">
        <v>97</v>
      </c>
      <c r="AM84" s="934"/>
      <c r="AN84" s="935"/>
    </row>
    <row r="85" spans="1:43" x14ac:dyDescent="0.25">
      <c r="B85" s="969"/>
      <c r="C85" s="934"/>
      <c r="D85" s="935"/>
      <c r="E85" s="1123"/>
      <c r="F85" s="1123"/>
      <c r="G85" s="1123"/>
      <c r="H85" s="1123"/>
      <c r="I85" s="1123"/>
      <c r="J85" s="1123"/>
      <c r="K85" s="1123"/>
      <c r="L85" s="1123"/>
      <c r="M85" s="1123"/>
      <c r="N85" s="1123"/>
      <c r="O85" s="1123"/>
      <c r="P85" s="1123"/>
      <c r="Q85" s="1123"/>
      <c r="R85" s="1123"/>
      <c r="S85" s="1123"/>
      <c r="T85" s="1123"/>
      <c r="U85" s="934"/>
      <c r="V85" s="935"/>
      <c r="W85" s="776" t="s">
        <v>1300</v>
      </c>
      <c r="X85" s="776"/>
      <c r="Y85" s="776"/>
      <c r="Z85" s="1020"/>
      <c r="AA85" s="1020"/>
      <c r="AB85" s="946"/>
      <c r="AC85" s="946"/>
      <c r="AD85" s="1020"/>
      <c r="AE85" s="1020" t="s">
        <v>9</v>
      </c>
      <c r="AF85" s="946"/>
      <c r="AG85" s="946"/>
      <c r="AH85" s="1020"/>
      <c r="AI85" s="1020"/>
      <c r="AJ85" s="1020"/>
      <c r="AK85" s="1020"/>
      <c r="AL85" s="1021" t="s">
        <v>158</v>
      </c>
      <c r="AM85" s="934"/>
      <c r="AN85" s="935"/>
    </row>
    <row r="86" spans="1:43" x14ac:dyDescent="0.25">
      <c r="B86" s="969"/>
      <c r="C86" s="934"/>
      <c r="D86" s="935"/>
      <c r="E86" s="1123"/>
      <c r="F86" s="1123"/>
      <c r="G86" s="1123"/>
      <c r="H86" s="1123"/>
      <c r="I86" s="1123"/>
      <c r="J86" s="1123"/>
      <c r="K86" s="1123"/>
      <c r="L86" s="1123"/>
      <c r="M86" s="1123"/>
      <c r="N86" s="1123"/>
      <c r="O86" s="1123"/>
      <c r="P86" s="1123"/>
      <c r="Q86" s="1123"/>
      <c r="R86" s="1123"/>
      <c r="S86" s="1123"/>
      <c r="T86" s="1123"/>
      <c r="U86" s="934"/>
      <c r="V86" s="935"/>
      <c r="W86" s="776" t="s">
        <v>533</v>
      </c>
      <c r="X86" s="776"/>
      <c r="Y86" s="776"/>
      <c r="Z86" s="1047"/>
      <c r="AA86" s="1047"/>
      <c r="AB86" s="947"/>
      <c r="AC86" s="947"/>
      <c r="AD86" s="1047"/>
      <c r="AE86" s="1047"/>
      <c r="AF86" s="1047"/>
      <c r="AG86" s="1047"/>
      <c r="AH86" s="1047"/>
      <c r="AI86" s="1047"/>
      <c r="AJ86" s="1047"/>
      <c r="AK86" s="1047"/>
      <c r="AL86" s="1021" t="s">
        <v>218</v>
      </c>
      <c r="AM86" s="934"/>
      <c r="AN86" s="935"/>
    </row>
    <row r="87" spans="1:43" x14ac:dyDescent="0.25">
      <c r="C87" s="934"/>
      <c r="D87" s="935"/>
      <c r="E87" s="1123"/>
      <c r="F87" s="1123"/>
      <c r="G87" s="1123"/>
      <c r="H87" s="1123"/>
      <c r="I87" s="1123"/>
      <c r="J87" s="1123"/>
      <c r="K87" s="1123"/>
      <c r="L87" s="1123"/>
      <c r="M87" s="1123"/>
      <c r="N87" s="1123"/>
      <c r="O87" s="1123"/>
      <c r="P87" s="1123"/>
      <c r="Q87" s="1123"/>
      <c r="R87" s="1123"/>
      <c r="S87" s="1123"/>
      <c r="T87" s="1123"/>
      <c r="U87" s="934"/>
      <c r="V87" s="935"/>
      <c r="X87" s="776"/>
      <c r="Y87" s="776"/>
      <c r="Z87" s="1048" t="s">
        <v>146</v>
      </c>
      <c r="AA87" s="1010"/>
      <c r="AB87" s="1048"/>
      <c r="AC87" s="1048"/>
      <c r="AD87" s="1048"/>
      <c r="AE87" s="1048"/>
      <c r="AF87" s="1048"/>
      <c r="AG87" s="1048"/>
      <c r="AH87" s="1048"/>
      <c r="AI87" s="1048"/>
      <c r="AJ87" s="1048"/>
      <c r="AK87" s="1048"/>
      <c r="AL87" s="1021"/>
      <c r="AM87" s="934"/>
      <c r="AN87" s="935"/>
    </row>
    <row r="88" spans="1:43" ht="6" customHeight="1" x14ac:dyDescent="0.25">
      <c r="A88" s="940"/>
      <c r="B88" s="970"/>
      <c r="C88" s="941"/>
      <c r="D88" s="942"/>
      <c r="E88" s="940"/>
      <c r="F88" s="940"/>
      <c r="G88" s="940"/>
      <c r="H88" s="940"/>
      <c r="I88" s="940"/>
      <c r="J88" s="940"/>
      <c r="K88" s="940"/>
      <c r="L88" s="940"/>
      <c r="M88" s="940"/>
      <c r="N88" s="940"/>
      <c r="O88" s="940"/>
      <c r="P88" s="940"/>
      <c r="Q88" s="940"/>
      <c r="R88" s="940"/>
      <c r="S88" s="940"/>
      <c r="T88" s="940"/>
      <c r="U88" s="941"/>
      <c r="V88" s="942"/>
      <c r="W88" s="940"/>
      <c r="X88" s="940"/>
      <c r="Y88" s="940"/>
      <c r="Z88" s="940"/>
      <c r="AA88" s="940"/>
      <c r="AB88" s="940"/>
      <c r="AC88" s="940"/>
      <c r="AD88" s="940"/>
      <c r="AE88" s="940"/>
      <c r="AF88" s="940"/>
      <c r="AG88" s="940"/>
      <c r="AH88" s="940"/>
      <c r="AI88" s="940"/>
      <c r="AJ88" s="940"/>
      <c r="AK88" s="940"/>
      <c r="AL88" s="971"/>
      <c r="AM88" s="941"/>
      <c r="AN88" s="942"/>
      <c r="AO88" s="940"/>
      <c r="AP88" s="940"/>
      <c r="AQ88" s="940"/>
    </row>
    <row r="89" spans="1:43" ht="6" customHeight="1" x14ac:dyDescent="0.25">
      <c r="A89" s="943"/>
      <c r="B89" s="972"/>
      <c r="C89" s="938"/>
      <c r="D89" s="962"/>
      <c r="E89" s="943"/>
      <c r="F89" s="943"/>
      <c r="G89" s="943"/>
      <c r="H89" s="943"/>
      <c r="I89" s="943"/>
      <c r="J89" s="943"/>
      <c r="K89" s="943"/>
      <c r="L89" s="943"/>
      <c r="M89" s="943"/>
      <c r="N89" s="943"/>
      <c r="O89" s="943"/>
      <c r="P89" s="943"/>
      <c r="Q89" s="943"/>
      <c r="R89" s="943"/>
      <c r="S89" s="943"/>
      <c r="T89" s="943"/>
      <c r="U89" s="938"/>
      <c r="V89" s="962"/>
      <c r="W89" s="943"/>
      <c r="X89" s="943"/>
      <c r="Y89" s="943"/>
      <c r="Z89" s="943"/>
      <c r="AA89" s="943"/>
      <c r="AB89" s="943"/>
      <c r="AC89" s="943"/>
      <c r="AD89" s="943"/>
      <c r="AE89" s="943"/>
      <c r="AF89" s="943"/>
      <c r="AG89" s="943"/>
      <c r="AH89" s="943"/>
      <c r="AI89" s="943"/>
      <c r="AJ89" s="943"/>
      <c r="AK89" s="943"/>
      <c r="AL89" s="973"/>
      <c r="AM89" s="938"/>
      <c r="AN89" s="962"/>
      <c r="AO89" s="943"/>
      <c r="AP89" s="943"/>
      <c r="AQ89" s="943"/>
    </row>
    <row r="90" spans="1:43" x14ac:dyDescent="0.25">
      <c r="B90" s="969">
        <v>110</v>
      </c>
      <c r="C90" s="934"/>
      <c r="D90" s="935"/>
      <c r="E90" s="1123" t="str">
        <f ca="1">VLOOKUP(INDIRECT(ADDRESS(ROW(),COLUMN()-3)),INDIRECT("translations[[Question Num]:["&amp; Language_Selected &amp;"]]"),MATCH(Language_Selected,Language_Options,0)+1,FALSE)</f>
        <v>In what month and year were you born?</v>
      </c>
      <c r="F90" s="1123"/>
      <c r="G90" s="1123"/>
      <c r="H90" s="1123"/>
      <c r="I90" s="1123"/>
      <c r="J90" s="1123"/>
      <c r="K90" s="1123"/>
      <c r="L90" s="1123"/>
      <c r="M90" s="1123"/>
      <c r="N90" s="1123"/>
      <c r="O90" s="1123"/>
      <c r="P90" s="1123"/>
      <c r="Q90" s="1123"/>
      <c r="R90" s="1123"/>
      <c r="S90" s="1123"/>
      <c r="T90" s="1123"/>
      <c r="U90" s="934"/>
      <c r="V90" s="935"/>
      <c r="W90" s="776"/>
      <c r="X90" s="776"/>
      <c r="Y90" s="776"/>
      <c r="Z90" s="776"/>
      <c r="AA90" s="776"/>
      <c r="AB90" s="776"/>
      <c r="AC90" s="776"/>
      <c r="AD90" s="776"/>
      <c r="AE90" s="776"/>
      <c r="AF90" s="776"/>
      <c r="AG90" s="776"/>
      <c r="AH90" s="776"/>
      <c r="AI90" s="930"/>
      <c r="AJ90" s="932"/>
      <c r="AK90" s="930"/>
      <c r="AL90" s="1049"/>
      <c r="AM90" s="934"/>
      <c r="AN90" s="935"/>
    </row>
    <row r="91" spans="1:43" x14ac:dyDescent="0.25">
      <c r="C91" s="934"/>
      <c r="D91" s="935"/>
      <c r="E91" s="1123"/>
      <c r="F91" s="1123"/>
      <c r="G91" s="1123"/>
      <c r="H91" s="1123"/>
      <c r="I91" s="1123"/>
      <c r="J91" s="1123"/>
      <c r="K91" s="1123"/>
      <c r="L91" s="1123"/>
      <c r="M91" s="1123"/>
      <c r="N91" s="1123"/>
      <c r="O91" s="1123"/>
      <c r="P91" s="1123"/>
      <c r="Q91" s="1123"/>
      <c r="R91" s="1123"/>
      <c r="S91" s="1123"/>
      <c r="T91" s="1123"/>
      <c r="U91" s="934"/>
      <c r="V91" s="935"/>
      <c r="W91" s="776" t="s">
        <v>16</v>
      </c>
      <c r="X91" s="776"/>
      <c r="Y91" s="776"/>
      <c r="Z91" s="1020" t="s">
        <v>9</v>
      </c>
      <c r="AA91" s="946"/>
      <c r="AB91" s="1020"/>
      <c r="AC91" s="1020"/>
      <c r="AD91" s="1020"/>
      <c r="AE91" s="1020"/>
      <c r="AF91" s="1020"/>
      <c r="AG91" s="1020"/>
      <c r="AH91" s="1020"/>
      <c r="AI91" s="927"/>
      <c r="AJ91" s="929"/>
      <c r="AK91" s="927"/>
      <c r="AL91" s="1050"/>
      <c r="AM91" s="934"/>
      <c r="AN91" s="935"/>
    </row>
    <row r="92" spans="1:43" x14ac:dyDescent="0.25">
      <c r="C92" s="934"/>
      <c r="D92" s="935"/>
      <c r="E92" s="1123"/>
      <c r="F92" s="1123"/>
      <c r="G92" s="1123"/>
      <c r="H92" s="1123"/>
      <c r="I92" s="1123"/>
      <c r="J92" s="1123"/>
      <c r="K92" s="1123"/>
      <c r="L92" s="1123"/>
      <c r="M92" s="1123"/>
      <c r="N92" s="1123"/>
      <c r="O92" s="1123"/>
      <c r="P92" s="1123"/>
      <c r="Q92" s="1123"/>
      <c r="R92" s="1123"/>
      <c r="S92" s="1123"/>
      <c r="T92" s="1123"/>
      <c r="U92" s="934"/>
      <c r="V92" s="935"/>
      <c r="W92" s="776"/>
      <c r="X92" s="776"/>
      <c r="Y92" s="776"/>
      <c r="Z92" s="776"/>
      <c r="AA92" s="776"/>
      <c r="AB92" s="776"/>
      <c r="AC92" s="776"/>
      <c r="AD92" s="776"/>
      <c r="AE92" s="776"/>
      <c r="AF92" s="776"/>
      <c r="AG92" s="776"/>
      <c r="AH92" s="776"/>
      <c r="AI92" s="776"/>
      <c r="AJ92" s="776"/>
      <c r="AK92" s="776"/>
      <c r="AL92" s="913"/>
      <c r="AM92" s="934"/>
      <c r="AN92" s="935"/>
    </row>
    <row r="93" spans="1:43" x14ac:dyDescent="0.25">
      <c r="C93" s="934"/>
      <c r="D93" s="935"/>
      <c r="E93" s="1123"/>
      <c r="F93" s="1123"/>
      <c r="G93" s="1123"/>
      <c r="H93" s="1123"/>
      <c r="I93" s="1123"/>
      <c r="J93" s="1123"/>
      <c r="K93" s="1123"/>
      <c r="L93" s="1123"/>
      <c r="M93" s="1123"/>
      <c r="N93" s="1123"/>
      <c r="O93" s="1123"/>
      <c r="P93" s="1123"/>
      <c r="Q93" s="1123"/>
      <c r="R93" s="1123"/>
      <c r="S93" s="1123"/>
      <c r="T93" s="1123"/>
      <c r="U93" s="934"/>
      <c r="V93" s="935"/>
      <c r="W93" s="776" t="s">
        <v>612</v>
      </c>
      <c r="X93" s="776"/>
      <c r="Y93" s="776"/>
      <c r="Z93" s="776"/>
      <c r="AA93" s="776"/>
      <c r="AB93" s="776"/>
      <c r="AC93" s="776"/>
      <c r="AD93" s="1020" t="s">
        <v>9</v>
      </c>
      <c r="AE93" s="1020"/>
      <c r="AF93" s="1020"/>
      <c r="AG93" s="946"/>
      <c r="AH93" s="1020"/>
      <c r="AI93" s="1020"/>
      <c r="AJ93" s="1020"/>
      <c r="AK93" s="1020"/>
      <c r="AL93" s="1021" t="s">
        <v>219</v>
      </c>
      <c r="AM93" s="934"/>
      <c r="AN93" s="935"/>
    </row>
    <row r="94" spans="1:43" x14ac:dyDescent="0.25">
      <c r="C94" s="934"/>
      <c r="D94" s="935"/>
      <c r="E94" s="1123"/>
      <c r="F94" s="1123"/>
      <c r="G94" s="1123"/>
      <c r="H94" s="1123"/>
      <c r="I94" s="1123"/>
      <c r="J94" s="1123"/>
      <c r="K94" s="1123"/>
      <c r="L94" s="1123"/>
      <c r="M94" s="1123"/>
      <c r="N94" s="1123"/>
      <c r="O94" s="1123"/>
      <c r="P94" s="1123"/>
      <c r="Q94" s="1123"/>
      <c r="R94" s="1123"/>
      <c r="S94" s="1123"/>
      <c r="T94" s="1123"/>
      <c r="U94" s="934"/>
      <c r="V94" s="935"/>
      <c r="W94" s="776"/>
      <c r="X94" s="776"/>
      <c r="Y94" s="776"/>
      <c r="Z94" s="776"/>
      <c r="AA94" s="776"/>
      <c r="AB94" s="776"/>
      <c r="AC94" s="776"/>
      <c r="AD94" s="776"/>
      <c r="AE94" s="776"/>
      <c r="AF94" s="776"/>
      <c r="AG94" s="776"/>
      <c r="AH94" s="776"/>
      <c r="AI94" s="776"/>
      <c r="AJ94" s="776"/>
      <c r="AK94" s="776"/>
      <c r="AL94" s="1021"/>
      <c r="AM94" s="934"/>
      <c r="AN94" s="935"/>
    </row>
    <row r="95" spans="1:43" x14ac:dyDescent="0.25">
      <c r="C95" s="934"/>
      <c r="D95" s="935"/>
      <c r="E95" s="1123"/>
      <c r="F95" s="1123"/>
      <c r="G95" s="1123"/>
      <c r="H95" s="1123"/>
      <c r="I95" s="1123"/>
      <c r="J95" s="1123"/>
      <c r="K95" s="1123"/>
      <c r="L95" s="1123"/>
      <c r="M95" s="1123"/>
      <c r="N95" s="1123"/>
      <c r="O95" s="1123"/>
      <c r="P95" s="1123"/>
      <c r="Q95" s="1123"/>
      <c r="R95" s="1123"/>
      <c r="S95" s="1123"/>
      <c r="T95" s="1123"/>
      <c r="U95" s="934"/>
      <c r="V95" s="935"/>
      <c r="W95" s="776"/>
      <c r="X95" s="776"/>
      <c r="Y95" s="776"/>
      <c r="Z95" s="776"/>
      <c r="AA95" s="776"/>
      <c r="AB95" s="776"/>
      <c r="AC95" s="776"/>
      <c r="AD95" s="776"/>
      <c r="AE95" s="930"/>
      <c r="AF95" s="932"/>
      <c r="AG95" s="930"/>
      <c r="AH95" s="932"/>
      <c r="AI95" s="930"/>
      <c r="AJ95" s="932"/>
      <c r="AK95" s="930"/>
      <c r="AL95" s="1049"/>
      <c r="AM95" s="934"/>
      <c r="AN95" s="935"/>
    </row>
    <row r="96" spans="1:43" x14ac:dyDescent="0.25">
      <c r="C96" s="934"/>
      <c r="D96" s="935"/>
      <c r="E96" s="1123"/>
      <c r="F96" s="1123"/>
      <c r="G96" s="1123"/>
      <c r="H96" s="1123"/>
      <c r="I96" s="1123"/>
      <c r="J96" s="1123"/>
      <c r="K96" s="1123"/>
      <c r="L96" s="1123"/>
      <c r="M96" s="1123"/>
      <c r="N96" s="1123"/>
      <c r="O96" s="1123"/>
      <c r="P96" s="1123"/>
      <c r="Q96" s="1123"/>
      <c r="R96" s="1123"/>
      <c r="S96" s="1123"/>
      <c r="T96" s="1123"/>
      <c r="U96" s="934"/>
      <c r="V96" s="935"/>
      <c r="W96" s="776" t="s">
        <v>17</v>
      </c>
      <c r="X96" s="776"/>
      <c r="Y96" s="1020" t="s">
        <v>9</v>
      </c>
      <c r="Z96" s="946"/>
      <c r="AA96" s="1020"/>
      <c r="AB96" s="1020"/>
      <c r="AC96" s="1020"/>
      <c r="AD96" s="1020"/>
      <c r="AE96" s="927"/>
      <c r="AF96" s="929"/>
      <c r="AG96" s="927"/>
      <c r="AH96" s="929"/>
      <c r="AI96" s="927"/>
      <c r="AJ96" s="929"/>
      <c r="AK96" s="927"/>
      <c r="AL96" s="1050"/>
      <c r="AM96" s="934"/>
      <c r="AN96" s="935"/>
    </row>
    <row r="97" spans="1:43" x14ac:dyDescent="0.25">
      <c r="C97" s="934"/>
      <c r="D97" s="935"/>
      <c r="E97" s="1123"/>
      <c r="F97" s="1123"/>
      <c r="G97" s="1123"/>
      <c r="H97" s="1123"/>
      <c r="I97" s="1123"/>
      <c r="J97" s="1123"/>
      <c r="K97" s="1123"/>
      <c r="L97" s="1123"/>
      <c r="M97" s="1123"/>
      <c r="N97" s="1123"/>
      <c r="O97" s="1123"/>
      <c r="P97" s="1123"/>
      <c r="Q97" s="1123"/>
      <c r="R97" s="1123"/>
      <c r="S97" s="1123"/>
      <c r="T97" s="1123"/>
      <c r="U97" s="934"/>
      <c r="V97" s="935"/>
      <c r="W97" s="776"/>
      <c r="X97" s="776"/>
      <c r="Y97" s="776"/>
      <c r="Z97" s="776"/>
      <c r="AA97" s="776"/>
      <c r="AB97" s="776"/>
      <c r="AC97" s="776"/>
      <c r="AD97" s="776"/>
      <c r="AE97" s="776"/>
      <c r="AF97" s="776"/>
      <c r="AG97" s="776"/>
      <c r="AH97" s="776"/>
      <c r="AI97" s="776"/>
      <c r="AJ97" s="776"/>
      <c r="AK97" s="776"/>
      <c r="AL97" s="913"/>
      <c r="AM97" s="934"/>
      <c r="AN97" s="935"/>
    </row>
    <row r="98" spans="1:43" x14ac:dyDescent="0.25">
      <c r="C98" s="934"/>
      <c r="D98" s="935"/>
      <c r="E98" s="1123"/>
      <c r="F98" s="1123"/>
      <c r="G98" s="1123"/>
      <c r="H98" s="1123"/>
      <c r="I98" s="1123"/>
      <c r="J98" s="1123"/>
      <c r="K98" s="1123"/>
      <c r="L98" s="1123"/>
      <c r="M98" s="1123"/>
      <c r="N98" s="1123"/>
      <c r="O98" s="1123"/>
      <c r="P98" s="1123"/>
      <c r="Q98" s="1123"/>
      <c r="R98" s="1123"/>
      <c r="S98" s="1123"/>
      <c r="T98" s="1123"/>
      <c r="U98" s="934"/>
      <c r="V98" s="935"/>
      <c r="W98" s="776" t="s">
        <v>613</v>
      </c>
      <c r="X98" s="776"/>
      <c r="Y98" s="776"/>
      <c r="Z98" s="776"/>
      <c r="AA98" s="776"/>
      <c r="AB98" s="776"/>
      <c r="AC98" s="776"/>
      <c r="AD98" s="1020" t="s">
        <v>9</v>
      </c>
      <c r="AE98" s="1020"/>
      <c r="AF98" s="946"/>
      <c r="AG98" s="1020"/>
      <c r="AH98" s="1020"/>
      <c r="AI98" s="1020"/>
      <c r="AJ98" s="1020"/>
      <c r="AK98" s="1020"/>
      <c r="AL98" s="1021" t="s">
        <v>614</v>
      </c>
      <c r="AM98" s="934"/>
      <c r="AN98" s="935"/>
    </row>
    <row r="99" spans="1:43" ht="6" customHeight="1" x14ac:dyDescent="0.25">
      <c r="A99" s="940"/>
      <c r="B99" s="970"/>
      <c r="C99" s="941"/>
      <c r="D99" s="942"/>
      <c r="E99" s="940"/>
      <c r="F99" s="940"/>
      <c r="G99" s="940"/>
      <c r="H99" s="940"/>
      <c r="I99" s="940"/>
      <c r="J99" s="940"/>
      <c r="K99" s="940"/>
      <c r="L99" s="940"/>
      <c r="M99" s="940"/>
      <c r="N99" s="940"/>
      <c r="O99" s="940"/>
      <c r="P99" s="940"/>
      <c r="Q99" s="940"/>
      <c r="R99" s="940"/>
      <c r="S99" s="940"/>
      <c r="T99" s="940"/>
      <c r="U99" s="941"/>
      <c r="V99" s="942"/>
      <c r="W99" s="928"/>
      <c r="X99" s="928"/>
      <c r="Y99" s="928"/>
      <c r="Z99" s="928"/>
      <c r="AA99" s="928"/>
      <c r="AB99" s="928"/>
      <c r="AC99" s="928"/>
      <c r="AD99" s="928"/>
      <c r="AE99" s="928"/>
      <c r="AF99" s="928"/>
      <c r="AG99" s="928"/>
      <c r="AH99" s="928"/>
      <c r="AI99" s="928"/>
      <c r="AJ99" s="928"/>
      <c r="AK99" s="928"/>
      <c r="AL99" s="999"/>
      <c r="AM99" s="941"/>
      <c r="AN99" s="942"/>
      <c r="AO99" s="940"/>
      <c r="AP99" s="940"/>
      <c r="AQ99" s="940"/>
    </row>
    <row r="100" spans="1:43" ht="6" customHeight="1" x14ac:dyDescent="0.25">
      <c r="A100" s="943"/>
      <c r="B100" s="972"/>
      <c r="C100" s="938"/>
      <c r="D100" s="962"/>
      <c r="E100" s="943"/>
      <c r="F100" s="943"/>
      <c r="G100" s="943"/>
      <c r="H100" s="943"/>
      <c r="I100" s="943"/>
      <c r="J100" s="943"/>
      <c r="K100" s="943"/>
      <c r="L100" s="943"/>
      <c r="M100" s="943"/>
      <c r="N100" s="943"/>
      <c r="O100" s="943"/>
      <c r="P100" s="943"/>
      <c r="Q100" s="943"/>
      <c r="R100" s="943"/>
      <c r="S100" s="943"/>
      <c r="T100" s="943"/>
      <c r="U100" s="938"/>
      <c r="V100" s="962"/>
      <c r="W100" s="931"/>
      <c r="X100" s="931"/>
      <c r="Y100" s="931"/>
      <c r="Z100" s="931"/>
      <c r="AA100" s="931"/>
      <c r="AB100" s="931"/>
      <c r="AC100" s="931"/>
      <c r="AD100" s="931"/>
      <c r="AE100" s="931"/>
      <c r="AF100" s="931"/>
      <c r="AG100" s="931"/>
      <c r="AH100" s="931"/>
      <c r="AI100" s="931"/>
      <c r="AJ100" s="931"/>
      <c r="AK100" s="931"/>
      <c r="AL100" s="998"/>
      <c r="AM100" s="938"/>
      <c r="AN100" s="962"/>
      <c r="AO100" s="943"/>
      <c r="AP100" s="943"/>
      <c r="AQ100" s="943"/>
    </row>
    <row r="101" spans="1:43" ht="10.3" customHeight="1" x14ac:dyDescent="0.25">
      <c r="B101" s="969">
        <v>111</v>
      </c>
      <c r="C101" s="934"/>
      <c r="D101" s="935"/>
      <c r="E101" s="1122" t="str">
        <f ca="1">VLOOKUP(INDIRECT(ADDRESS(ROW(),COLUMN()-3)),INDIRECT("translations[[Question Num]:["&amp; Language_Selected &amp;"]]"),MATCH(Language_Selected,Language_Options,0)+1,FALSE)</f>
        <v>How old were you at your last birthday?
COMPARE AND CORRECT 110 AND/OR 111 IF INCONSISTENT.</v>
      </c>
      <c r="F101" s="1122"/>
      <c r="G101" s="1122"/>
      <c r="H101" s="1122"/>
      <c r="I101" s="1122"/>
      <c r="J101" s="1122"/>
      <c r="K101" s="1122"/>
      <c r="L101" s="1122"/>
      <c r="M101" s="1122"/>
      <c r="N101" s="1122"/>
      <c r="O101" s="1122"/>
      <c r="P101" s="1122"/>
      <c r="Q101" s="1122"/>
      <c r="R101" s="1122"/>
      <c r="S101" s="1122"/>
      <c r="T101" s="1122"/>
      <c r="U101" s="934"/>
      <c r="V101" s="935"/>
      <c r="W101" s="776"/>
      <c r="X101" s="776"/>
      <c r="Y101" s="776"/>
      <c r="Z101" s="776"/>
      <c r="AA101" s="776"/>
      <c r="AB101" s="776"/>
      <c r="AC101" s="776"/>
      <c r="AD101" s="776"/>
      <c r="AE101" s="776"/>
      <c r="AF101" s="776"/>
      <c r="AG101" s="776"/>
      <c r="AH101" s="776"/>
      <c r="AI101" s="930"/>
      <c r="AJ101" s="932"/>
      <c r="AK101" s="930"/>
      <c r="AL101" s="1049"/>
      <c r="AM101" s="934"/>
      <c r="AN101" s="935"/>
    </row>
    <row r="102" spans="1:43" x14ac:dyDescent="0.25">
      <c r="C102" s="934"/>
      <c r="D102" s="935"/>
      <c r="E102" s="1122"/>
      <c r="F102" s="1122"/>
      <c r="G102" s="1122"/>
      <c r="H102" s="1122"/>
      <c r="I102" s="1122"/>
      <c r="J102" s="1122"/>
      <c r="K102" s="1122"/>
      <c r="L102" s="1122"/>
      <c r="M102" s="1122"/>
      <c r="N102" s="1122"/>
      <c r="O102" s="1122"/>
      <c r="P102" s="1122"/>
      <c r="Q102" s="1122"/>
      <c r="R102" s="1122"/>
      <c r="S102" s="1122"/>
      <c r="T102" s="1122"/>
      <c r="U102" s="934"/>
      <c r="V102" s="935"/>
      <c r="W102" s="776" t="s">
        <v>717</v>
      </c>
      <c r="X102" s="776"/>
      <c r="Y102" s="776"/>
      <c r="Z102" s="776"/>
      <c r="AA102" s="776"/>
      <c r="AB102" s="776"/>
      <c r="AC102" s="776"/>
      <c r="AD102" s="776"/>
      <c r="AE102" s="776"/>
      <c r="AF102" s="1020" t="s">
        <v>9</v>
      </c>
      <c r="AG102" s="1020"/>
      <c r="AH102" s="1020"/>
      <c r="AI102" s="927"/>
      <c r="AJ102" s="929"/>
      <c r="AK102" s="927"/>
      <c r="AL102" s="1050"/>
      <c r="AM102" s="934"/>
      <c r="AN102" s="935"/>
    </row>
    <row r="103" spans="1:43" ht="10.3" customHeight="1" x14ac:dyDescent="0.25">
      <c r="C103" s="934"/>
      <c r="D103" s="935"/>
      <c r="E103" s="1122"/>
      <c r="F103" s="1122"/>
      <c r="G103" s="1122"/>
      <c r="H103" s="1122"/>
      <c r="I103" s="1122"/>
      <c r="J103" s="1122"/>
      <c r="K103" s="1122"/>
      <c r="L103" s="1122"/>
      <c r="M103" s="1122"/>
      <c r="N103" s="1122"/>
      <c r="O103" s="1122"/>
      <c r="P103" s="1122"/>
      <c r="Q103" s="1122"/>
      <c r="R103" s="1122"/>
      <c r="S103" s="1122"/>
      <c r="T103" s="1122"/>
      <c r="U103" s="934"/>
      <c r="V103" s="935"/>
      <c r="W103" s="776"/>
      <c r="X103" s="776"/>
      <c r="Y103" s="776"/>
      <c r="Z103" s="776"/>
      <c r="AA103" s="776"/>
      <c r="AB103" s="776"/>
      <c r="AC103" s="776"/>
      <c r="AD103" s="776"/>
      <c r="AE103" s="776"/>
      <c r="AF103" s="776"/>
      <c r="AG103" s="776"/>
      <c r="AH103" s="776"/>
      <c r="AI103" s="776"/>
      <c r="AJ103" s="776"/>
      <c r="AK103" s="776"/>
      <c r="AL103" s="913"/>
      <c r="AM103" s="934"/>
      <c r="AN103" s="935"/>
    </row>
    <row r="104" spans="1:43" x14ac:dyDescent="0.25">
      <c r="C104" s="934"/>
      <c r="D104" s="935"/>
      <c r="E104" s="1122"/>
      <c r="F104" s="1122"/>
      <c r="G104" s="1122"/>
      <c r="H104" s="1122"/>
      <c r="I104" s="1122"/>
      <c r="J104" s="1122"/>
      <c r="K104" s="1122"/>
      <c r="L104" s="1122"/>
      <c r="M104" s="1122"/>
      <c r="N104" s="1122"/>
      <c r="O104" s="1122"/>
      <c r="P104" s="1122"/>
      <c r="Q104" s="1122"/>
      <c r="R104" s="1122"/>
      <c r="S104" s="1122"/>
      <c r="T104" s="1122"/>
      <c r="U104" s="934"/>
      <c r="V104" s="935"/>
      <c r="W104" s="776"/>
      <c r="X104" s="776"/>
      <c r="Y104" s="776"/>
      <c r="Z104" s="776"/>
      <c r="AA104" s="776"/>
      <c r="AB104" s="776"/>
      <c r="AC104" s="776"/>
      <c r="AD104" s="776"/>
      <c r="AE104" s="776"/>
      <c r="AF104" s="776"/>
      <c r="AG104" s="776"/>
      <c r="AH104" s="776"/>
      <c r="AI104" s="776"/>
      <c r="AJ104" s="776"/>
      <c r="AK104" s="776"/>
      <c r="AL104" s="913"/>
      <c r="AM104" s="934"/>
      <c r="AN104" s="935"/>
    </row>
    <row r="105" spans="1:43" ht="6" customHeight="1" x14ac:dyDescent="0.25">
      <c r="A105" s="940"/>
      <c r="B105" s="970"/>
      <c r="C105" s="941"/>
      <c r="D105" s="942"/>
      <c r="E105" s="940"/>
      <c r="F105" s="940"/>
      <c r="G105" s="940"/>
      <c r="H105" s="940"/>
      <c r="I105" s="940"/>
      <c r="J105" s="940"/>
      <c r="K105" s="940"/>
      <c r="L105" s="940"/>
      <c r="M105" s="940"/>
      <c r="N105" s="940"/>
      <c r="O105" s="940"/>
      <c r="P105" s="940"/>
      <c r="Q105" s="940"/>
      <c r="R105" s="940"/>
      <c r="S105" s="940"/>
      <c r="T105" s="940"/>
      <c r="U105" s="941"/>
      <c r="V105" s="942"/>
      <c r="W105" s="928"/>
      <c r="X105" s="928"/>
      <c r="Y105" s="928"/>
      <c r="Z105" s="928"/>
      <c r="AA105" s="928"/>
      <c r="AB105" s="928"/>
      <c r="AC105" s="928"/>
      <c r="AD105" s="928"/>
      <c r="AE105" s="928"/>
      <c r="AF105" s="928"/>
      <c r="AG105" s="928"/>
      <c r="AH105" s="928"/>
      <c r="AI105" s="928"/>
      <c r="AJ105" s="928"/>
      <c r="AK105" s="928"/>
      <c r="AL105" s="999"/>
      <c r="AM105" s="941"/>
      <c r="AN105" s="942"/>
      <c r="AO105" s="940"/>
      <c r="AP105" s="940"/>
      <c r="AQ105" s="940"/>
    </row>
    <row r="106" spans="1:43" ht="6" customHeight="1" x14ac:dyDescent="0.25">
      <c r="A106" s="943"/>
      <c r="B106" s="972"/>
      <c r="C106" s="938"/>
      <c r="D106" s="962"/>
      <c r="E106" s="943"/>
      <c r="F106" s="943"/>
      <c r="G106" s="943"/>
      <c r="H106" s="943"/>
      <c r="I106" s="943"/>
      <c r="J106" s="943"/>
      <c r="K106" s="943"/>
      <c r="L106" s="943"/>
      <c r="M106" s="943"/>
      <c r="N106" s="943"/>
      <c r="O106" s="943"/>
      <c r="P106" s="943"/>
      <c r="Q106" s="943"/>
      <c r="R106" s="943"/>
      <c r="S106" s="943"/>
      <c r="T106" s="943"/>
      <c r="U106" s="938"/>
      <c r="V106" s="962"/>
      <c r="W106" s="931"/>
      <c r="X106" s="931"/>
      <c r="Y106" s="931"/>
      <c r="Z106" s="931"/>
      <c r="AA106" s="931"/>
      <c r="AB106" s="931"/>
      <c r="AC106" s="931"/>
      <c r="AD106" s="931"/>
      <c r="AE106" s="931"/>
      <c r="AF106" s="931"/>
      <c r="AG106" s="931"/>
      <c r="AH106" s="931"/>
      <c r="AI106" s="931"/>
      <c r="AJ106" s="931"/>
      <c r="AK106" s="931"/>
      <c r="AL106" s="998"/>
      <c r="AM106" s="938"/>
      <c r="AN106" s="962"/>
      <c r="AO106" s="943"/>
      <c r="AP106" s="943"/>
      <c r="AQ106" s="943"/>
    </row>
    <row r="107" spans="1:43" ht="11.25" customHeight="1" x14ac:dyDescent="0.25">
      <c r="B107" s="969">
        <v>112</v>
      </c>
      <c r="C107" s="934"/>
      <c r="D107" s="935"/>
      <c r="E107" s="1123" t="str">
        <f ca="1">VLOOKUP(INDIRECT(ADDRESS(ROW(),COLUMN()-3)),INDIRECT("translations[[Question Num]:["&amp; Language_Selected &amp;"]]"),MATCH(Language_Selected,Language_Options,0)+1,FALSE)</f>
        <v>In general, would you say your health is very good, good, moderate, bad, or very bad?</v>
      </c>
      <c r="F107" s="1123"/>
      <c r="G107" s="1123"/>
      <c r="H107" s="1123"/>
      <c r="I107" s="1123"/>
      <c r="J107" s="1123"/>
      <c r="K107" s="1123"/>
      <c r="L107" s="1123"/>
      <c r="M107" s="1123"/>
      <c r="N107" s="1123"/>
      <c r="O107" s="1123"/>
      <c r="P107" s="1123"/>
      <c r="Q107" s="1123"/>
      <c r="R107" s="1123"/>
      <c r="S107" s="1123"/>
      <c r="T107" s="1123"/>
      <c r="U107" s="934"/>
      <c r="V107" s="935"/>
      <c r="W107" s="776" t="s">
        <v>1301</v>
      </c>
      <c r="X107" s="776"/>
      <c r="Y107" s="776"/>
      <c r="Z107" s="776"/>
      <c r="AB107" s="1020" t="s">
        <v>9</v>
      </c>
      <c r="AC107" s="1020"/>
      <c r="AD107" s="1020"/>
      <c r="AE107" s="1020"/>
      <c r="AF107" s="1020"/>
      <c r="AG107" s="1020"/>
      <c r="AH107" s="1020"/>
      <c r="AI107" s="1020"/>
      <c r="AJ107" s="1020"/>
      <c r="AK107" s="1020"/>
      <c r="AL107" s="1021" t="s">
        <v>53</v>
      </c>
      <c r="AM107" s="934"/>
      <c r="AN107" s="935"/>
    </row>
    <row r="108" spans="1:43" x14ac:dyDescent="0.25">
      <c r="B108" s="969"/>
      <c r="C108" s="934"/>
      <c r="D108" s="935"/>
      <c r="E108" s="1123"/>
      <c r="F108" s="1123"/>
      <c r="G108" s="1123"/>
      <c r="H108" s="1123"/>
      <c r="I108" s="1123"/>
      <c r="J108" s="1123"/>
      <c r="K108" s="1123"/>
      <c r="L108" s="1123"/>
      <c r="M108" s="1123"/>
      <c r="N108" s="1123"/>
      <c r="O108" s="1123"/>
      <c r="P108" s="1123"/>
      <c r="Q108" s="1123"/>
      <c r="R108" s="1123"/>
      <c r="S108" s="1123"/>
      <c r="T108" s="1123"/>
      <c r="U108" s="934"/>
      <c r="V108" s="935"/>
      <c r="W108" s="776" t="s">
        <v>1302</v>
      </c>
      <c r="X108" s="776"/>
      <c r="Y108" s="776"/>
      <c r="Z108" s="1020" t="s">
        <v>9</v>
      </c>
      <c r="AA108" s="946"/>
      <c r="AB108" s="1020"/>
      <c r="AC108" s="946"/>
      <c r="AD108" s="1020"/>
      <c r="AE108" s="1020"/>
      <c r="AF108" s="1020"/>
      <c r="AG108" s="1020"/>
      <c r="AH108" s="1020"/>
      <c r="AI108" s="1020"/>
      <c r="AJ108" s="1020"/>
      <c r="AK108" s="1020"/>
      <c r="AL108" s="1021" t="s">
        <v>55</v>
      </c>
      <c r="AM108" s="934"/>
      <c r="AN108" s="935"/>
    </row>
    <row r="109" spans="1:43" x14ac:dyDescent="0.25">
      <c r="B109" s="969"/>
      <c r="C109" s="934"/>
      <c r="D109" s="935"/>
      <c r="E109" s="1123"/>
      <c r="F109" s="1123"/>
      <c r="G109" s="1123"/>
      <c r="H109" s="1123"/>
      <c r="I109" s="1123"/>
      <c r="J109" s="1123"/>
      <c r="K109" s="1123"/>
      <c r="L109" s="1123"/>
      <c r="M109" s="1123"/>
      <c r="N109" s="1123"/>
      <c r="O109" s="1123"/>
      <c r="P109" s="1123"/>
      <c r="Q109" s="1123"/>
      <c r="R109" s="1123"/>
      <c r="S109" s="1123"/>
      <c r="T109" s="1123"/>
      <c r="U109" s="934"/>
      <c r="V109" s="935"/>
      <c r="W109" s="776" t="s">
        <v>1303</v>
      </c>
      <c r="X109" s="776"/>
      <c r="Y109" s="776"/>
      <c r="Z109" s="776"/>
      <c r="AA109" s="1020" t="s">
        <v>9</v>
      </c>
      <c r="AB109" s="1020"/>
      <c r="AC109" s="1020"/>
      <c r="AD109" s="1020"/>
      <c r="AE109" s="1020"/>
      <c r="AF109" s="1020"/>
      <c r="AG109" s="1020"/>
      <c r="AH109" s="1020"/>
      <c r="AI109" s="1020"/>
      <c r="AJ109" s="1020"/>
      <c r="AK109" s="1020"/>
      <c r="AL109" s="1021" t="s">
        <v>91</v>
      </c>
      <c r="AM109" s="934"/>
      <c r="AN109" s="935"/>
    </row>
    <row r="110" spans="1:43" x14ac:dyDescent="0.25">
      <c r="B110" s="969"/>
      <c r="C110" s="934"/>
      <c r="D110" s="935"/>
      <c r="E110" s="1123"/>
      <c r="F110" s="1123"/>
      <c r="G110" s="1123"/>
      <c r="H110" s="1123"/>
      <c r="I110" s="1123"/>
      <c r="J110" s="1123"/>
      <c r="K110" s="1123"/>
      <c r="L110" s="1123"/>
      <c r="M110" s="1123"/>
      <c r="N110" s="1123"/>
      <c r="O110" s="1123"/>
      <c r="P110" s="1123"/>
      <c r="Q110" s="1123"/>
      <c r="R110" s="1123"/>
      <c r="S110" s="1123"/>
      <c r="T110" s="1123"/>
      <c r="U110" s="934"/>
      <c r="V110" s="935"/>
      <c r="W110" s="776" t="s">
        <v>1304</v>
      </c>
      <c r="X110" s="776"/>
      <c r="Y110" s="1020" t="s">
        <v>9</v>
      </c>
      <c r="Z110" s="1020"/>
      <c r="AA110" s="1020"/>
      <c r="AB110" s="1020"/>
      <c r="AC110" s="1020"/>
      <c r="AD110" s="1020"/>
      <c r="AE110" s="1020"/>
      <c r="AF110" s="1020"/>
      <c r="AG110" s="1020"/>
      <c r="AH110" s="1020"/>
      <c r="AI110" s="1020"/>
      <c r="AJ110" s="1020"/>
      <c r="AK110" s="1020"/>
      <c r="AL110" s="1021" t="s">
        <v>116</v>
      </c>
      <c r="AM110" s="934"/>
      <c r="AN110" s="935"/>
    </row>
    <row r="111" spans="1:43" x14ac:dyDescent="0.25">
      <c r="C111" s="934"/>
      <c r="D111" s="935"/>
      <c r="E111" s="1123"/>
      <c r="F111" s="1123"/>
      <c r="G111" s="1123"/>
      <c r="H111" s="1123"/>
      <c r="I111" s="1123"/>
      <c r="J111" s="1123"/>
      <c r="K111" s="1123"/>
      <c r="L111" s="1123"/>
      <c r="M111" s="1123"/>
      <c r="N111" s="1123"/>
      <c r="O111" s="1123"/>
      <c r="P111" s="1123"/>
      <c r="Q111" s="1123"/>
      <c r="R111" s="1123"/>
      <c r="S111" s="1123"/>
      <c r="T111" s="1123"/>
      <c r="U111" s="934"/>
      <c r="V111" s="935"/>
      <c r="W111" s="776" t="s">
        <v>1305</v>
      </c>
      <c r="X111" s="776"/>
      <c r="Y111" s="776"/>
      <c r="Z111" s="776"/>
      <c r="AA111" s="1020" t="s">
        <v>9</v>
      </c>
      <c r="AB111" s="1020"/>
      <c r="AC111" s="1020"/>
      <c r="AD111" s="1020"/>
      <c r="AE111" s="1020"/>
      <c r="AF111" s="1020"/>
      <c r="AG111" s="1020"/>
      <c r="AH111" s="1020"/>
      <c r="AI111" s="1020"/>
      <c r="AJ111" s="1020"/>
      <c r="AK111" s="1020"/>
      <c r="AL111" s="1021" t="s">
        <v>385</v>
      </c>
      <c r="AM111" s="934"/>
      <c r="AN111" s="935"/>
    </row>
    <row r="112" spans="1:43" ht="6" customHeight="1" x14ac:dyDescent="0.25">
      <c r="A112" s="940"/>
      <c r="B112" s="970"/>
      <c r="C112" s="941"/>
      <c r="D112" s="942"/>
      <c r="E112" s="940"/>
      <c r="F112" s="940"/>
      <c r="G112" s="940"/>
      <c r="H112" s="940"/>
      <c r="I112" s="940"/>
      <c r="J112" s="940"/>
      <c r="K112" s="940"/>
      <c r="L112" s="940"/>
      <c r="M112" s="940"/>
      <c r="N112" s="940"/>
      <c r="O112" s="940"/>
      <c r="P112" s="940"/>
      <c r="Q112" s="940"/>
      <c r="R112" s="940"/>
      <c r="S112" s="940"/>
      <c r="T112" s="940"/>
      <c r="U112" s="941"/>
      <c r="V112" s="942"/>
      <c r="W112" s="928"/>
      <c r="X112" s="928"/>
      <c r="Y112" s="928"/>
      <c r="Z112" s="928"/>
      <c r="AA112" s="928"/>
      <c r="AB112" s="928"/>
      <c r="AC112" s="928"/>
      <c r="AD112" s="928"/>
      <c r="AE112" s="928"/>
      <c r="AF112" s="928"/>
      <c r="AG112" s="928"/>
      <c r="AH112" s="928"/>
      <c r="AI112" s="928"/>
      <c r="AJ112" s="928"/>
      <c r="AK112" s="928"/>
      <c r="AL112" s="999"/>
      <c r="AM112" s="941"/>
      <c r="AN112" s="942"/>
      <c r="AO112" s="940"/>
      <c r="AP112" s="940"/>
      <c r="AQ112" s="940"/>
    </row>
    <row r="113" spans="1:43" ht="6" customHeight="1" x14ac:dyDescent="0.25">
      <c r="A113" s="943"/>
      <c r="B113" s="972"/>
      <c r="C113" s="938"/>
      <c r="D113" s="962"/>
      <c r="E113" s="943"/>
      <c r="F113" s="943"/>
      <c r="G113" s="943"/>
      <c r="H113" s="943"/>
      <c r="I113" s="943"/>
      <c r="J113" s="943"/>
      <c r="K113" s="943"/>
      <c r="L113" s="943"/>
      <c r="M113" s="943"/>
      <c r="N113" s="943"/>
      <c r="O113" s="943"/>
      <c r="P113" s="943"/>
      <c r="Q113" s="943"/>
      <c r="R113" s="943"/>
      <c r="S113" s="943"/>
      <c r="T113" s="943"/>
      <c r="U113" s="938"/>
      <c r="V113" s="962"/>
      <c r="W113" s="931"/>
      <c r="X113" s="931"/>
      <c r="Y113" s="931"/>
      <c r="Z113" s="931"/>
      <c r="AA113" s="931"/>
      <c r="AB113" s="931"/>
      <c r="AC113" s="931"/>
      <c r="AD113" s="931"/>
      <c r="AE113" s="931"/>
      <c r="AF113" s="931"/>
      <c r="AG113" s="931"/>
      <c r="AH113" s="931"/>
      <c r="AI113" s="931"/>
      <c r="AJ113" s="931"/>
      <c r="AK113" s="931"/>
      <c r="AL113" s="998"/>
      <c r="AM113" s="938"/>
      <c r="AN113" s="962"/>
      <c r="AO113" s="943"/>
      <c r="AP113" s="943"/>
      <c r="AQ113" s="943"/>
    </row>
    <row r="114" spans="1:43" ht="11.25" customHeight="1" x14ac:dyDescent="0.25">
      <c r="B114" s="969">
        <v>113</v>
      </c>
      <c r="C114" s="934"/>
      <c r="D114" s="935"/>
      <c r="E114" s="1123" t="str">
        <f ca="1">VLOOKUP(INDIRECT(ADDRESS(ROW(),COLUMN()-3)),INDIRECT("translations[[Question Num]:["&amp; Language_Selected &amp;"]]"),MATCH(Language_Selected,Language_Options,0)+1,FALSE)</f>
        <v>Have you ever attended school?</v>
      </c>
      <c r="F114" s="1123"/>
      <c r="G114" s="1123"/>
      <c r="H114" s="1123"/>
      <c r="I114" s="1123"/>
      <c r="J114" s="1123"/>
      <c r="K114" s="1123"/>
      <c r="L114" s="1123"/>
      <c r="M114" s="1123"/>
      <c r="N114" s="1123"/>
      <c r="O114" s="1123"/>
      <c r="P114" s="1123"/>
      <c r="Q114" s="1123"/>
      <c r="R114" s="1123"/>
      <c r="S114" s="1123"/>
      <c r="T114" s="1123"/>
      <c r="U114" s="934"/>
      <c r="V114" s="935"/>
      <c r="W114" s="776" t="s">
        <v>52</v>
      </c>
      <c r="X114" s="776"/>
      <c r="Y114" s="1020" t="s">
        <v>9</v>
      </c>
      <c r="Z114" s="1020"/>
      <c r="AA114" s="1020"/>
      <c r="AB114" s="1020"/>
      <c r="AC114" s="1020"/>
      <c r="AD114" s="1020"/>
      <c r="AE114" s="1020"/>
      <c r="AF114" s="1020"/>
      <c r="AG114" s="1020"/>
      <c r="AH114" s="1020"/>
      <c r="AI114" s="1020"/>
      <c r="AJ114" s="1020"/>
      <c r="AK114" s="1020"/>
      <c r="AL114" s="1021" t="s">
        <v>53</v>
      </c>
      <c r="AM114" s="934"/>
      <c r="AN114" s="935"/>
    </row>
    <row r="115" spans="1:43" x14ac:dyDescent="0.25">
      <c r="C115" s="934"/>
      <c r="D115" s="935"/>
      <c r="E115" s="1123"/>
      <c r="F115" s="1123"/>
      <c r="G115" s="1123"/>
      <c r="H115" s="1123"/>
      <c r="I115" s="1123"/>
      <c r="J115" s="1123"/>
      <c r="K115" s="1123"/>
      <c r="L115" s="1123"/>
      <c r="M115" s="1123"/>
      <c r="N115" s="1123"/>
      <c r="O115" s="1123"/>
      <c r="P115" s="1123"/>
      <c r="Q115" s="1123"/>
      <c r="R115" s="1123"/>
      <c r="S115" s="1123"/>
      <c r="T115" s="1123"/>
      <c r="U115" s="934"/>
      <c r="V115" s="935"/>
      <c r="W115" s="776" t="s">
        <v>54</v>
      </c>
      <c r="X115" s="776"/>
      <c r="Y115" s="1020" t="s">
        <v>9</v>
      </c>
      <c r="Z115" s="1020"/>
      <c r="AA115" s="1020"/>
      <c r="AB115" s="1020"/>
      <c r="AC115" s="1020"/>
      <c r="AD115" s="1020"/>
      <c r="AE115" s="1020"/>
      <c r="AF115" s="1020"/>
      <c r="AG115" s="1020"/>
      <c r="AH115" s="1020"/>
      <c r="AI115" s="1020"/>
      <c r="AJ115" s="1020"/>
      <c r="AK115" s="1020"/>
      <c r="AL115" s="1021" t="s">
        <v>55</v>
      </c>
      <c r="AM115" s="934"/>
      <c r="AN115" s="935"/>
      <c r="AP115">
        <v>117</v>
      </c>
    </row>
    <row r="116" spans="1:43" ht="6" customHeight="1" x14ac:dyDescent="0.25">
      <c r="A116" s="940"/>
      <c r="B116" s="970"/>
      <c r="C116" s="941"/>
      <c r="D116" s="942"/>
      <c r="E116" s="940"/>
      <c r="F116" s="940"/>
      <c r="G116" s="940"/>
      <c r="H116" s="940"/>
      <c r="I116" s="940"/>
      <c r="J116" s="940"/>
      <c r="K116" s="940"/>
      <c r="L116" s="940"/>
      <c r="M116" s="940"/>
      <c r="N116" s="940"/>
      <c r="O116" s="940"/>
      <c r="P116" s="940"/>
      <c r="Q116" s="940"/>
      <c r="R116" s="940"/>
      <c r="S116" s="940"/>
      <c r="T116" s="940"/>
      <c r="U116" s="941"/>
      <c r="V116" s="942"/>
      <c r="W116" s="928"/>
      <c r="X116" s="928"/>
      <c r="Y116" s="928"/>
      <c r="Z116" s="928"/>
      <c r="AA116" s="928"/>
      <c r="AB116" s="928"/>
      <c r="AC116" s="928"/>
      <c r="AD116" s="928"/>
      <c r="AE116" s="928"/>
      <c r="AF116" s="928"/>
      <c r="AG116" s="928"/>
      <c r="AH116" s="928"/>
      <c r="AI116" s="928"/>
      <c r="AJ116" s="928"/>
      <c r="AK116" s="928"/>
      <c r="AL116" s="999"/>
      <c r="AM116" s="941"/>
      <c r="AN116" s="942"/>
      <c r="AO116" s="940"/>
      <c r="AP116" s="940"/>
      <c r="AQ116" s="940"/>
    </row>
    <row r="117" spans="1:43" ht="6" customHeight="1" x14ac:dyDescent="0.25">
      <c r="A117" s="943"/>
      <c r="B117" s="972"/>
      <c r="C117" s="938"/>
      <c r="D117" s="962"/>
      <c r="E117" s="943"/>
      <c r="F117" s="943"/>
      <c r="G117" s="943"/>
      <c r="H117" s="943"/>
      <c r="I117" s="943"/>
      <c r="J117" s="943"/>
      <c r="K117" s="943"/>
      <c r="L117" s="943"/>
      <c r="M117" s="943"/>
      <c r="N117" s="943"/>
      <c r="O117" s="943"/>
      <c r="P117" s="943"/>
      <c r="Q117" s="943"/>
      <c r="R117" s="943"/>
      <c r="S117" s="943"/>
      <c r="T117" s="943"/>
      <c r="U117" s="938"/>
      <c r="V117" s="962"/>
      <c r="W117" s="931"/>
      <c r="X117" s="931"/>
      <c r="Y117" s="931"/>
      <c r="Z117" s="931"/>
      <c r="AA117" s="931"/>
      <c r="AB117" s="931"/>
      <c r="AC117" s="931"/>
      <c r="AD117" s="931"/>
      <c r="AE117" s="931"/>
      <c r="AF117" s="931"/>
      <c r="AG117" s="931"/>
      <c r="AH117" s="931"/>
      <c r="AI117" s="931"/>
      <c r="AJ117" s="931"/>
      <c r="AK117" s="931"/>
      <c r="AL117" s="998"/>
      <c r="AM117" s="938"/>
      <c r="AN117" s="962"/>
      <c r="AO117" s="943"/>
      <c r="AP117" s="943"/>
      <c r="AQ117" s="943"/>
    </row>
    <row r="118" spans="1:43" ht="11.25" customHeight="1" x14ac:dyDescent="0.25">
      <c r="B118" s="969">
        <v>114</v>
      </c>
      <c r="C118" s="934"/>
      <c r="D118" s="935"/>
      <c r="E118" s="1123" t="str">
        <f ca="1">VLOOKUP(INDIRECT(ADDRESS(ROW(),COLUMN()-3)),INDIRECT("translations[[Question Num]:["&amp; Language_Selected &amp;"]]"),MATCH(Language_Selected,Language_Options,0)+1,FALSE)</f>
        <v>What is the highest level of school you attended: primary, secondary, or higher?</v>
      </c>
      <c r="F118" s="1123"/>
      <c r="G118" s="1123"/>
      <c r="H118" s="1123"/>
      <c r="I118" s="1123"/>
      <c r="J118" s="1123"/>
      <c r="K118" s="1123"/>
      <c r="L118" s="1123"/>
      <c r="M118" s="1123"/>
      <c r="N118" s="1123"/>
      <c r="O118" s="1123"/>
      <c r="P118" s="1123"/>
      <c r="Q118" s="1123"/>
      <c r="R118" s="1123"/>
      <c r="S118" s="1123"/>
      <c r="T118" s="1123"/>
      <c r="U118" s="934"/>
      <c r="V118" s="935"/>
      <c r="W118" s="776" t="s">
        <v>718</v>
      </c>
      <c r="X118" s="776"/>
      <c r="Y118" s="776"/>
      <c r="Z118" s="776"/>
      <c r="AA118" s="1020" t="s">
        <v>9</v>
      </c>
      <c r="AB118" s="946"/>
      <c r="AC118" s="1020"/>
      <c r="AD118" s="1020"/>
      <c r="AE118" s="1020"/>
      <c r="AF118" s="1020"/>
      <c r="AG118" s="1020"/>
      <c r="AH118" s="1020"/>
      <c r="AI118" s="1020"/>
      <c r="AJ118" s="1020"/>
      <c r="AK118" s="1020"/>
      <c r="AL118" s="1021" t="s">
        <v>53</v>
      </c>
      <c r="AM118" s="934"/>
      <c r="AN118" s="935"/>
    </row>
    <row r="119" spans="1:43" x14ac:dyDescent="0.25">
      <c r="B119" s="969" t="s">
        <v>166</v>
      </c>
      <c r="C119" s="934"/>
      <c r="D119" s="935"/>
      <c r="E119" s="1123"/>
      <c r="F119" s="1123"/>
      <c r="G119" s="1123"/>
      <c r="H119" s="1123"/>
      <c r="I119" s="1123"/>
      <c r="J119" s="1123"/>
      <c r="K119" s="1123"/>
      <c r="L119" s="1123"/>
      <c r="M119" s="1123"/>
      <c r="N119" s="1123"/>
      <c r="O119" s="1123"/>
      <c r="P119" s="1123"/>
      <c r="Q119" s="1123"/>
      <c r="R119" s="1123"/>
      <c r="S119" s="1123"/>
      <c r="T119" s="1123"/>
      <c r="U119" s="934"/>
      <c r="V119" s="935"/>
      <c r="W119" s="776" t="s">
        <v>719</v>
      </c>
      <c r="X119" s="776"/>
      <c r="Y119" s="776"/>
      <c r="Z119" s="776"/>
      <c r="AA119" s="776"/>
      <c r="AB119" s="1020" t="s">
        <v>9</v>
      </c>
      <c r="AC119" s="946"/>
      <c r="AD119" s="1020"/>
      <c r="AE119" s="1020"/>
      <c r="AF119" s="1020"/>
      <c r="AG119" s="1020"/>
      <c r="AH119" s="1020"/>
      <c r="AI119" s="1020"/>
      <c r="AJ119" s="1020"/>
      <c r="AK119" s="1020"/>
      <c r="AL119" s="1021" t="s">
        <v>55</v>
      </c>
      <c r="AM119" s="934"/>
      <c r="AN119" s="935"/>
    </row>
    <row r="120" spans="1:43" x14ac:dyDescent="0.25">
      <c r="C120" s="934"/>
      <c r="D120" s="935"/>
      <c r="E120" s="1123"/>
      <c r="F120" s="1123"/>
      <c r="G120" s="1123"/>
      <c r="H120" s="1123"/>
      <c r="I120" s="1123"/>
      <c r="J120" s="1123"/>
      <c r="K120" s="1123"/>
      <c r="L120" s="1123"/>
      <c r="M120" s="1123"/>
      <c r="N120" s="1123"/>
      <c r="O120" s="1123"/>
      <c r="P120" s="1123"/>
      <c r="Q120" s="1123"/>
      <c r="R120" s="1123"/>
      <c r="S120" s="1123"/>
      <c r="T120" s="1123"/>
      <c r="U120" s="934"/>
      <c r="V120" s="935"/>
      <c r="W120" s="776" t="s">
        <v>720</v>
      </c>
      <c r="X120" s="776"/>
      <c r="Y120" s="776"/>
      <c r="Z120" s="776"/>
      <c r="AA120" s="1020" t="s">
        <v>9</v>
      </c>
      <c r="AB120" s="1020"/>
      <c r="AC120" s="1020"/>
      <c r="AD120" s="1020"/>
      <c r="AE120" s="1020"/>
      <c r="AF120" s="1020"/>
      <c r="AG120" s="1020"/>
      <c r="AH120" s="1020"/>
      <c r="AI120" s="1020"/>
      <c r="AJ120" s="1020"/>
      <c r="AK120" s="1020"/>
      <c r="AL120" s="1021" t="s">
        <v>91</v>
      </c>
      <c r="AM120" s="934"/>
      <c r="AN120" s="935"/>
    </row>
    <row r="121" spans="1:43" ht="6" customHeight="1" x14ac:dyDescent="0.25">
      <c r="A121" s="940"/>
      <c r="B121" s="970"/>
      <c r="C121" s="941"/>
      <c r="D121" s="942"/>
      <c r="E121" s="940"/>
      <c r="F121" s="940"/>
      <c r="G121" s="940"/>
      <c r="H121" s="940"/>
      <c r="I121" s="940"/>
      <c r="J121" s="940"/>
      <c r="K121" s="940"/>
      <c r="L121" s="940"/>
      <c r="M121" s="940"/>
      <c r="N121" s="940"/>
      <c r="O121" s="940"/>
      <c r="P121" s="940"/>
      <c r="Q121" s="940"/>
      <c r="R121" s="940"/>
      <c r="S121" s="940"/>
      <c r="T121" s="940"/>
      <c r="U121" s="941"/>
      <c r="V121" s="942"/>
      <c r="W121" s="928"/>
      <c r="X121" s="928"/>
      <c r="Y121" s="928"/>
      <c r="Z121" s="928"/>
      <c r="AA121" s="928"/>
      <c r="AB121" s="928"/>
      <c r="AC121" s="928"/>
      <c r="AD121" s="928"/>
      <c r="AE121" s="928"/>
      <c r="AF121" s="928"/>
      <c r="AG121" s="928"/>
      <c r="AH121" s="928"/>
      <c r="AI121" s="928"/>
      <c r="AJ121" s="928"/>
      <c r="AK121" s="928"/>
      <c r="AL121" s="999"/>
      <c r="AM121" s="941"/>
      <c r="AN121" s="942"/>
      <c r="AO121" s="940"/>
      <c r="AP121" s="940"/>
      <c r="AQ121" s="940"/>
    </row>
    <row r="122" spans="1:43" ht="6" customHeight="1" x14ac:dyDescent="0.25">
      <c r="A122" s="943"/>
      <c r="B122" s="972"/>
      <c r="C122" s="938"/>
      <c r="D122" s="962"/>
      <c r="E122" s="943"/>
      <c r="F122" s="943"/>
      <c r="G122" s="943"/>
      <c r="H122" s="943"/>
      <c r="I122" s="943"/>
      <c r="J122" s="943"/>
      <c r="K122" s="943"/>
      <c r="L122" s="943"/>
      <c r="M122" s="943"/>
      <c r="N122" s="943"/>
      <c r="O122" s="943"/>
      <c r="P122" s="943"/>
      <c r="Q122" s="943"/>
      <c r="R122" s="943"/>
      <c r="S122" s="943"/>
      <c r="T122" s="943"/>
      <c r="U122" s="938"/>
      <c r="V122" s="962"/>
      <c r="W122" s="931"/>
      <c r="X122" s="931"/>
      <c r="Y122" s="931"/>
      <c r="Z122" s="931"/>
      <c r="AA122" s="931"/>
      <c r="AB122" s="931"/>
      <c r="AC122" s="931"/>
      <c r="AD122" s="931"/>
      <c r="AE122" s="931"/>
      <c r="AF122" s="931"/>
      <c r="AG122" s="931"/>
      <c r="AH122" s="931"/>
      <c r="AI122" s="931"/>
      <c r="AJ122" s="931"/>
      <c r="AK122" s="931"/>
      <c r="AL122" s="998"/>
      <c r="AM122" s="938"/>
      <c r="AN122" s="962"/>
      <c r="AO122" s="943"/>
      <c r="AP122" s="943"/>
      <c r="AQ122" s="943"/>
    </row>
    <row r="123" spans="1:43" ht="11.25" customHeight="1" x14ac:dyDescent="0.25">
      <c r="B123" s="969">
        <v>115</v>
      </c>
      <c r="C123" s="934"/>
      <c r="D123" s="935"/>
      <c r="E123" s="1123" t="str">
        <f ca="1">VLOOKUP(INDIRECT(ADDRESS(ROW(),COLUMN()-3)),INDIRECT("translations[[Question Num]:["&amp; Language_Selected &amp;"]]"),MATCH(Language_Selected,Language_Options,0)+1,FALSE)</f>
        <v>What is the highest [GRADE/FORM/YEAR] you completed at that level?
IF COMPLETED LESS THAN ONE YEAR AT THAT LEVEL, RECORD '00'.</v>
      </c>
      <c r="F123" s="1123"/>
      <c r="G123" s="1123"/>
      <c r="H123" s="1123"/>
      <c r="I123" s="1123"/>
      <c r="J123" s="1123"/>
      <c r="K123" s="1123"/>
      <c r="L123" s="1123"/>
      <c r="M123" s="1123"/>
      <c r="N123" s="1123"/>
      <c r="O123" s="1123"/>
      <c r="P123" s="1123"/>
      <c r="Q123" s="1123"/>
      <c r="R123" s="1123"/>
      <c r="S123" s="1123"/>
      <c r="T123" s="1123"/>
      <c r="U123" s="934"/>
      <c r="V123" s="935"/>
      <c r="AL123"/>
      <c r="AM123" s="934"/>
      <c r="AN123" s="935"/>
    </row>
    <row r="124" spans="1:43" x14ac:dyDescent="0.25">
      <c r="B124" s="969" t="s">
        <v>166</v>
      </c>
      <c r="C124" s="934"/>
      <c r="D124" s="935"/>
      <c r="E124" s="1123"/>
      <c r="F124" s="1123"/>
      <c r="G124" s="1123"/>
      <c r="H124" s="1123"/>
      <c r="I124" s="1123"/>
      <c r="J124" s="1123"/>
      <c r="K124" s="1123"/>
      <c r="L124" s="1123"/>
      <c r="M124" s="1123"/>
      <c r="N124" s="1123"/>
      <c r="O124" s="1123"/>
      <c r="P124" s="1123"/>
      <c r="Q124" s="1123"/>
      <c r="R124" s="1123"/>
      <c r="S124" s="1123"/>
      <c r="T124" s="1123"/>
      <c r="U124" s="934"/>
      <c r="V124" s="935"/>
      <c r="W124" s="776"/>
      <c r="X124" s="776"/>
      <c r="Y124" s="776"/>
      <c r="Z124" s="776"/>
      <c r="AA124" s="776"/>
      <c r="AB124" s="776"/>
      <c r="AC124" s="776"/>
      <c r="AD124" s="776"/>
      <c r="AE124" s="776"/>
      <c r="AF124" s="776"/>
      <c r="AG124" s="776"/>
      <c r="AH124" s="776"/>
      <c r="AI124" s="930"/>
      <c r="AJ124" s="932"/>
      <c r="AK124" s="930"/>
      <c r="AL124" s="1049"/>
      <c r="AM124" s="934"/>
      <c r="AN124" s="935"/>
    </row>
    <row r="125" spans="1:43" x14ac:dyDescent="0.25">
      <c r="C125" s="934"/>
      <c r="D125" s="935"/>
      <c r="E125" s="1123"/>
      <c r="F125" s="1123"/>
      <c r="G125" s="1123"/>
      <c r="H125" s="1123"/>
      <c r="I125" s="1123"/>
      <c r="J125" s="1123"/>
      <c r="K125" s="1123"/>
      <c r="L125" s="1123"/>
      <c r="M125" s="1123"/>
      <c r="N125" s="1123"/>
      <c r="O125" s="1123"/>
      <c r="P125" s="1123"/>
      <c r="Q125" s="1123"/>
      <c r="R125" s="1123"/>
      <c r="S125" s="1123"/>
      <c r="T125" s="1123"/>
      <c r="U125" s="934"/>
      <c r="V125" s="935"/>
      <c r="W125" s="776" t="s">
        <v>721</v>
      </c>
      <c r="X125" s="776"/>
      <c r="Y125" s="776"/>
      <c r="Z125" s="776"/>
      <c r="AA125" s="776"/>
      <c r="AB125" s="776"/>
      <c r="AC125" s="776"/>
      <c r="AD125" s="1020" t="s">
        <v>9</v>
      </c>
      <c r="AE125" s="1020"/>
      <c r="AF125" s="946"/>
      <c r="AG125" s="1020"/>
      <c r="AH125" s="1020"/>
      <c r="AI125" s="927"/>
      <c r="AJ125" s="929"/>
      <c r="AK125" s="927"/>
      <c r="AL125" s="1050"/>
      <c r="AM125" s="934"/>
      <c r="AN125" s="935"/>
    </row>
    <row r="126" spans="1:43" x14ac:dyDescent="0.25">
      <c r="C126" s="934"/>
      <c r="D126" s="935"/>
      <c r="E126" s="1123"/>
      <c r="F126" s="1123"/>
      <c r="G126" s="1123"/>
      <c r="H126" s="1123"/>
      <c r="I126" s="1123"/>
      <c r="J126" s="1123"/>
      <c r="K126" s="1123"/>
      <c r="L126" s="1123"/>
      <c r="M126" s="1123"/>
      <c r="N126" s="1123"/>
      <c r="O126" s="1123"/>
      <c r="P126" s="1123"/>
      <c r="Q126" s="1123"/>
      <c r="R126" s="1123"/>
      <c r="S126" s="1123"/>
      <c r="T126" s="1123"/>
      <c r="U126" s="934"/>
      <c r="V126" s="935"/>
      <c r="W126" s="776"/>
      <c r="X126" s="776"/>
      <c r="Y126" s="776"/>
      <c r="Z126" s="776"/>
      <c r="AA126" s="776"/>
      <c r="AB126" s="776"/>
      <c r="AC126" s="776"/>
      <c r="AD126" s="776"/>
      <c r="AE126" s="776"/>
      <c r="AF126" s="776"/>
      <c r="AG126" s="776"/>
      <c r="AH126" s="776"/>
      <c r="AI126" s="776"/>
      <c r="AJ126" s="776"/>
      <c r="AK126" s="776"/>
      <c r="AL126" s="913"/>
      <c r="AM126" s="934"/>
      <c r="AN126" s="935"/>
    </row>
    <row r="127" spans="1:43" x14ac:dyDescent="0.25">
      <c r="C127" s="934"/>
      <c r="D127" s="935"/>
      <c r="E127" s="1123"/>
      <c r="F127" s="1123"/>
      <c r="G127" s="1123"/>
      <c r="H127" s="1123"/>
      <c r="I127" s="1123"/>
      <c r="J127" s="1123"/>
      <c r="K127" s="1123"/>
      <c r="L127" s="1123"/>
      <c r="M127" s="1123"/>
      <c r="N127" s="1123"/>
      <c r="O127" s="1123"/>
      <c r="P127" s="1123"/>
      <c r="Q127" s="1123"/>
      <c r="R127" s="1123"/>
      <c r="S127" s="1123"/>
      <c r="T127" s="1123"/>
      <c r="U127" s="934"/>
      <c r="V127" s="935"/>
      <c r="AM127" s="934"/>
      <c r="AN127" s="935"/>
    </row>
    <row r="128" spans="1:43" ht="6" customHeight="1" thickBot="1" x14ac:dyDescent="0.3">
      <c r="A128" s="956"/>
      <c r="B128" s="957"/>
      <c r="C128" s="958"/>
      <c r="D128" s="959"/>
      <c r="E128" s="956"/>
      <c r="F128" s="956"/>
      <c r="G128" s="956"/>
      <c r="H128" s="956"/>
      <c r="I128" s="956"/>
      <c r="J128" s="956"/>
      <c r="K128" s="956"/>
      <c r="L128" s="956"/>
      <c r="M128" s="956"/>
      <c r="N128" s="956"/>
      <c r="O128" s="956"/>
      <c r="P128" s="956"/>
      <c r="Q128" s="956"/>
      <c r="R128" s="956"/>
      <c r="S128" s="956"/>
      <c r="T128" s="956"/>
      <c r="U128" s="958"/>
      <c r="V128" s="959"/>
      <c r="W128" s="956"/>
      <c r="X128" s="956"/>
      <c r="Y128" s="956"/>
      <c r="Z128" s="956"/>
      <c r="AA128" s="956"/>
      <c r="AB128" s="956"/>
      <c r="AC128" s="956"/>
      <c r="AD128" s="956"/>
      <c r="AE128" s="956"/>
      <c r="AF128" s="956"/>
      <c r="AG128" s="956"/>
      <c r="AH128" s="956"/>
      <c r="AI128" s="956"/>
      <c r="AJ128" s="956"/>
      <c r="AK128" s="956"/>
      <c r="AL128" s="966"/>
      <c r="AM128" s="958"/>
      <c r="AN128" s="959"/>
      <c r="AO128" s="956"/>
      <c r="AP128" s="956"/>
      <c r="AQ128" s="956"/>
    </row>
    <row r="129" spans="1:43" ht="6" customHeight="1" x14ac:dyDescent="0.25">
      <c r="A129" s="974"/>
      <c r="B129" s="975"/>
      <c r="C129" s="976"/>
      <c r="D129" s="977"/>
      <c r="E129" s="978"/>
      <c r="F129" s="978"/>
      <c r="G129" s="978"/>
      <c r="H129" s="978"/>
      <c r="I129" s="978"/>
      <c r="J129" s="978"/>
      <c r="K129" s="978"/>
      <c r="L129" s="978"/>
      <c r="M129" s="978"/>
      <c r="N129" s="978"/>
      <c r="O129" s="978"/>
      <c r="P129" s="978"/>
      <c r="Q129" s="978"/>
      <c r="R129" s="978"/>
      <c r="S129" s="978"/>
      <c r="T129" s="978"/>
      <c r="U129" s="978"/>
      <c r="V129" s="978"/>
      <c r="W129" s="978"/>
      <c r="X129" s="978"/>
      <c r="Y129" s="978"/>
      <c r="Z129" s="978"/>
      <c r="AA129" s="978"/>
      <c r="AB129" s="978"/>
      <c r="AC129" s="978"/>
      <c r="AD129" s="978"/>
      <c r="AE129" s="978"/>
      <c r="AF129" s="978"/>
      <c r="AG129" s="978"/>
      <c r="AH129" s="978"/>
      <c r="AI129" s="978"/>
      <c r="AJ129" s="978"/>
      <c r="AK129" s="978"/>
      <c r="AL129" s="979"/>
      <c r="AM129" s="976"/>
      <c r="AN129" s="977"/>
      <c r="AO129" s="978"/>
      <c r="AP129" s="978"/>
      <c r="AQ129" s="980"/>
    </row>
    <row r="130" spans="1:43" x14ac:dyDescent="0.25">
      <c r="A130" s="960"/>
      <c r="B130" s="969">
        <v>116</v>
      </c>
      <c r="C130" s="934"/>
      <c r="D130" s="935"/>
      <c r="E130" s="1120" t="s">
        <v>1324</v>
      </c>
      <c r="F130" s="1120"/>
      <c r="G130" s="1120"/>
      <c r="H130" s="1120"/>
      <c r="I130" s="1120"/>
      <c r="J130" s="1120"/>
      <c r="K130" s="1120"/>
      <c r="L130" s="1120"/>
      <c r="M130" s="1120"/>
      <c r="N130" s="1120"/>
      <c r="O130" s="1120"/>
      <c r="P130" s="1120"/>
      <c r="Q130" s="1120"/>
      <c r="R130" s="1120"/>
      <c r="S130" s="1120"/>
      <c r="T130" s="1120"/>
      <c r="U130" s="1120"/>
      <c r="V130" s="1120"/>
      <c r="W130" s="1120"/>
      <c r="X130" s="1120"/>
      <c r="Y130" s="1120"/>
      <c r="Z130" s="1120"/>
      <c r="AA130" s="1120"/>
      <c r="AB130" s="1120"/>
      <c r="AC130" s="1120"/>
      <c r="AD130" s="1120"/>
      <c r="AE130" s="1120"/>
      <c r="AF130" s="1120"/>
      <c r="AG130" s="1120"/>
      <c r="AH130" s="1120"/>
      <c r="AI130" s="1120"/>
      <c r="AJ130" s="1120"/>
      <c r="AK130" s="1120"/>
      <c r="AL130" s="1120"/>
      <c r="AM130" s="934"/>
      <c r="AN130" s="935"/>
      <c r="AQ130" s="961"/>
    </row>
    <row r="131" spans="1:43" ht="6" customHeight="1" x14ac:dyDescent="0.25">
      <c r="A131" s="960"/>
      <c r="C131" s="934"/>
      <c r="D131" s="935"/>
      <c r="AM131" s="934"/>
      <c r="AN131" s="935"/>
      <c r="AQ131" s="961"/>
    </row>
    <row r="132" spans="1:43" x14ac:dyDescent="0.25">
      <c r="A132" s="960"/>
      <c r="C132" s="934"/>
      <c r="D132" s="935"/>
      <c r="N132" s="948" t="s">
        <v>1306</v>
      </c>
      <c r="X132" s="948" t="s">
        <v>720</v>
      </c>
      <c r="AM132" s="934"/>
      <c r="AN132" s="935"/>
      <c r="AP132" s="1125">
        <v>119</v>
      </c>
      <c r="AQ132" s="961"/>
    </row>
    <row r="133" spans="1:43" x14ac:dyDescent="0.25">
      <c r="A133" s="960"/>
      <c r="C133" s="934"/>
      <c r="D133" s="935"/>
      <c r="N133" s="948" t="s">
        <v>719</v>
      </c>
      <c r="AM133" s="934"/>
      <c r="AN133" s="935"/>
      <c r="AP133" s="1125"/>
      <c r="AQ133" s="961"/>
    </row>
    <row r="134" spans="1:43" ht="6" customHeight="1" thickBot="1" x14ac:dyDescent="0.3">
      <c r="A134" s="965"/>
      <c r="B134" s="957"/>
      <c r="C134" s="958"/>
      <c r="D134" s="959"/>
      <c r="E134" s="956"/>
      <c r="F134" s="956"/>
      <c r="G134" s="956"/>
      <c r="H134" s="956"/>
      <c r="I134" s="956"/>
      <c r="J134" s="956"/>
      <c r="K134" s="956"/>
      <c r="L134" s="956"/>
      <c r="M134" s="956"/>
      <c r="N134" s="956"/>
      <c r="O134" s="956"/>
      <c r="P134" s="956"/>
      <c r="Q134" s="956"/>
      <c r="R134" s="956"/>
      <c r="S134" s="956"/>
      <c r="T134" s="956"/>
      <c r="U134" s="956"/>
      <c r="V134" s="956"/>
      <c r="W134" s="956"/>
      <c r="X134" s="956"/>
      <c r="Y134" s="956"/>
      <c r="Z134" s="956"/>
      <c r="AA134" s="956"/>
      <c r="AB134" s="956"/>
      <c r="AC134" s="956"/>
      <c r="AD134" s="956"/>
      <c r="AE134" s="956"/>
      <c r="AF134" s="956"/>
      <c r="AG134" s="956"/>
      <c r="AH134" s="956"/>
      <c r="AI134" s="956"/>
      <c r="AJ134" s="956"/>
      <c r="AK134" s="956"/>
      <c r="AL134" s="966"/>
      <c r="AM134" s="958"/>
      <c r="AN134" s="959"/>
      <c r="AO134" s="956"/>
      <c r="AP134" s="956"/>
      <c r="AQ134" s="967"/>
    </row>
    <row r="135" spans="1:43" ht="6" customHeight="1" x14ac:dyDescent="0.25">
      <c r="A135" s="978"/>
      <c r="B135" s="975"/>
      <c r="C135" s="976"/>
      <c r="D135" s="977"/>
      <c r="E135" s="978"/>
      <c r="F135" s="978"/>
      <c r="G135" s="978"/>
      <c r="H135" s="978"/>
      <c r="I135" s="978"/>
      <c r="J135" s="978"/>
      <c r="K135" s="978"/>
      <c r="L135" s="978"/>
      <c r="M135" s="978"/>
      <c r="N135" s="978"/>
      <c r="O135" s="978"/>
      <c r="P135" s="978"/>
      <c r="Q135" s="978"/>
      <c r="R135" s="978"/>
      <c r="S135" s="978"/>
      <c r="T135" s="978"/>
      <c r="U135" s="976"/>
      <c r="V135" s="977"/>
      <c r="W135" s="978"/>
      <c r="X135" s="978"/>
      <c r="Y135" s="978"/>
      <c r="Z135" s="978"/>
      <c r="AA135" s="978"/>
      <c r="AB135" s="978"/>
      <c r="AC135" s="978"/>
      <c r="AD135" s="978"/>
      <c r="AE135" s="978"/>
      <c r="AF135" s="978"/>
      <c r="AG135" s="978"/>
      <c r="AH135" s="978"/>
      <c r="AI135" s="978"/>
      <c r="AJ135" s="978"/>
      <c r="AK135" s="978"/>
      <c r="AL135" s="979"/>
      <c r="AM135" s="976"/>
      <c r="AN135" s="977"/>
      <c r="AO135" s="978"/>
      <c r="AP135" s="978"/>
      <c r="AQ135" s="978"/>
    </row>
    <row r="136" spans="1:43" ht="11.25" customHeight="1" x14ac:dyDescent="0.25">
      <c r="B136" s="969">
        <v>117</v>
      </c>
      <c r="C136" s="934"/>
      <c r="D136" s="935"/>
      <c r="E136" s="1123" t="str">
        <f ca="1">VLOOKUP(INDIRECT(ADDRESS(ROW(),COLUMN()-3)),INDIRECT("translations[[Question Num]:["&amp; Language_Selected &amp;"]]"),MATCH(Language_Selected,Language_Options,0)+1,FALSE)</f>
        <v>Now I would like you to read this sentence to me.
SHOW CARD TO RESPONDENT.
IF RESPONDENT CANNOT READ WHOLE SENTENCE,
PROBE: Can you read any part of the sentence to me?</v>
      </c>
      <c r="F136" s="1123"/>
      <c r="G136" s="1123"/>
      <c r="H136" s="1123"/>
      <c r="I136" s="1123"/>
      <c r="J136" s="1123"/>
      <c r="K136" s="1123"/>
      <c r="L136" s="1123"/>
      <c r="M136" s="1123"/>
      <c r="N136" s="1123"/>
      <c r="O136" s="1123"/>
      <c r="P136" s="1123"/>
      <c r="Q136" s="1123"/>
      <c r="R136" s="1123"/>
      <c r="S136" s="1123"/>
      <c r="T136" s="1123"/>
      <c r="U136" s="934"/>
      <c r="V136" s="935"/>
      <c r="W136" s="776" t="s">
        <v>1307</v>
      </c>
      <c r="X136" s="776"/>
      <c r="Y136" s="776"/>
      <c r="Z136" s="776"/>
      <c r="AA136" s="776"/>
      <c r="AB136" s="776"/>
      <c r="AC136" s="776"/>
      <c r="AD136" s="776"/>
      <c r="AE136" s="1020" t="s">
        <v>9</v>
      </c>
      <c r="AF136" s="1020"/>
      <c r="AG136" s="946"/>
      <c r="AH136" s="1020"/>
      <c r="AI136" s="1020"/>
      <c r="AJ136" s="1020"/>
      <c r="AK136" s="1020"/>
      <c r="AL136" s="1021" t="s">
        <v>53</v>
      </c>
      <c r="AM136" s="934"/>
      <c r="AN136" s="935"/>
    </row>
    <row r="137" spans="1:43" x14ac:dyDescent="0.25">
      <c r="B137" s="969" t="s">
        <v>177</v>
      </c>
      <c r="C137" s="934"/>
      <c r="D137" s="935"/>
      <c r="E137" s="1123"/>
      <c r="F137" s="1123"/>
      <c r="G137" s="1123"/>
      <c r="H137" s="1123"/>
      <c r="I137" s="1123"/>
      <c r="J137" s="1123"/>
      <c r="K137" s="1123"/>
      <c r="L137" s="1123"/>
      <c r="M137" s="1123"/>
      <c r="N137" s="1123"/>
      <c r="O137" s="1123"/>
      <c r="P137" s="1123"/>
      <c r="Q137" s="1123"/>
      <c r="R137" s="1123"/>
      <c r="S137" s="1123"/>
      <c r="T137" s="1123"/>
      <c r="U137" s="934"/>
      <c r="V137" s="935"/>
      <c r="W137" s="776" t="s">
        <v>2216</v>
      </c>
      <c r="X137" s="776"/>
      <c r="Y137" s="776"/>
      <c r="Z137" s="776"/>
      <c r="AA137" s="776"/>
      <c r="AB137" s="776"/>
      <c r="AC137" s="776"/>
      <c r="AD137" s="776"/>
      <c r="AE137" s="776"/>
      <c r="AF137" s="776"/>
      <c r="AG137" s="776"/>
      <c r="AH137" s="776"/>
      <c r="AI137" s="776"/>
      <c r="AJ137" s="776"/>
      <c r="AK137" s="776"/>
      <c r="AL137" s="913"/>
      <c r="AM137" s="934"/>
      <c r="AN137" s="935"/>
    </row>
    <row r="138" spans="1:43" x14ac:dyDescent="0.25">
      <c r="C138" s="934"/>
      <c r="D138" s="935"/>
      <c r="E138" s="1123"/>
      <c r="F138" s="1123"/>
      <c r="G138" s="1123"/>
      <c r="H138" s="1123"/>
      <c r="I138" s="1123"/>
      <c r="J138" s="1123"/>
      <c r="K138" s="1123"/>
      <c r="L138" s="1123"/>
      <c r="M138" s="1123"/>
      <c r="N138" s="1123"/>
      <c r="O138" s="1123"/>
      <c r="P138" s="1123"/>
      <c r="Q138" s="1123"/>
      <c r="R138" s="1123"/>
      <c r="S138" s="1123"/>
      <c r="T138" s="1123"/>
      <c r="U138" s="934"/>
      <c r="V138" s="935"/>
      <c r="W138" s="776"/>
      <c r="X138" s="776" t="s">
        <v>2217</v>
      </c>
      <c r="Y138" s="776"/>
      <c r="Z138" s="776"/>
      <c r="AA138" s="776"/>
      <c r="AC138" s="1020" t="s">
        <v>9</v>
      </c>
      <c r="AD138" s="1020"/>
      <c r="AE138" s="1020"/>
      <c r="AF138" s="1020"/>
      <c r="AG138" s="1020"/>
      <c r="AH138" s="1020"/>
      <c r="AI138" s="1020"/>
      <c r="AJ138" s="1020"/>
      <c r="AK138" s="1020"/>
      <c r="AL138" s="1021" t="s">
        <v>55</v>
      </c>
      <c r="AM138" s="934"/>
      <c r="AN138" s="935"/>
    </row>
    <row r="139" spans="1:43" x14ac:dyDescent="0.25">
      <c r="C139" s="934"/>
      <c r="D139" s="935"/>
      <c r="E139" s="1123"/>
      <c r="F139" s="1123"/>
      <c r="G139" s="1123"/>
      <c r="H139" s="1123"/>
      <c r="I139" s="1123"/>
      <c r="J139" s="1123"/>
      <c r="K139" s="1123"/>
      <c r="L139" s="1123"/>
      <c r="M139" s="1123"/>
      <c r="N139" s="1123"/>
      <c r="O139" s="1123"/>
      <c r="P139" s="1123"/>
      <c r="Q139" s="1123"/>
      <c r="R139" s="1123"/>
      <c r="S139" s="1123"/>
      <c r="T139" s="1123"/>
      <c r="U139" s="934"/>
      <c r="V139" s="935"/>
      <c r="W139" s="776" t="s">
        <v>1308</v>
      </c>
      <c r="X139" s="776"/>
      <c r="Y139" s="776"/>
      <c r="Z139" s="776"/>
      <c r="AA139" s="776"/>
      <c r="AB139" s="776"/>
      <c r="AC139" s="776"/>
      <c r="AD139" s="776"/>
      <c r="AE139" s="776"/>
      <c r="AF139" s="776"/>
      <c r="AG139" s="776"/>
      <c r="AI139" s="1020" t="s">
        <v>9</v>
      </c>
      <c r="AJ139" s="1020"/>
      <c r="AK139" s="1020"/>
      <c r="AL139" s="913">
        <v>3</v>
      </c>
      <c r="AM139" s="934"/>
      <c r="AN139" s="935"/>
    </row>
    <row r="140" spans="1:43" x14ac:dyDescent="0.25">
      <c r="C140" s="934"/>
      <c r="D140" s="935"/>
      <c r="E140" s="1123"/>
      <c r="F140" s="1123"/>
      <c r="G140" s="1123"/>
      <c r="H140" s="1123"/>
      <c r="I140" s="1123"/>
      <c r="J140" s="1123"/>
      <c r="K140" s="1123"/>
      <c r="L140" s="1123"/>
      <c r="M140" s="1123"/>
      <c r="N140" s="1123"/>
      <c r="O140" s="1123"/>
      <c r="P140" s="1123"/>
      <c r="Q140" s="1123"/>
      <c r="R140" s="1123"/>
      <c r="S140" s="1123"/>
      <c r="T140" s="1123"/>
      <c r="U140" s="934"/>
      <c r="V140" s="935"/>
      <c r="W140" s="776" t="s">
        <v>2218</v>
      </c>
      <c r="X140" s="776"/>
      <c r="Y140" s="776"/>
      <c r="Z140" s="776"/>
      <c r="AA140" s="776"/>
      <c r="AB140" s="776"/>
      <c r="AC140" s="776"/>
      <c r="AD140" s="776"/>
      <c r="AE140" s="776"/>
      <c r="AF140" s="776"/>
      <c r="AG140" s="776"/>
      <c r="AH140" s="776"/>
      <c r="AI140" s="776"/>
      <c r="AJ140" s="776"/>
      <c r="AK140" s="776"/>
      <c r="AL140" s="913"/>
      <c r="AM140" s="934"/>
      <c r="AN140" s="935"/>
    </row>
    <row r="141" spans="1:43" x14ac:dyDescent="0.25">
      <c r="C141" s="934"/>
      <c r="D141" s="935"/>
      <c r="E141" s="1123"/>
      <c r="F141" s="1123"/>
      <c r="G141" s="1123"/>
      <c r="H141" s="1123"/>
      <c r="I141" s="1123"/>
      <c r="J141" s="1123"/>
      <c r="K141" s="1123"/>
      <c r="L141" s="1123"/>
      <c r="M141" s="1123"/>
      <c r="N141" s="1123"/>
      <c r="O141" s="1123"/>
      <c r="P141" s="1123"/>
      <c r="Q141" s="1123"/>
      <c r="R141" s="1123"/>
      <c r="S141" s="1123"/>
      <c r="T141" s="1123"/>
      <c r="U141" s="934"/>
      <c r="V141" s="935"/>
      <c r="W141" s="776"/>
      <c r="X141" s="776" t="s">
        <v>2219</v>
      </c>
      <c r="Y141" s="776"/>
      <c r="Z141" s="776"/>
      <c r="AA141" s="776"/>
      <c r="AB141" s="776"/>
      <c r="AC141" s="928"/>
      <c r="AD141" s="928"/>
      <c r="AE141" s="928"/>
      <c r="AF141" s="928"/>
      <c r="AG141" s="928"/>
      <c r="AH141" s="928"/>
      <c r="AI141" s="928"/>
      <c r="AJ141" s="928"/>
      <c r="AK141" s="928"/>
      <c r="AL141" s="1021" t="s">
        <v>116</v>
      </c>
      <c r="AM141" s="934"/>
      <c r="AN141" s="935"/>
    </row>
    <row r="142" spans="1:43" x14ac:dyDescent="0.25">
      <c r="C142" s="934"/>
      <c r="D142" s="935"/>
      <c r="E142" s="1123"/>
      <c r="F142" s="1123"/>
      <c r="G142" s="1123"/>
      <c r="H142" s="1123"/>
      <c r="I142" s="1123"/>
      <c r="J142" s="1123"/>
      <c r="K142" s="1123"/>
      <c r="L142" s="1123"/>
      <c r="M142" s="1123"/>
      <c r="N142" s="1123"/>
      <c r="O142" s="1123"/>
      <c r="P142" s="1123"/>
      <c r="Q142" s="1123"/>
      <c r="R142" s="1123"/>
      <c r="S142" s="1123"/>
      <c r="T142" s="1123"/>
      <c r="U142" s="934"/>
      <c r="V142" s="935"/>
      <c r="W142" s="776"/>
      <c r="X142" s="776"/>
      <c r="Y142" s="776"/>
      <c r="Z142" s="776"/>
      <c r="AA142" s="776"/>
      <c r="AB142" s="776"/>
      <c r="AC142" s="1126" t="s">
        <v>1309</v>
      </c>
      <c r="AD142" s="1126"/>
      <c r="AE142" s="1126"/>
      <c r="AF142" s="1126"/>
      <c r="AG142" s="1126"/>
      <c r="AH142" s="1126"/>
      <c r="AI142" s="1126"/>
      <c r="AJ142" s="1126"/>
      <c r="AK142" s="1126"/>
      <c r="AL142" s="913"/>
      <c r="AM142" s="934"/>
      <c r="AN142" s="935"/>
    </row>
    <row r="143" spans="1:43" x14ac:dyDescent="0.25">
      <c r="C143" s="934"/>
      <c r="D143" s="935"/>
      <c r="E143" s="1123"/>
      <c r="F143" s="1123"/>
      <c r="G143" s="1123"/>
      <c r="H143" s="1123"/>
      <c r="I143" s="1123"/>
      <c r="J143" s="1123"/>
      <c r="K143" s="1123"/>
      <c r="L143" s="1123"/>
      <c r="M143" s="1123"/>
      <c r="N143" s="1123"/>
      <c r="O143" s="1123"/>
      <c r="P143" s="1123"/>
      <c r="Q143" s="1123"/>
      <c r="R143" s="1123"/>
      <c r="S143" s="1123"/>
      <c r="T143" s="1123"/>
      <c r="U143" s="934"/>
      <c r="V143" s="935"/>
      <c r="W143" s="776" t="s">
        <v>1310</v>
      </c>
      <c r="X143" s="776"/>
      <c r="Y143" s="776"/>
      <c r="Z143" s="776"/>
      <c r="AA143" s="776"/>
      <c r="AB143" s="776"/>
      <c r="AC143" s="776"/>
      <c r="AD143" s="776"/>
      <c r="AE143" s="776"/>
      <c r="AF143" s="1020" t="s">
        <v>9</v>
      </c>
      <c r="AG143" s="1020"/>
      <c r="AH143" s="1020"/>
      <c r="AI143" s="1020"/>
      <c r="AJ143" s="1020"/>
      <c r="AK143" s="1020"/>
      <c r="AL143" s="1021" t="s">
        <v>385</v>
      </c>
      <c r="AM143" s="934"/>
      <c r="AN143" s="935"/>
    </row>
    <row r="144" spans="1:43" ht="6" customHeight="1" thickBot="1" x14ac:dyDescent="0.3">
      <c r="A144" s="956"/>
      <c r="B144" s="957"/>
      <c r="C144" s="958"/>
      <c r="D144" s="959"/>
      <c r="E144" s="956"/>
      <c r="F144" s="956"/>
      <c r="G144" s="956"/>
      <c r="H144" s="956"/>
      <c r="I144" s="956"/>
      <c r="J144" s="956"/>
      <c r="K144" s="956"/>
      <c r="L144" s="956"/>
      <c r="M144" s="956"/>
      <c r="N144" s="956"/>
      <c r="O144" s="956"/>
      <c r="P144" s="956"/>
      <c r="Q144" s="956"/>
      <c r="R144" s="956"/>
      <c r="S144" s="956"/>
      <c r="T144" s="956"/>
      <c r="U144" s="958"/>
      <c r="V144" s="959"/>
      <c r="W144" s="956"/>
      <c r="X144" s="956"/>
      <c r="Y144" s="956"/>
      <c r="Z144" s="956"/>
      <c r="AA144" s="956"/>
      <c r="AB144" s="956"/>
      <c r="AC144" s="956"/>
      <c r="AD144" s="956"/>
      <c r="AE144" s="956"/>
      <c r="AF144" s="956"/>
      <c r="AG144" s="956"/>
      <c r="AH144" s="956"/>
      <c r="AI144" s="956"/>
      <c r="AJ144" s="956"/>
      <c r="AK144" s="956"/>
      <c r="AL144" s="966"/>
      <c r="AM144" s="958"/>
      <c r="AN144" s="959"/>
      <c r="AO144" s="956"/>
      <c r="AP144" s="956"/>
      <c r="AQ144" s="956"/>
    </row>
    <row r="145" spans="1:43" ht="6" customHeight="1" x14ac:dyDescent="0.25">
      <c r="A145" s="974"/>
      <c r="B145" s="975"/>
      <c r="C145" s="976"/>
      <c r="D145" s="977"/>
      <c r="E145" s="978"/>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c r="AL145" s="979"/>
      <c r="AM145" s="976"/>
      <c r="AN145" s="977"/>
      <c r="AO145" s="978"/>
      <c r="AP145" s="978"/>
      <c r="AQ145" s="980"/>
    </row>
    <row r="146" spans="1:43" x14ac:dyDescent="0.25">
      <c r="A146" s="960"/>
      <c r="B146" s="969">
        <v>118</v>
      </c>
      <c r="C146" s="934"/>
      <c r="D146" s="935"/>
      <c r="E146" s="1120" t="s">
        <v>1325</v>
      </c>
      <c r="F146" s="1120"/>
      <c r="G146" s="1120"/>
      <c r="H146" s="1120"/>
      <c r="I146" s="1120"/>
      <c r="J146" s="1120"/>
      <c r="K146" s="1120"/>
      <c r="L146" s="1120"/>
      <c r="M146" s="1120"/>
      <c r="N146" s="1120"/>
      <c r="O146" s="1120"/>
      <c r="P146" s="1120"/>
      <c r="Q146" s="1120"/>
      <c r="R146" s="1120"/>
      <c r="S146" s="1120"/>
      <c r="T146" s="1120"/>
      <c r="U146" s="1120"/>
      <c r="V146" s="1120"/>
      <c r="W146" s="1120"/>
      <c r="X146" s="1120"/>
      <c r="Y146" s="1120"/>
      <c r="Z146" s="1120"/>
      <c r="AA146" s="1120"/>
      <c r="AB146" s="1120"/>
      <c r="AC146" s="1120"/>
      <c r="AD146" s="1120"/>
      <c r="AE146" s="1120"/>
      <c r="AF146" s="1120"/>
      <c r="AG146" s="1120"/>
      <c r="AH146" s="1120"/>
      <c r="AI146" s="1120"/>
      <c r="AJ146" s="1120"/>
      <c r="AK146" s="1120"/>
      <c r="AL146" s="1120"/>
      <c r="AM146" s="934"/>
      <c r="AN146" s="935"/>
      <c r="AQ146" s="961"/>
    </row>
    <row r="147" spans="1:43" ht="6" customHeight="1" x14ac:dyDescent="0.25">
      <c r="A147" s="960"/>
      <c r="C147" s="934"/>
      <c r="D147" s="935"/>
      <c r="AM147" s="934"/>
      <c r="AN147" s="935"/>
      <c r="AQ147" s="961"/>
    </row>
    <row r="148" spans="1:43" x14ac:dyDescent="0.25">
      <c r="A148" s="960"/>
      <c r="C148" s="934"/>
      <c r="D148" s="935"/>
      <c r="N148" s="948" t="s">
        <v>1311</v>
      </c>
      <c r="X148" s="948" t="s">
        <v>1312</v>
      </c>
      <c r="AM148" s="934"/>
      <c r="AN148" s="935"/>
      <c r="AQ148" s="961"/>
    </row>
    <row r="149" spans="1:43" x14ac:dyDescent="0.25">
      <c r="A149" s="960"/>
      <c r="C149" s="934"/>
      <c r="D149" s="935"/>
      <c r="N149" s="948" t="s">
        <v>1313</v>
      </c>
      <c r="X149" s="948" t="s">
        <v>396</v>
      </c>
      <c r="AM149" s="934"/>
      <c r="AN149" s="935"/>
      <c r="AP149">
        <v>120</v>
      </c>
      <c r="AQ149" s="961"/>
    </row>
    <row r="150" spans="1:43" x14ac:dyDescent="0.25">
      <c r="A150" s="960"/>
      <c r="C150" s="934"/>
      <c r="D150" s="935"/>
      <c r="N150" s="948" t="s">
        <v>396</v>
      </c>
      <c r="AM150" s="934"/>
      <c r="AN150" s="935"/>
      <c r="AQ150" s="961"/>
    </row>
    <row r="151" spans="1:43" ht="6" customHeight="1" thickBot="1" x14ac:dyDescent="0.3">
      <c r="A151" s="965"/>
      <c r="B151" s="957"/>
      <c r="C151" s="958"/>
      <c r="D151" s="959"/>
      <c r="E151" s="956"/>
      <c r="F151" s="956"/>
      <c r="G151" s="956"/>
      <c r="H151" s="956"/>
      <c r="I151" s="956"/>
      <c r="J151" s="956"/>
      <c r="K151" s="956"/>
      <c r="L151" s="956"/>
      <c r="M151" s="956"/>
      <c r="N151" s="956"/>
      <c r="O151" s="956"/>
      <c r="P151" s="956"/>
      <c r="Q151" s="956"/>
      <c r="R151" s="956"/>
      <c r="S151" s="956"/>
      <c r="T151" s="956"/>
      <c r="U151" s="956"/>
      <c r="V151" s="956"/>
      <c r="W151" s="956"/>
      <c r="X151" s="956"/>
      <c r="Y151" s="956"/>
      <c r="Z151" s="956"/>
      <c r="AA151" s="956"/>
      <c r="AB151" s="956"/>
      <c r="AC151" s="956"/>
      <c r="AD151" s="956"/>
      <c r="AE151" s="956"/>
      <c r="AF151" s="956"/>
      <c r="AG151" s="956"/>
      <c r="AH151" s="956"/>
      <c r="AI151" s="956"/>
      <c r="AJ151" s="956"/>
      <c r="AK151" s="956"/>
      <c r="AL151" s="966"/>
      <c r="AM151" s="958"/>
      <c r="AN151" s="959"/>
      <c r="AO151" s="956"/>
      <c r="AP151" s="956"/>
      <c r="AQ151" s="967"/>
    </row>
    <row r="152" spans="1:43" ht="6" customHeight="1" x14ac:dyDescent="0.25">
      <c r="A152" s="978"/>
      <c r="B152" s="975"/>
      <c r="C152" s="976"/>
      <c r="D152" s="977"/>
      <c r="E152" s="978"/>
      <c r="F152" s="978"/>
      <c r="G152" s="978"/>
      <c r="H152" s="978"/>
      <c r="I152" s="978"/>
      <c r="J152" s="978"/>
      <c r="K152" s="978"/>
      <c r="L152" s="978"/>
      <c r="M152" s="978"/>
      <c r="N152" s="978"/>
      <c r="O152" s="978"/>
      <c r="P152" s="978"/>
      <c r="Q152" s="978"/>
      <c r="R152" s="978"/>
      <c r="S152" s="978"/>
      <c r="T152" s="978"/>
      <c r="U152" s="976"/>
      <c r="V152" s="977"/>
      <c r="W152" s="978"/>
      <c r="X152" s="978"/>
      <c r="Y152" s="978"/>
      <c r="Z152" s="978"/>
      <c r="AA152" s="978"/>
      <c r="AB152" s="978"/>
      <c r="AC152" s="978"/>
      <c r="AD152" s="978"/>
      <c r="AE152" s="978"/>
      <c r="AF152" s="978"/>
      <c r="AG152" s="978"/>
      <c r="AH152" s="978"/>
      <c r="AI152" s="978"/>
      <c r="AJ152" s="978"/>
      <c r="AK152" s="978"/>
      <c r="AL152" s="979"/>
      <c r="AM152" s="976"/>
      <c r="AN152" s="977"/>
      <c r="AO152" s="978"/>
      <c r="AP152" s="978"/>
      <c r="AQ152" s="978"/>
    </row>
    <row r="153" spans="1:43" ht="11.25" customHeight="1" x14ac:dyDescent="0.25">
      <c r="B153" s="969">
        <v>119</v>
      </c>
      <c r="C153" s="934"/>
      <c r="D153" s="935"/>
      <c r="E153" s="1123" t="str">
        <f ca="1">VLOOKUP(INDIRECT(ADDRESS(ROW(),COLUMN()-3)),INDIRECT("translations[[Question Num]:["&amp; Language_Selected &amp;"]]"),MATCH(Language_Selected,Language_Options,0)+1,FALSE)</f>
        <v>Do you read a newspaper or magazine at least once a week, less than once a week or not at all?</v>
      </c>
      <c r="F153" s="1123"/>
      <c r="G153" s="1123"/>
      <c r="H153" s="1123"/>
      <c r="I153" s="1123"/>
      <c r="J153" s="1123"/>
      <c r="K153" s="1123"/>
      <c r="L153" s="1123"/>
      <c r="M153" s="1123"/>
      <c r="N153" s="1123"/>
      <c r="O153" s="1123"/>
      <c r="P153" s="1123"/>
      <c r="Q153" s="1123"/>
      <c r="R153" s="1123"/>
      <c r="S153" s="1123"/>
      <c r="T153" s="1123"/>
      <c r="U153" s="934"/>
      <c r="V153" s="935"/>
      <c r="W153" s="776" t="s">
        <v>1314</v>
      </c>
      <c r="X153" s="776"/>
      <c r="Y153" s="776"/>
      <c r="Z153" s="776"/>
      <c r="AA153" s="776"/>
      <c r="AB153" s="776"/>
      <c r="AC153" s="776"/>
      <c r="AD153" s="776"/>
      <c r="AE153" s="1020" t="s">
        <v>9</v>
      </c>
      <c r="AF153" s="1020"/>
      <c r="AG153" s="1020"/>
      <c r="AH153" s="946"/>
      <c r="AI153" s="1020"/>
      <c r="AJ153" s="1020"/>
      <c r="AK153" s="1020"/>
      <c r="AL153" s="1021" t="s">
        <v>53</v>
      </c>
      <c r="AM153" s="934"/>
      <c r="AN153" s="935"/>
    </row>
    <row r="154" spans="1:43" x14ac:dyDescent="0.25">
      <c r="C154" s="934"/>
      <c r="D154" s="935"/>
      <c r="E154" s="1123"/>
      <c r="F154" s="1123"/>
      <c r="G154" s="1123"/>
      <c r="H154" s="1123"/>
      <c r="I154" s="1123"/>
      <c r="J154" s="1123"/>
      <c r="K154" s="1123"/>
      <c r="L154" s="1123"/>
      <c r="M154" s="1123"/>
      <c r="N154" s="1123"/>
      <c r="O154" s="1123"/>
      <c r="P154" s="1123"/>
      <c r="Q154" s="1123"/>
      <c r="R154" s="1123"/>
      <c r="S154" s="1123"/>
      <c r="T154" s="1123"/>
      <c r="U154" s="934"/>
      <c r="V154" s="935"/>
      <c r="W154" s="776" t="s">
        <v>1315</v>
      </c>
      <c r="X154" s="776"/>
      <c r="Y154" s="776"/>
      <c r="Z154" s="776"/>
      <c r="AA154" s="776"/>
      <c r="AB154" s="776"/>
      <c r="AC154" s="776"/>
      <c r="AD154" s="776"/>
      <c r="AE154" s="776"/>
      <c r="AF154" s="1020" t="s">
        <v>9</v>
      </c>
      <c r="AG154" s="1020"/>
      <c r="AH154" s="1020"/>
      <c r="AI154" s="1020"/>
      <c r="AJ154" s="1020"/>
      <c r="AK154" s="1020"/>
      <c r="AL154" s="1021" t="s">
        <v>55</v>
      </c>
      <c r="AM154" s="934"/>
      <c r="AN154" s="935"/>
    </row>
    <row r="155" spans="1:43" x14ac:dyDescent="0.25">
      <c r="C155" s="934"/>
      <c r="D155" s="935"/>
      <c r="E155" s="1123"/>
      <c r="F155" s="1123"/>
      <c r="G155" s="1123"/>
      <c r="H155" s="1123"/>
      <c r="I155" s="1123"/>
      <c r="J155" s="1123"/>
      <c r="K155" s="1123"/>
      <c r="L155" s="1123"/>
      <c r="M155" s="1123"/>
      <c r="N155" s="1123"/>
      <c r="O155" s="1123"/>
      <c r="P155" s="1123"/>
      <c r="Q155" s="1123"/>
      <c r="R155" s="1123"/>
      <c r="S155" s="1123"/>
      <c r="T155" s="1123"/>
      <c r="U155" s="934"/>
      <c r="V155" s="935"/>
      <c r="W155" s="776" t="s">
        <v>397</v>
      </c>
      <c r="X155" s="776"/>
      <c r="Y155" s="776"/>
      <c r="Z155" s="776"/>
      <c r="AA155" s="776"/>
      <c r="AB155" s="1020" t="s">
        <v>9</v>
      </c>
      <c r="AC155" s="946"/>
      <c r="AD155" s="1020"/>
      <c r="AE155" s="1020"/>
      <c r="AF155" s="1020"/>
      <c r="AG155" s="1020"/>
      <c r="AH155" s="1020"/>
      <c r="AI155" s="1020"/>
      <c r="AJ155" s="1020"/>
      <c r="AK155" s="1020"/>
      <c r="AL155" s="1021" t="s">
        <v>91</v>
      </c>
      <c r="AM155" s="934"/>
      <c r="AN155" s="935"/>
    </row>
    <row r="156" spans="1:43" ht="6" customHeight="1" x14ac:dyDescent="0.25">
      <c r="A156" s="940"/>
      <c r="B156" s="970"/>
      <c r="C156" s="941"/>
      <c r="D156" s="942"/>
      <c r="E156" s="940"/>
      <c r="F156" s="940"/>
      <c r="G156" s="940"/>
      <c r="H156" s="940"/>
      <c r="I156" s="940"/>
      <c r="J156" s="940"/>
      <c r="K156" s="940"/>
      <c r="L156" s="940"/>
      <c r="M156" s="940"/>
      <c r="N156" s="940"/>
      <c r="O156" s="940"/>
      <c r="P156" s="940"/>
      <c r="Q156" s="940"/>
      <c r="R156" s="940"/>
      <c r="S156" s="940"/>
      <c r="T156" s="940"/>
      <c r="U156" s="941"/>
      <c r="V156" s="942"/>
      <c r="W156" s="928"/>
      <c r="X156" s="928"/>
      <c r="Y156" s="928"/>
      <c r="Z156" s="928"/>
      <c r="AA156" s="928"/>
      <c r="AB156" s="928"/>
      <c r="AC156" s="928"/>
      <c r="AD156" s="928"/>
      <c r="AE156" s="928"/>
      <c r="AF156" s="928"/>
      <c r="AG156" s="928"/>
      <c r="AH156" s="928"/>
      <c r="AI156" s="928"/>
      <c r="AJ156" s="928"/>
      <c r="AK156" s="928"/>
      <c r="AL156" s="999"/>
      <c r="AM156" s="941"/>
      <c r="AN156" s="942"/>
      <c r="AO156" s="940"/>
      <c r="AP156" s="940"/>
      <c r="AQ156" s="940"/>
    </row>
    <row r="157" spans="1:43" ht="6" customHeight="1" x14ac:dyDescent="0.25">
      <c r="A157" s="943"/>
      <c r="B157" s="972"/>
      <c r="C157" s="938"/>
      <c r="D157" s="962"/>
      <c r="E157" s="943"/>
      <c r="F157" s="943"/>
      <c r="G157" s="943"/>
      <c r="H157" s="943"/>
      <c r="I157" s="943"/>
      <c r="J157" s="943"/>
      <c r="K157" s="943"/>
      <c r="L157" s="943"/>
      <c r="M157" s="943"/>
      <c r="N157" s="943"/>
      <c r="O157" s="943"/>
      <c r="P157" s="943"/>
      <c r="Q157" s="943"/>
      <c r="R157" s="943"/>
      <c r="S157" s="943"/>
      <c r="T157" s="943"/>
      <c r="U157" s="938"/>
      <c r="V157" s="962"/>
      <c r="W157" s="931"/>
      <c r="X157" s="931"/>
      <c r="Y157" s="931"/>
      <c r="Z157" s="931"/>
      <c r="AA157" s="931"/>
      <c r="AB157" s="931"/>
      <c r="AC157" s="931"/>
      <c r="AD157" s="931"/>
      <c r="AE157" s="931"/>
      <c r="AF157" s="931"/>
      <c r="AG157" s="931"/>
      <c r="AH157" s="931"/>
      <c r="AI157" s="931"/>
      <c r="AJ157" s="931"/>
      <c r="AK157" s="931"/>
      <c r="AL157" s="998"/>
      <c r="AM157" s="938"/>
      <c r="AN157" s="962"/>
      <c r="AO157" s="943"/>
      <c r="AP157" s="943"/>
      <c r="AQ157" s="943"/>
    </row>
    <row r="158" spans="1:43" ht="11.25" customHeight="1" x14ac:dyDescent="0.25">
      <c r="B158" s="969">
        <v>120</v>
      </c>
      <c r="C158" s="934"/>
      <c r="D158" s="935"/>
      <c r="E158" s="1123" t="str">
        <f ca="1">VLOOKUP(INDIRECT(ADDRESS(ROW(),COLUMN()-3)),INDIRECT("translations[[Question Num]:["&amp; Language_Selected &amp;"]]"),MATCH(Language_Selected,Language_Options,0)+1,FALSE)</f>
        <v>Do you listen to the radio at least once a week, less than once a week or not at all?</v>
      </c>
      <c r="F158" s="1123"/>
      <c r="G158" s="1123"/>
      <c r="H158" s="1123"/>
      <c r="I158" s="1123"/>
      <c r="J158" s="1123"/>
      <c r="K158" s="1123"/>
      <c r="L158" s="1123"/>
      <c r="M158" s="1123"/>
      <c r="N158" s="1123"/>
      <c r="O158" s="1123"/>
      <c r="P158" s="1123"/>
      <c r="Q158" s="1123"/>
      <c r="R158" s="1123"/>
      <c r="S158" s="1123"/>
      <c r="T158" s="1123"/>
      <c r="U158" s="934"/>
      <c r="V158" s="935"/>
      <c r="W158" s="776" t="s">
        <v>1314</v>
      </c>
      <c r="X158" s="776"/>
      <c r="Y158" s="776"/>
      <c r="Z158" s="776"/>
      <c r="AA158" s="776"/>
      <c r="AB158" s="776"/>
      <c r="AC158" s="776"/>
      <c r="AD158" s="776"/>
      <c r="AE158" s="1020" t="s">
        <v>9</v>
      </c>
      <c r="AF158" s="1020"/>
      <c r="AG158" s="1020"/>
      <c r="AH158" s="946"/>
      <c r="AI158" s="1020"/>
      <c r="AJ158" s="1020"/>
      <c r="AK158" s="1020"/>
      <c r="AL158" s="1021" t="s">
        <v>53</v>
      </c>
      <c r="AM158" s="934"/>
      <c r="AN158" s="935"/>
    </row>
    <row r="159" spans="1:43" x14ac:dyDescent="0.25">
      <c r="C159" s="934"/>
      <c r="D159" s="935"/>
      <c r="E159" s="1123"/>
      <c r="F159" s="1123"/>
      <c r="G159" s="1123"/>
      <c r="H159" s="1123"/>
      <c r="I159" s="1123"/>
      <c r="J159" s="1123"/>
      <c r="K159" s="1123"/>
      <c r="L159" s="1123"/>
      <c r="M159" s="1123"/>
      <c r="N159" s="1123"/>
      <c r="O159" s="1123"/>
      <c r="P159" s="1123"/>
      <c r="Q159" s="1123"/>
      <c r="R159" s="1123"/>
      <c r="S159" s="1123"/>
      <c r="T159" s="1123"/>
      <c r="U159" s="934"/>
      <c r="V159" s="935"/>
      <c r="W159" s="776" t="s">
        <v>1315</v>
      </c>
      <c r="X159" s="776"/>
      <c r="Y159" s="776"/>
      <c r="Z159" s="776"/>
      <c r="AA159" s="776"/>
      <c r="AB159" s="776"/>
      <c r="AC159" s="776"/>
      <c r="AD159" s="776"/>
      <c r="AE159" s="776"/>
      <c r="AF159" s="1020" t="s">
        <v>9</v>
      </c>
      <c r="AG159" s="1020"/>
      <c r="AH159" s="1020"/>
      <c r="AI159" s="1020"/>
      <c r="AJ159" s="1020"/>
      <c r="AK159" s="1020"/>
      <c r="AL159" s="1021" t="s">
        <v>55</v>
      </c>
      <c r="AM159" s="934"/>
      <c r="AN159" s="935"/>
    </row>
    <row r="160" spans="1:43" x14ac:dyDescent="0.25">
      <c r="C160" s="934"/>
      <c r="D160" s="935"/>
      <c r="E160" s="1123"/>
      <c r="F160" s="1123"/>
      <c r="G160" s="1123"/>
      <c r="H160" s="1123"/>
      <c r="I160" s="1123"/>
      <c r="J160" s="1123"/>
      <c r="K160" s="1123"/>
      <c r="L160" s="1123"/>
      <c r="M160" s="1123"/>
      <c r="N160" s="1123"/>
      <c r="O160" s="1123"/>
      <c r="P160" s="1123"/>
      <c r="Q160" s="1123"/>
      <c r="R160" s="1123"/>
      <c r="S160" s="1123"/>
      <c r="T160" s="1123"/>
      <c r="U160" s="934"/>
      <c r="V160" s="935"/>
      <c r="W160" s="776" t="s">
        <v>397</v>
      </c>
      <c r="X160" s="776"/>
      <c r="Y160" s="776"/>
      <c r="Z160" s="776"/>
      <c r="AA160" s="776"/>
      <c r="AB160" s="1020" t="s">
        <v>9</v>
      </c>
      <c r="AC160" s="946"/>
      <c r="AD160" s="1020"/>
      <c r="AE160" s="1020"/>
      <c r="AF160" s="1020"/>
      <c r="AG160" s="1020"/>
      <c r="AH160" s="1020"/>
      <c r="AI160" s="1020"/>
      <c r="AJ160" s="1020"/>
      <c r="AK160" s="1020"/>
      <c r="AL160" s="1021" t="s">
        <v>91</v>
      </c>
      <c r="AM160" s="934"/>
      <c r="AN160" s="935"/>
    </row>
    <row r="161" spans="1:43" ht="6" customHeight="1" x14ac:dyDescent="0.25">
      <c r="A161" s="940"/>
      <c r="B161" s="970"/>
      <c r="C161" s="941"/>
      <c r="D161" s="942"/>
      <c r="E161" s="940"/>
      <c r="F161" s="940"/>
      <c r="G161" s="940"/>
      <c r="H161" s="940"/>
      <c r="I161" s="940"/>
      <c r="J161" s="940"/>
      <c r="K161" s="940"/>
      <c r="L161" s="940"/>
      <c r="M161" s="940"/>
      <c r="N161" s="940"/>
      <c r="O161" s="940"/>
      <c r="P161" s="940"/>
      <c r="Q161" s="940"/>
      <c r="R161" s="940"/>
      <c r="S161" s="940"/>
      <c r="T161" s="940"/>
      <c r="U161" s="941"/>
      <c r="V161" s="942"/>
      <c r="W161" s="928"/>
      <c r="X161" s="928"/>
      <c r="Y161" s="928"/>
      <c r="Z161" s="928"/>
      <c r="AA161" s="928"/>
      <c r="AB161" s="928"/>
      <c r="AC161" s="928"/>
      <c r="AD161" s="928"/>
      <c r="AE161" s="928"/>
      <c r="AF161" s="928"/>
      <c r="AG161" s="928"/>
      <c r="AH161" s="928"/>
      <c r="AI161" s="928"/>
      <c r="AJ161" s="928"/>
      <c r="AK161" s="928"/>
      <c r="AL161" s="999"/>
      <c r="AM161" s="941"/>
      <c r="AN161" s="942"/>
      <c r="AO161" s="940"/>
      <c r="AP161" s="940"/>
      <c r="AQ161" s="940"/>
    </row>
    <row r="162" spans="1:43" ht="6" customHeight="1" x14ac:dyDescent="0.25">
      <c r="A162" s="943"/>
      <c r="B162" s="972"/>
      <c r="C162" s="938"/>
      <c r="D162" s="962"/>
      <c r="E162" s="943"/>
      <c r="F162" s="943"/>
      <c r="G162" s="943"/>
      <c r="H162" s="943"/>
      <c r="I162" s="943"/>
      <c r="J162" s="943"/>
      <c r="K162" s="943"/>
      <c r="L162" s="943"/>
      <c r="M162" s="943"/>
      <c r="N162" s="943"/>
      <c r="O162" s="943"/>
      <c r="P162" s="943"/>
      <c r="Q162" s="943"/>
      <c r="R162" s="943"/>
      <c r="S162" s="943"/>
      <c r="T162" s="943"/>
      <c r="U162" s="938"/>
      <c r="V162" s="962"/>
      <c r="W162" s="931"/>
      <c r="X162" s="931"/>
      <c r="Y162" s="931"/>
      <c r="Z162" s="931"/>
      <c r="AA162" s="931"/>
      <c r="AB162" s="931"/>
      <c r="AC162" s="931"/>
      <c r="AD162" s="931"/>
      <c r="AE162" s="931"/>
      <c r="AF162" s="931"/>
      <c r="AG162" s="931"/>
      <c r="AH162" s="931"/>
      <c r="AI162" s="931"/>
      <c r="AJ162" s="931"/>
      <c r="AK162" s="931"/>
      <c r="AL162" s="998"/>
      <c r="AM162" s="938"/>
      <c r="AN162" s="962"/>
      <c r="AO162" s="943"/>
      <c r="AP162" s="943"/>
      <c r="AQ162" s="943"/>
    </row>
    <row r="163" spans="1:43" ht="11.25" customHeight="1" x14ac:dyDescent="0.25">
      <c r="B163" s="969">
        <v>121</v>
      </c>
      <c r="C163" s="934"/>
      <c r="D163" s="935"/>
      <c r="E163" s="1123" t="str">
        <f ca="1">VLOOKUP(INDIRECT(ADDRESS(ROW(),COLUMN()-3)),INDIRECT("translations[[Question Num]:["&amp; Language_Selected &amp;"]]"),MATCH(Language_Selected,Language_Options,0)+1,FALSE)</f>
        <v>Do you watch television at least once a week, less than once a week or not at all?</v>
      </c>
      <c r="F163" s="1123"/>
      <c r="G163" s="1123"/>
      <c r="H163" s="1123"/>
      <c r="I163" s="1123"/>
      <c r="J163" s="1123"/>
      <c r="K163" s="1123"/>
      <c r="L163" s="1123"/>
      <c r="M163" s="1123"/>
      <c r="N163" s="1123"/>
      <c r="O163" s="1123"/>
      <c r="P163" s="1123"/>
      <c r="Q163" s="1123"/>
      <c r="R163" s="1123"/>
      <c r="S163" s="1123"/>
      <c r="T163" s="1123"/>
      <c r="U163" s="934"/>
      <c r="V163" s="935"/>
      <c r="W163" s="776" t="s">
        <v>1314</v>
      </c>
      <c r="X163" s="776"/>
      <c r="Y163" s="776"/>
      <c r="Z163" s="776"/>
      <c r="AA163" s="776"/>
      <c r="AB163" s="776"/>
      <c r="AC163" s="776"/>
      <c r="AD163" s="776"/>
      <c r="AE163" s="1020" t="s">
        <v>9</v>
      </c>
      <c r="AF163" s="1020"/>
      <c r="AG163" s="1020"/>
      <c r="AH163" s="946"/>
      <c r="AI163" s="1020"/>
      <c r="AJ163" s="1020"/>
      <c r="AK163" s="1020"/>
      <c r="AL163" s="1021" t="s">
        <v>53</v>
      </c>
      <c r="AM163" s="934"/>
      <c r="AN163" s="935"/>
    </row>
    <row r="164" spans="1:43" x14ac:dyDescent="0.25">
      <c r="C164" s="934"/>
      <c r="D164" s="935"/>
      <c r="E164" s="1123"/>
      <c r="F164" s="1123"/>
      <c r="G164" s="1123"/>
      <c r="H164" s="1123"/>
      <c r="I164" s="1123"/>
      <c r="J164" s="1123"/>
      <c r="K164" s="1123"/>
      <c r="L164" s="1123"/>
      <c r="M164" s="1123"/>
      <c r="N164" s="1123"/>
      <c r="O164" s="1123"/>
      <c r="P164" s="1123"/>
      <c r="Q164" s="1123"/>
      <c r="R164" s="1123"/>
      <c r="S164" s="1123"/>
      <c r="T164" s="1123"/>
      <c r="U164" s="934"/>
      <c r="V164" s="935"/>
      <c r="W164" s="776" t="s">
        <v>1315</v>
      </c>
      <c r="X164" s="776"/>
      <c r="Y164" s="776"/>
      <c r="Z164" s="776"/>
      <c r="AA164" s="776"/>
      <c r="AB164" s="776"/>
      <c r="AC164" s="776"/>
      <c r="AD164" s="776"/>
      <c r="AE164" s="776"/>
      <c r="AF164" s="1020" t="s">
        <v>9</v>
      </c>
      <c r="AG164" s="1020"/>
      <c r="AH164" s="1020"/>
      <c r="AI164" s="1020"/>
      <c r="AJ164" s="1020"/>
      <c r="AK164" s="1020"/>
      <c r="AL164" s="1021" t="s">
        <v>55</v>
      </c>
      <c r="AM164" s="934"/>
      <c r="AN164" s="935"/>
    </row>
    <row r="165" spans="1:43" x14ac:dyDescent="0.25">
      <c r="C165" s="934"/>
      <c r="D165" s="935"/>
      <c r="E165" s="1123"/>
      <c r="F165" s="1123"/>
      <c r="G165" s="1123"/>
      <c r="H165" s="1123"/>
      <c r="I165" s="1123"/>
      <c r="J165" s="1123"/>
      <c r="K165" s="1123"/>
      <c r="L165" s="1123"/>
      <c r="M165" s="1123"/>
      <c r="N165" s="1123"/>
      <c r="O165" s="1123"/>
      <c r="P165" s="1123"/>
      <c r="Q165" s="1123"/>
      <c r="R165" s="1123"/>
      <c r="S165" s="1123"/>
      <c r="T165" s="1123"/>
      <c r="U165" s="934"/>
      <c r="V165" s="935"/>
      <c r="W165" s="776" t="s">
        <v>397</v>
      </c>
      <c r="X165" s="776"/>
      <c r="Y165" s="776"/>
      <c r="Z165" s="776"/>
      <c r="AA165" s="776"/>
      <c r="AB165" s="1020" t="s">
        <v>9</v>
      </c>
      <c r="AC165" s="946"/>
      <c r="AD165" s="1020"/>
      <c r="AE165" s="1020"/>
      <c r="AF165" s="1020"/>
      <c r="AG165" s="1020"/>
      <c r="AH165" s="1020"/>
      <c r="AI165" s="1020"/>
      <c r="AJ165" s="1020"/>
      <c r="AK165" s="1020"/>
      <c r="AL165" s="1021" t="s">
        <v>91</v>
      </c>
      <c r="AM165" s="934"/>
      <c r="AN165" s="935"/>
    </row>
    <row r="166" spans="1:43" ht="6" customHeight="1" x14ac:dyDescent="0.25">
      <c r="A166" s="940"/>
      <c r="B166" s="970"/>
      <c r="C166" s="941"/>
      <c r="D166" s="942"/>
      <c r="E166" s="940"/>
      <c r="F166" s="940"/>
      <c r="G166" s="940"/>
      <c r="H166" s="940"/>
      <c r="I166" s="940"/>
      <c r="J166" s="940"/>
      <c r="K166" s="940"/>
      <c r="L166" s="940"/>
      <c r="M166" s="940"/>
      <c r="N166" s="940"/>
      <c r="O166" s="940"/>
      <c r="P166" s="940"/>
      <c r="Q166" s="940"/>
      <c r="R166" s="940"/>
      <c r="S166" s="940"/>
      <c r="T166" s="940"/>
      <c r="U166" s="941"/>
      <c r="V166" s="942"/>
      <c r="W166" s="928"/>
      <c r="X166" s="928"/>
      <c r="Y166" s="928"/>
      <c r="Z166" s="928"/>
      <c r="AA166" s="928"/>
      <c r="AB166" s="928"/>
      <c r="AC166" s="928"/>
      <c r="AD166" s="928"/>
      <c r="AE166" s="928"/>
      <c r="AF166" s="928"/>
      <c r="AG166" s="928"/>
      <c r="AH166" s="928"/>
      <c r="AI166" s="928"/>
      <c r="AJ166" s="928"/>
      <c r="AK166" s="928"/>
      <c r="AL166" s="999"/>
      <c r="AM166" s="941"/>
      <c r="AN166" s="942"/>
      <c r="AO166" s="940"/>
      <c r="AP166" s="940"/>
      <c r="AQ166" s="940"/>
    </row>
    <row r="167" spans="1:43" ht="6" customHeight="1" x14ac:dyDescent="0.25">
      <c r="A167" s="943"/>
      <c r="B167" s="972"/>
      <c r="C167" s="938"/>
      <c r="D167" s="962"/>
      <c r="E167" s="943"/>
      <c r="F167" s="943"/>
      <c r="G167" s="943"/>
      <c r="H167" s="943"/>
      <c r="I167" s="943"/>
      <c r="J167" s="943"/>
      <c r="K167" s="943"/>
      <c r="L167" s="943"/>
      <c r="M167" s="943"/>
      <c r="N167" s="943"/>
      <c r="O167" s="943"/>
      <c r="P167" s="943"/>
      <c r="Q167" s="943"/>
      <c r="R167" s="943"/>
      <c r="S167" s="943"/>
      <c r="T167" s="943"/>
      <c r="U167" s="938"/>
      <c r="V167" s="962"/>
      <c r="W167" s="931"/>
      <c r="X167" s="931"/>
      <c r="Y167" s="931"/>
      <c r="Z167" s="931"/>
      <c r="AA167" s="931"/>
      <c r="AB167" s="931"/>
      <c r="AC167" s="931"/>
      <c r="AD167" s="931"/>
      <c r="AE167" s="931"/>
      <c r="AF167" s="931"/>
      <c r="AG167" s="931"/>
      <c r="AH167" s="931"/>
      <c r="AI167" s="931"/>
      <c r="AJ167" s="931"/>
      <c r="AK167" s="931"/>
      <c r="AL167" s="998"/>
      <c r="AM167" s="938"/>
      <c r="AN167" s="962"/>
      <c r="AO167" s="943"/>
      <c r="AP167" s="943"/>
      <c r="AQ167" s="943"/>
    </row>
    <row r="168" spans="1:43" ht="11.25" customHeight="1" x14ac:dyDescent="0.25">
      <c r="B168" s="969">
        <v>122</v>
      </c>
      <c r="C168" s="934"/>
      <c r="D168" s="935"/>
      <c r="E168" s="1123" t="str">
        <f ca="1">VLOOKUP(INDIRECT(ADDRESS(ROW(),COLUMN()-3)),INDIRECT("translations[[Question Num]:["&amp; Language_Selected &amp;"]]"),MATCH(Language_Selected,Language_Options,0)+1,FALSE)</f>
        <v>Do you own a mobile phone?</v>
      </c>
      <c r="F168" s="1123"/>
      <c r="G168" s="1123"/>
      <c r="H168" s="1123"/>
      <c r="I168" s="1123"/>
      <c r="J168" s="1123"/>
      <c r="K168" s="1123"/>
      <c r="L168" s="1123"/>
      <c r="M168" s="1123"/>
      <c r="N168" s="1123"/>
      <c r="O168" s="1123"/>
      <c r="P168" s="1123"/>
      <c r="Q168" s="1123"/>
      <c r="R168" s="1123"/>
      <c r="S168" s="1123"/>
      <c r="T168" s="1123"/>
      <c r="U168" s="934"/>
      <c r="V168" s="935"/>
      <c r="W168" s="776" t="s">
        <v>52</v>
      </c>
      <c r="X168" s="776"/>
      <c r="Y168" s="1020" t="s">
        <v>9</v>
      </c>
      <c r="Z168" s="1020"/>
      <c r="AA168" s="1020"/>
      <c r="AB168" s="1020"/>
      <c r="AC168" s="1020"/>
      <c r="AD168" s="1020"/>
      <c r="AE168" s="1020"/>
      <c r="AF168" s="1020"/>
      <c r="AG168" s="1020"/>
      <c r="AH168" s="1020"/>
      <c r="AI168" s="1020"/>
      <c r="AJ168" s="1020"/>
      <c r="AK168" s="1020"/>
      <c r="AL168" s="1021" t="s">
        <v>53</v>
      </c>
      <c r="AM168" s="934"/>
      <c r="AN168" s="935"/>
    </row>
    <row r="169" spans="1:43" x14ac:dyDescent="0.25">
      <c r="B169" s="969"/>
      <c r="C169" s="934"/>
      <c r="D169" s="935"/>
      <c r="E169" s="1123"/>
      <c r="F169" s="1123"/>
      <c r="G169" s="1123"/>
      <c r="H169" s="1123"/>
      <c r="I169" s="1123"/>
      <c r="J169" s="1123"/>
      <c r="K169" s="1123"/>
      <c r="L169" s="1123"/>
      <c r="M169" s="1123"/>
      <c r="N169" s="1123"/>
      <c r="O169" s="1123"/>
      <c r="P169" s="1123"/>
      <c r="Q169" s="1123"/>
      <c r="R169" s="1123"/>
      <c r="S169" s="1123"/>
      <c r="T169" s="1123"/>
      <c r="U169" s="934"/>
      <c r="V169" s="935"/>
      <c r="W169" s="776" t="s">
        <v>54</v>
      </c>
      <c r="X169" s="776"/>
      <c r="Y169" s="1020" t="s">
        <v>9</v>
      </c>
      <c r="Z169" s="1020"/>
      <c r="AA169" s="1020"/>
      <c r="AB169" s="1020"/>
      <c r="AC169" s="1020"/>
      <c r="AD169" s="1020"/>
      <c r="AE169" s="1020"/>
      <c r="AF169" s="1020"/>
      <c r="AG169" s="1020"/>
      <c r="AH169" s="1020"/>
      <c r="AI169" s="1020"/>
      <c r="AJ169" s="1020"/>
      <c r="AK169" s="1020"/>
      <c r="AL169" s="1021" t="s">
        <v>55</v>
      </c>
      <c r="AM169" s="934"/>
      <c r="AN169" s="935"/>
      <c r="AP169">
        <v>127</v>
      </c>
    </row>
    <row r="170" spans="1:43" ht="6" customHeight="1" x14ac:dyDescent="0.25">
      <c r="A170" s="940"/>
      <c r="B170" s="970"/>
      <c r="C170" s="941"/>
      <c r="D170" s="942"/>
      <c r="E170" s="940"/>
      <c r="F170" s="940"/>
      <c r="G170" s="940"/>
      <c r="H170" s="940"/>
      <c r="I170" s="940"/>
      <c r="J170" s="940"/>
      <c r="K170" s="940"/>
      <c r="L170" s="940"/>
      <c r="M170" s="940"/>
      <c r="N170" s="940"/>
      <c r="O170" s="940"/>
      <c r="P170" s="940"/>
      <c r="Q170" s="940"/>
      <c r="R170" s="940"/>
      <c r="S170" s="940"/>
      <c r="T170" s="940"/>
      <c r="U170" s="941"/>
      <c r="V170" s="942"/>
      <c r="W170" s="928"/>
      <c r="X170" s="928"/>
      <c r="Y170" s="928"/>
      <c r="Z170" s="928"/>
      <c r="AA170" s="928"/>
      <c r="AB170" s="928"/>
      <c r="AC170" s="928"/>
      <c r="AD170" s="928"/>
      <c r="AE170" s="928"/>
      <c r="AF170" s="928"/>
      <c r="AG170" s="928"/>
      <c r="AH170" s="928"/>
      <c r="AI170" s="928"/>
      <c r="AJ170" s="928"/>
      <c r="AK170" s="928"/>
      <c r="AL170" s="999"/>
      <c r="AM170" s="941"/>
      <c r="AN170" s="942"/>
      <c r="AO170" s="940"/>
      <c r="AP170" s="940"/>
      <c r="AQ170" s="940"/>
    </row>
    <row r="171" spans="1:43" ht="6" customHeight="1" x14ac:dyDescent="0.25">
      <c r="A171" s="943"/>
      <c r="B171" s="972"/>
      <c r="C171" s="938"/>
      <c r="D171" s="962"/>
      <c r="E171" s="943"/>
      <c r="F171" s="943"/>
      <c r="G171" s="943"/>
      <c r="H171" s="943"/>
      <c r="I171" s="943"/>
      <c r="J171" s="943"/>
      <c r="K171" s="943"/>
      <c r="L171" s="943"/>
      <c r="M171" s="943"/>
      <c r="N171" s="943"/>
      <c r="O171" s="943"/>
      <c r="P171" s="943"/>
      <c r="Q171" s="943"/>
      <c r="R171" s="943"/>
      <c r="S171" s="943"/>
      <c r="T171" s="943"/>
      <c r="U171" s="938"/>
      <c r="V171" s="962"/>
      <c r="W171" s="931"/>
      <c r="X171" s="931"/>
      <c r="Y171" s="931"/>
      <c r="Z171" s="931"/>
      <c r="AA171" s="931"/>
      <c r="AB171" s="931"/>
      <c r="AC171" s="931"/>
      <c r="AD171" s="931"/>
      <c r="AE171" s="931"/>
      <c r="AF171" s="931"/>
      <c r="AG171" s="931"/>
      <c r="AH171" s="931"/>
      <c r="AI171" s="931"/>
      <c r="AJ171" s="931"/>
      <c r="AK171" s="931"/>
      <c r="AL171" s="998"/>
      <c r="AM171" s="938"/>
      <c r="AN171" s="962"/>
      <c r="AO171" s="943"/>
      <c r="AP171" s="943"/>
      <c r="AQ171" s="943"/>
    </row>
    <row r="172" spans="1:43" ht="11.25" customHeight="1" x14ac:dyDescent="0.25">
      <c r="B172" s="969">
        <v>123</v>
      </c>
      <c r="C172" s="934"/>
      <c r="D172" s="935"/>
      <c r="E172" s="1123" t="str">
        <f ca="1">VLOOKUP(INDIRECT(ADDRESS(ROW(),COLUMN()-3)),INDIRECT("translations[[Question Num]:["&amp; Language_Selected &amp;"]]"),MATCH(Language_Selected,Language_Options,0)+1,FALSE)</f>
        <v>Is your mobile phone a smart phone?</v>
      </c>
      <c r="F172" s="1123"/>
      <c r="G172" s="1123"/>
      <c r="H172" s="1123"/>
      <c r="I172" s="1123"/>
      <c r="J172" s="1123"/>
      <c r="K172" s="1123"/>
      <c r="L172" s="1123"/>
      <c r="M172" s="1123"/>
      <c r="N172" s="1123"/>
      <c r="O172" s="1123"/>
      <c r="P172" s="1123"/>
      <c r="Q172" s="1123"/>
      <c r="R172" s="1123"/>
      <c r="S172" s="1123"/>
      <c r="T172" s="1123"/>
      <c r="U172" s="934"/>
      <c r="V172" s="935"/>
      <c r="W172" s="776" t="s">
        <v>52</v>
      </c>
      <c r="X172" s="776"/>
      <c r="Y172" s="1020" t="s">
        <v>9</v>
      </c>
      <c r="Z172" s="1020"/>
      <c r="AA172" s="1020"/>
      <c r="AB172" s="1020"/>
      <c r="AC172" s="1020"/>
      <c r="AD172" s="1020"/>
      <c r="AE172" s="1020"/>
      <c r="AF172" s="1020"/>
      <c r="AG172" s="1020"/>
      <c r="AH172" s="1020"/>
      <c r="AI172" s="1020"/>
      <c r="AJ172" s="1020"/>
      <c r="AK172" s="1020"/>
      <c r="AL172" s="1021" t="s">
        <v>53</v>
      </c>
      <c r="AM172" s="934"/>
      <c r="AN172" s="935"/>
    </row>
    <row r="173" spans="1:43" x14ac:dyDescent="0.25">
      <c r="B173" s="969"/>
      <c r="C173" s="934"/>
      <c r="D173" s="935"/>
      <c r="E173" s="1123"/>
      <c r="F173" s="1123"/>
      <c r="G173" s="1123"/>
      <c r="H173" s="1123"/>
      <c r="I173" s="1123"/>
      <c r="J173" s="1123"/>
      <c r="K173" s="1123"/>
      <c r="L173" s="1123"/>
      <c r="M173" s="1123"/>
      <c r="N173" s="1123"/>
      <c r="O173" s="1123"/>
      <c r="P173" s="1123"/>
      <c r="Q173" s="1123"/>
      <c r="R173" s="1123"/>
      <c r="S173" s="1123"/>
      <c r="T173" s="1123"/>
      <c r="U173" s="934"/>
      <c r="V173" s="935"/>
      <c r="W173" s="776" t="s">
        <v>54</v>
      </c>
      <c r="X173" s="776"/>
      <c r="Y173" s="1020" t="s">
        <v>9</v>
      </c>
      <c r="Z173" s="1020"/>
      <c r="AA173" s="1020"/>
      <c r="AB173" s="1020"/>
      <c r="AC173" s="1020"/>
      <c r="AD173" s="1020"/>
      <c r="AE173" s="1020"/>
      <c r="AF173" s="1020"/>
      <c r="AG173" s="1020"/>
      <c r="AH173" s="1020"/>
      <c r="AI173" s="1020"/>
      <c r="AJ173" s="1020"/>
      <c r="AK173" s="1020"/>
      <c r="AL173" s="1021" t="s">
        <v>55</v>
      </c>
      <c r="AM173" s="934"/>
      <c r="AN173" s="935"/>
    </row>
    <row r="174" spans="1:43" ht="6" customHeight="1" x14ac:dyDescent="0.25">
      <c r="A174" s="940"/>
      <c r="B174" s="970"/>
      <c r="C174" s="941"/>
      <c r="D174" s="942"/>
      <c r="E174" s="940"/>
      <c r="F174" s="940"/>
      <c r="G174" s="940"/>
      <c r="H174" s="940"/>
      <c r="I174" s="940"/>
      <c r="J174" s="940"/>
      <c r="K174" s="940"/>
      <c r="L174" s="940"/>
      <c r="M174" s="940"/>
      <c r="N174" s="940"/>
      <c r="O174" s="940"/>
      <c r="P174" s="940"/>
      <c r="Q174" s="940"/>
      <c r="R174" s="940"/>
      <c r="S174" s="940"/>
      <c r="T174" s="940"/>
      <c r="U174" s="941"/>
      <c r="V174" s="942"/>
      <c r="W174" s="928"/>
      <c r="X174" s="928"/>
      <c r="Y174" s="928"/>
      <c r="Z174" s="928"/>
      <c r="AA174" s="928"/>
      <c r="AB174" s="928"/>
      <c r="AC174" s="928"/>
      <c r="AD174" s="928"/>
      <c r="AE174" s="928"/>
      <c r="AF174" s="928"/>
      <c r="AG174" s="928"/>
      <c r="AH174" s="928"/>
      <c r="AI174" s="928"/>
      <c r="AJ174" s="928"/>
      <c r="AK174" s="928"/>
      <c r="AL174" s="999"/>
      <c r="AM174" s="941"/>
      <c r="AN174" s="942"/>
      <c r="AO174" s="940"/>
      <c r="AP174" s="940"/>
      <c r="AQ174" s="940"/>
    </row>
    <row r="175" spans="1:43" ht="6" customHeight="1" x14ac:dyDescent="0.25">
      <c r="A175" s="943"/>
      <c r="B175" s="972"/>
      <c r="C175" s="938"/>
      <c r="D175" s="962"/>
      <c r="E175" s="943"/>
      <c r="F175" s="943"/>
      <c r="G175" s="943"/>
      <c r="H175" s="943"/>
      <c r="I175" s="943"/>
      <c r="J175" s="943"/>
      <c r="K175" s="943"/>
      <c r="L175" s="943"/>
      <c r="M175" s="943"/>
      <c r="N175" s="943"/>
      <c r="O175" s="943"/>
      <c r="P175" s="943"/>
      <c r="Q175" s="943"/>
      <c r="R175" s="943"/>
      <c r="S175" s="943"/>
      <c r="T175" s="943"/>
      <c r="U175" s="938"/>
      <c r="V175" s="962"/>
      <c r="W175" s="931"/>
      <c r="X175" s="931"/>
      <c r="Y175" s="931"/>
      <c r="Z175" s="931"/>
      <c r="AA175" s="931"/>
      <c r="AB175" s="931"/>
      <c r="AC175" s="931"/>
      <c r="AD175" s="931"/>
      <c r="AE175" s="931"/>
      <c r="AF175" s="931"/>
      <c r="AG175" s="931"/>
      <c r="AH175" s="931"/>
      <c r="AI175" s="931"/>
      <c r="AJ175" s="931"/>
      <c r="AK175" s="931"/>
      <c r="AL175" s="998"/>
      <c r="AM175" s="938"/>
      <c r="AN175" s="962"/>
      <c r="AO175" s="943"/>
      <c r="AP175" s="943"/>
      <c r="AQ175" s="943"/>
    </row>
    <row r="176" spans="1:43" ht="11.25" customHeight="1" x14ac:dyDescent="0.25">
      <c r="B176" s="969">
        <v>127</v>
      </c>
      <c r="C176" s="934"/>
      <c r="D176" s="935"/>
      <c r="E176" s="1123" t="str">
        <f ca="1">VLOOKUP(INDIRECT(ADDRESS(ROW(),COLUMN()-3)),INDIRECT("translations[[Question Num]:["&amp; Language_Selected &amp;"]]"),MATCH(Language_Selected,Language_Options,0)+1,FALSE)</f>
        <v xml:space="preserve">Have you ever used the Internet from any location on any device? </v>
      </c>
      <c r="F176" s="1123"/>
      <c r="G176" s="1123"/>
      <c r="H176" s="1123"/>
      <c r="I176" s="1123"/>
      <c r="J176" s="1123"/>
      <c r="K176" s="1123"/>
      <c r="L176" s="1123"/>
      <c r="M176" s="1123"/>
      <c r="N176" s="1123"/>
      <c r="O176" s="1123"/>
      <c r="P176" s="1123"/>
      <c r="Q176" s="1123"/>
      <c r="R176" s="1123"/>
      <c r="S176" s="1123"/>
      <c r="T176" s="1123"/>
      <c r="U176" s="934"/>
      <c r="V176" s="935"/>
      <c r="W176" s="776" t="s">
        <v>52</v>
      </c>
      <c r="X176" s="776"/>
      <c r="Y176" s="1020" t="s">
        <v>9</v>
      </c>
      <c r="Z176" s="1020"/>
      <c r="AA176" s="1020"/>
      <c r="AB176" s="1020"/>
      <c r="AC176" s="1020"/>
      <c r="AD176" s="1020"/>
      <c r="AE176" s="1020"/>
      <c r="AF176" s="1020"/>
      <c r="AG176" s="1020"/>
      <c r="AH176" s="1020"/>
      <c r="AI176" s="1020"/>
      <c r="AJ176" s="1020"/>
      <c r="AK176" s="1020"/>
      <c r="AL176" s="1021" t="s">
        <v>53</v>
      </c>
      <c r="AM176" s="934"/>
      <c r="AN176" s="935"/>
    </row>
    <row r="177" spans="1:43" x14ac:dyDescent="0.25">
      <c r="B177" s="969"/>
      <c r="C177" s="934"/>
      <c r="D177" s="935"/>
      <c r="E177" s="1123"/>
      <c r="F177" s="1123"/>
      <c r="G177" s="1123"/>
      <c r="H177" s="1123"/>
      <c r="I177" s="1123"/>
      <c r="J177" s="1123"/>
      <c r="K177" s="1123"/>
      <c r="L177" s="1123"/>
      <c r="M177" s="1123"/>
      <c r="N177" s="1123"/>
      <c r="O177" s="1123"/>
      <c r="P177" s="1123"/>
      <c r="Q177" s="1123"/>
      <c r="R177" s="1123"/>
      <c r="S177" s="1123"/>
      <c r="T177" s="1123"/>
      <c r="U177" s="934"/>
      <c r="V177" s="935"/>
      <c r="W177" s="776" t="s">
        <v>54</v>
      </c>
      <c r="X177" s="776"/>
      <c r="Y177" s="1020" t="s">
        <v>9</v>
      </c>
      <c r="Z177" s="1020"/>
      <c r="AA177" s="1020"/>
      <c r="AB177" s="1020"/>
      <c r="AC177" s="1020"/>
      <c r="AD177" s="1020"/>
      <c r="AE177" s="1020"/>
      <c r="AF177" s="1020"/>
      <c r="AG177" s="1020"/>
      <c r="AH177" s="1020"/>
      <c r="AI177" s="1020"/>
      <c r="AJ177" s="1020"/>
      <c r="AK177" s="1020"/>
      <c r="AL177" s="1021" t="s">
        <v>55</v>
      </c>
      <c r="AM177" s="934"/>
      <c r="AN177" s="935"/>
      <c r="AP177">
        <v>130</v>
      </c>
    </row>
    <row r="178" spans="1:43" ht="6" customHeight="1" x14ac:dyDescent="0.25">
      <c r="A178" s="940"/>
      <c r="B178" s="970"/>
      <c r="C178" s="941"/>
      <c r="D178" s="942"/>
      <c r="E178" s="940"/>
      <c r="F178" s="940"/>
      <c r="G178" s="940"/>
      <c r="H178" s="940"/>
      <c r="I178" s="940"/>
      <c r="J178" s="940"/>
      <c r="K178" s="940"/>
      <c r="L178" s="940"/>
      <c r="M178" s="940"/>
      <c r="N178" s="940"/>
      <c r="O178" s="940"/>
      <c r="P178" s="940"/>
      <c r="Q178" s="940"/>
      <c r="R178" s="940"/>
      <c r="S178" s="940"/>
      <c r="T178" s="940"/>
      <c r="U178" s="941"/>
      <c r="V178" s="942"/>
      <c r="W178" s="928"/>
      <c r="X178" s="928"/>
      <c r="Y178" s="928"/>
      <c r="Z178" s="928"/>
      <c r="AA178" s="928"/>
      <c r="AB178" s="928"/>
      <c r="AC178" s="928"/>
      <c r="AD178" s="928"/>
      <c r="AE178" s="928"/>
      <c r="AF178" s="928"/>
      <c r="AG178" s="928"/>
      <c r="AH178" s="928"/>
      <c r="AI178" s="928"/>
      <c r="AJ178" s="928"/>
      <c r="AK178" s="928"/>
      <c r="AL178" s="999"/>
      <c r="AM178" s="941"/>
      <c r="AN178" s="942"/>
      <c r="AO178" s="940"/>
      <c r="AP178" s="940"/>
      <c r="AQ178" s="940"/>
    </row>
    <row r="179" spans="1:43" ht="6" customHeight="1" x14ac:dyDescent="0.25">
      <c r="A179" s="943"/>
      <c r="B179" s="972"/>
      <c r="C179" s="938"/>
      <c r="D179" s="962"/>
      <c r="E179" s="943"/>
      <c r="F179" s="943"/>
      <c r="G179" s="943"/>
      <c r="H179" s="943"/>
      <c r="I179" s="943"/>
      <c r="J179" s="943"/>
      <c r="K179" s="943"/>
      <c r="L179" s="943"/>
      <c r="M179" s="943"/>
      <c r="N179" s="943"/>
      <c r="O179" s="943"/>
      <c r="P179" s="943"/>
      <c r="Q179" s="943"/>
      <c r="R179" s="943"/>
      <c r="S179" s="943"/>
      <c r="T179" s="943"/>
      <c r="U179" s="938"/>
      <c r="V179" s="962"/>
      <c r="W179" s="931"/>
      <c r="X179" s="931"/>
      <c r="Y179" s="931"/>
      <c r="Z179" s="931"/>
      <c r="AA179" s="931"/>
      <c r="AB179" s="931"/>
      <c r="AC179" s="931"/>
      <c r="AD179" s="931"/>
      <c r="AE179" s="931"/>
      <c r="AF179" s="931"/>
      <c r="AG179" s="931"/>
      <c r="AH179" s="931"/>
      <c r="AI179" s="931"/>
      <c r="AJ179" s="931"/>
      <c r="AK179" s="931"/>
      <c r="AL179" s="998"/>
      <c r="AM179" s="938"/>
      <c r="AN179" s="962"/>
      <c r="AO179" s="943"/>
      <c r="AP179" s="943"/>
      <c r="AQ179" s="943"/>
    </row>
    <row r="180" spans="1:43" ht="11.25" customHeight="1" x14ac:dyDescent="0.25">
      <c r="B180" s="969">
        <v>128</v>
      </c>
      <c r="C180" s="934"/>
      <c r="D180" s="935"/>
      <c r="E180" s="1123" t="str">
        <f ca="1">VLOOKUP(INDIRECT(ADDRESS(ROW(),COLUMN()-3)),INDIRECT("translations[[Question Num]:["&amp; Language_Selected &amp;"]]"),MATCH(Language_Selected,Language_Options,0)+1,FALSE)</f>
        <v>In the last 12 months, have you used the Internet?
IF NECESSARY, PROBE FOR USE FROM ANY LOCATION, WITH ANY DEVICE.</v>
      </c>
      <c r="F180" s="1123"/>
      <c r="G180" s="1123"/>
      <c r="H180" s="1123"/>
      <c r="I180" s="1123"/>
      <c r="J180" s="1123"/>
      <c r="K180" s="1123"/>
      <c r="L180" s="1123"/>
      <c r="M180" s="1123"/>
      <c r="N180" s="1123"/>
      <c r="O180" s="1123"/>
      <c r="P180" s="1123"/>
      <c r="Q180" s="1123"/>
      <c r="R180" s="1123"/>
      <c r="S180" s="1123"/>
      <c r="T180" s="1123"/>
      <c r="U180" s="934"/>
      <c r="V180" s="935"/>
      <c r="AL180"/>
      <c r="AM180" s="934"/>
      <c r="AN180" s="935"/>
    </row>
    <row r="181" spans="1:43" x14ac:dyDescent="0.25">
      <c r="B181" s="969"/>
      <c r="C181" s="934"/>
      <c r="D181" s="935"/>
      <c r="E181" s="1123"/>
      <c r="F181" s="1123"/>
      <c r="G181" s="1123"/>
      <c r="H181" s="1123"/>
      <c r="I181" s="1123"/>
      <c r="J181" s="1123"/>
      <c r="K181" s="1123"/>
      <c r="L181" s="1123"/>
      <c r="M181" s="1123"/>
      <c r="N181" s="1123"/>
      <c r="O181" s="1123"/>
      <c r="P181" s="1123"/>
      <c r="Q181" s="1123"/>
      <c r="R181" s="1123"/>
      <c r="S181" s="1123"/>
      <c r="T181" s="1123"/>
      <c r="U181" s="934"/>
      <c r="V181" s="935"/>
      <c r="W181" s="776" t="s">
        <v>52</v>
      </c>
      <c r="X181" s="776"/>
      <c r="Y181" s="1020" t="s">
        <v>9</v>
      </c>
      <c r="Z181" s="1020"/>
      <c r="AA181" s="1020"/>
      <c r="AB181" s="1020"/>
      <c r="AC181" s="1020"/>
      <c r="AD181" s="1020"/>
      <c r="AE181" s="1020"/>
      <c r="AF181" s="1020"/>
      <c r="AG181" s="1020"/>
      <c r="AH181" s="1020"/>
      <c r="AI181" s="1020"/>
      <c r="AJ181" s="1020"/>
      <c r="AK181" s="1020"/>
      <c r="AL181" s="1021" t="s">
        <v>53</v>
      </c>
      <c r="AM181" s="934"/>
      <c r="AN181" s="935"/>
    </row>
    <row r="182" spans="1:43" x14ac:dyDescent="0.25">
      <c r="B182" s="969"/>
      <c r="C182" s="934"/>
      <c r="D182" s="935"/>
      <c r="E182" s="1123"/>
      <c r="F182" s="1123"/>
      <c r="G182" s="1123"/>
      <c r="H182" s="1123"/>
      <c r="I182" s="1123"/>
      <c r="J182" s="1123"/>
      <c r="K182" s="1123"/>
      <c r="L182" s="1123"/>
      <c r="M182" s="1123"/>
      <c r="N182" s="1123"/>
      <c r="O182" s="1123"/>
      <c r="P182" s="1123"/>
      <c r="Q182" s="1123"/>
      <c r="R182" s="1123"/>
      <c r="S182" s="1123"/>
      <c r="T182" s="1123"/>
      <c r="U182" s="934"/>
      <c r="V182" s="935"/>
      <c r="W182" s="776" t="s">
        <v>54</v>
      </c>
      <c r="X182" s="776"/>
      <c r="Y182" s="1020" t="s">
        <v>9</v>
      </c>
      <c r="Z182" s="1020"/>
      <c r="AA182" s="1020"/>
      <c r="AB182" s="1020"/>
      <c r="AC182" s="1020"/>
      <c r="AD182" s="1020"/>
      <c r="AE182" s="1020"/>
      <c r="AF182" s="1020"/>
      <c r="AG182" s="1020"/>
      <c r="AH182" s="1020"/>
      <c r="AI182" s="1020"/>
      <c r="AJ182" s="1020"/>
      <c r="AK182" s="1020"/>
      <c r="AL182" s="1021" t="s">
        <v>55</v>
      </c>
      <c r="AM182" s="934"/>
      <c r="AN182" s="935"/>
      <c r="AP182">
        <v>130</v>
      </c>
    </row>
    <row r="183" spans="1:43" x14ac:dyDescent="0.25">
      <c r="B183" s="969"/>
      <c r="C183" s="934"/>
      <c r="D183" s="935"/>
      <c r="E183" s="1123"/>
      <c r="F183" s="1123"/>
      <c r="G183" s="1123"/>
      <c r="H183" s="1123"/>
      <c r="I183" s="1123"/>
      <c r="J183" s="1123"/>
      <c r="K183" s="1123"/>
      <c r="L183" s="1123"/>
      <c r="M183" s="1123"/>
      <c r="N183" s="1123"/>
      <c r="O183" s="1123"/>
      <c r="P183" s="1123"/>
      <c r="Q183" s="1123"/>
      <c r="R183" s="1123"/>
      <c r="S183" s="1123"/>
      <c r="T183" s="1123"/>
      <c r="U183" s="934"/>
      <c r="V183" s="935"/>
      <c r="W183" s="776"/>
      <c r="X183" s="776"/>
      <c r="Y183" s="1020"/>
      <c r="Z183" s="1020"/>
      <c r="AA183" s="1020"/>
      <c r="AB183" s="1020"/>
      <c r="AC183" s="1020"/>
      <c r="AD183" s="1020"/>
      <c r="AE183" s="1020"/>
      <c r="AF183" s="1020"/>
      <c r="AG183" s="1020"/>
      <c r="AH183" s="1020"/>
      <c r="AI183" s="1020"/>
      <c r="AJ183" s="1020"/>
      <c r="AK183" s="1020"/>
      <c r="AL183" s="1021"/>
      <c r="AM183" s="934"/>
      <c r="AN183" s="935"/>
    </row>
    <row r="184" spans="1:43" ht="6" customHeight="1" x14ac:dyDescent="0.25">
      <c r="A184" s="940"/>
      <c r="B184" s="970"/>
      <c r="C184" s="941"/>
      <c r="D184" s="942"/>
      <c r="E184" s="940"/>
      <c r="F184" s="940"/>
      <c r="G184" s="940"/>
      <c r="H184" s="940"/>
      <c r="I184" s="940"/>
      <c r="J184" s="940"/>
      <c r="K184" s="940"/>
      <c r="L184" s="940"/>
      <c r="M184" s="940"/>
      <c r="N184" s="940"/>
      <c r="O184" s="940"/>
      <c r="P184" s="940"/>
      <c r="Q184" s="940"/>
      <c r="R184" s="940"/>
      <c r="S184" s="940"/>
      <c r="T184" s="940"/>
      <c r="U184" s="941"/>
      <c r="V184" s="942"/>
      <c r="W184" s="928"/>
      <c r="X184" s="928"/>
      <c r="Y184" s="928"/>
      <c r="Z184" s="928"/>
      <c r="AA184" s="928"/>
      <c r="AB184" s="928"/>
      <c r="AC184" s="928"/>
      <c r="AD184" s="928"/>
      <c r="AE184" s="928"/>
      <c r="AF184" s="928"/>
      <c r="AG184" s="928"/>
      <c r="AH184" s="928"/>
      <c r="AI184" s="928"/>
      <c r="AJ184" s="928"/>
      <c r="AK184" s="928"/>
      <c r="AL184" s="999"/>
      <c r="AM184" s="941"/>
      <c r="AN184" s="942"/>
      <c r="AO184" s="940"/>
      <c r="AP184" s="940"/>
      <c r="AQ184" s="940"/>
    </row>
    <row r="185" spans="1:43" ht="6" customHeight="1" x14ac:dyDescent="0.25">
      <c r="A185" s="943"/>
      <c r="B185" s="972"/>
      <c r="C185" s="938"/>
      <c r="D185" s="962"/>
      <c r="E185" s="943"/>
      <c r="F185" s="943"/>
      <c r="G185" s="943"/>
      <c r="H185" s="943"/>
      <c r="I185" s="943"/>
      <c r="J185" s="943"/>
      <c r="K185" s="943"/>
      <c r="L185" s="943"/>
      <c r="M185" s="943"/>
      <c r="N185" s="943"/>
      <c r="O185" s="943"/>
      <c r="P185" s="943"/>
      <c r="Q185" s="943"/>
      <c r="R185" s="943"/>
      <c r="S185" s="943"/>
      <c r="T185" s="943"/>
      <c r="U185" s="938"/>
      <c r="V185" s="962"/>
      <c r="W185" s="931"/>
      <c r="X185" s="931"/>
      <c r="Y185" s="931"/>
      <c r="Z185" s="931"/>
      <c r="AA185" s="931"/>
      <c r="AB185" s="931"/>
      <c r="AC185" s="931"/>
      <c r="AD185" s="931"/>
      <c r="AE185" s="931"/>
      <c r="AF185" s="931"/>
      <c r="AG185" s="931"/>
      <c r="AH185" s="931"/>
      <c r="AI185" s="931"/>
      <c r="AJ185" s="931"/>
      <c r="AK185" s="931"/>
      <c r="AL185" s="998"/>
      <c r="AM185" s="938"/>
      <c r="AN185" s="962"/>
      <c r="AO185" s="943"/>
      <c r="AP185" s="943"/>
      <c r="AQ185" s="943"/>
    </row>
    <row r="186" spans="1:43" ht="11.25" customHeight="1" x14ac:dyDescent="0.25">
      <c r="B186" s="969">
        <v>129</v>
      </c>
      <c r="C186" s="934"/>
      <c r="D186" s="935"/>
      <c r="E186" s="1123" t="str">
        <f ca="1">VLOOKUP(INDIRECT(ADDRESS(ROW(),COLUMN()-3)),INDIRECT("translations[[Question Num]:["&amp; Language_Selected &amp;"]]"),MATCH(Language_Selected,Language_Options,0)+1,FALSE)</f>
        <v>During the last one month, how often did you use the Internet: almost every day, at least once a week, less than once a week, or not at all?</v>
      </c>
      <c r="F186" s="1123"/>
      <c r="G186" s="1123"/>
      <c r="H186" s="1123"/>
      <c r="I186" s="1123"/>
      <c r="J186" s="1123"/>
      <c r="K186" s="1123"/>
      <c r="L186" s="1123"/>
      <c r="M186" s="1123"/>
      <c r="N186" s="1123"/>
      <c r="O186" s="1123"/>
      <c r="P186" s="1123"/>
      <c r="Q186" s="1123"/>
      <c r="R186" s="1123"/>
      <c r="S186" s="1123"/>
      <c r="T186" s="1123"/>
      <c r="U186" s="934"/>
      <c r="V186" s="935"/>
      <c r="W186" s="776" t="s">
        <v>1316</v>
      </c>
      <c r="X186" s="776"/>
      <c r="Z186" s="1020"/>
      <c r="AB186" s="1020"/>
      <c r="AD186" s="1020" t="s">
        <v>9</v>
      </c>
      <c r="AE186" s="1020"/>
      <c r="AF186" s="1020"/>
      <c r="AG186" s="1020"/>
      <c r="AH186" s="1020"/>
      <c r="AI186" s="1020"/>
      <c r="AJ186" s="1020"/>
      <c r="AK186" s="1020"/>
      <c r="AL186" s="1021" t="s">
        <v>53</v>
      </c>
      <c r="AM186" s="934"/>
      <c r="AN186" s="935"/>
    </row>
    <row r="187" spans="1:43" x14ac:dyDescent="0.25">
      <c r="B187" s="969"/>
      <c r="C187" s="934"/>
      <c r="D187" s="935"/>
      <c r="E187" s="1123"/>
      <c r="F187" s="1123"/>
      <c r="G187" s="1123"/>
      <c r="H187" s="1123"/>
      <c r="I187" s="1123"/>
      <c r="J187" s="1123"/>
      <c r="K187" s="1123"/>
      <c r="L187" s="1123"/>
      <c r="M187" s="1123"/>
      <c r="N187" s="1123"/>
      <c r="O187" s="1123"/>
      <c r="P187" s="1123"/>
      <c r="Q187" s="1123"/>
      <c r="R187" s="1123"/>
      <c r="S187" s="1123"/>
      <c r="T187" s="1123"/>
      <c r="U187" s="934"/>
      <c r="V187" s="935"/>
      <c r="W187" s="776" t="s">
        <v>1314</v>
      </c>
      <c r="X187" s="776"/>
      <c r="Z187" s="1020"/>
      <c r="AB187" s="1020"/>
      <c r="AE187" s="1020" t="s">
        <v>9</v>
      </c>
      <c r="AF187" s="946"/>
      <c r="AG187" s="1020"/>
      <c r="AH187" s="1020"/>
      <c r="AI187" s="1020"/>
      <c r="AJ187" s="1020"/>
      <c r="AK187" s="1020"/>
      <c r="AL187" s="1021" t="s">
        <v>55</v>
      </c>
      <c r="AM187" s="934"/>
      <c r="AN187" s="935"/>
    </row>
    <row r="188" spans="1:43" x14ac:dyDescent="0.25">
      <c r="B188" s="969"/>
      <c r="C188" s="934"/>
      <c r="D188" s="935"/>
      <c r="E188" s="1123"/>
      <c r="F188" s="1123"/>
      <c r="G188" s="1123"/>
      <c r="H188" s="1123"/>
      <c r="I188" s="1123"/>
      <c r="J188" s="1123"/>
      <c r="K188" s="1123"/>
      <c r="L188" s="1123"/>
      <c r="M188" s="1123"/>
      <c r="N188" s="1123"/>
      <c r="O188" s="1123"/>
      <c r="P188" s="1123"/>
      <c r="Q188" s="1123"/>
      <c r="R188" s="1123"/>
      <c r="S188" s="1123"/>
      <c r="T188" s="1123"/>
      <c r="U188" s="934"/>
      <c r="V188" s="935"/>
      <c r="W188" s="776" t="s">
        <v>1315</v>
      </c>
      <c r="X188" s="776"/>
      <c r="Y188" s="1020"/>
      <c r="Z188" s="1020"/>
      <c r="AA188" s="1020"/>
      <c r="AB188" s="1020"/>
      <c r="AC188" s="1020"/>
      <c r="AD188" s="1020"/>
      <c r="AE188" s="1020"/>
      <c r="AF188" s="1020" t="s">
        <v>9</v>
      </c>
      <c r="AG188" s="1020"/>
      <c r="AH188" s="1020"/>
      <c r="AI188" s="1020"/>
      <c r="AJ188" s="1020"/>
      <c r="AK188" s="1020"/>
      <c r="AL188" s="1021" t="s">
        <v>91</v>
      </c>
      <c r="AM188" s="934"/>
      <c r="AN188" s="935"/>
    </row>
    <row r="189" spans="1:43" x14ac:dyDescent="0.25">
      <c r="B189" s="969"/>
      <c r="C189" s="934"/>
      <c r="D189" s="935"/>
      <c r="E189" s="1123"/>
      <c r="F189" s="1123"/>
      <c r="G189" s="1123"/>
      <c r="H189" s="1123"/>
      <c r="I189" s="1123"/>
      <c r="J189" s="1123"/>
      <c r="K189" s="1123"/>
      <c r="L189" s="1123"/>
      <c r="M189" s="1123"/>
      <c r="N189" s="1123"/>
      <c r="O189" s="1123"/>
      <c r="P189" s="1123"/>
      <c r="Q189" s="1123"/>
      <c r="R189" s="1123"/>
      <c r="S189" s="1123"/>
      <c r="T189" s="1123"/>
      <c r="U189" s="934"/>
      <c r="V189" s="935"/>
      <c r="W189" s="776" t="s">
        <v>397</v>
      </c>
      <c r="X189" s="776"/>
      <c r="Y189" s="1020"/>
      <c r="Z189" s="1020"/>
      <c r="AA189" s="1020"/>
      <c r="AB189" s="1020" t="s">
        <v>9</v>
      </c>
      <c r="AC189" s="1020"/>
      <c r="AD189" s="1020"/>
      <c r="AE189" s="1020"/>
      <c r="AF189" s="1020"/>
      <c r="AG189" s="1020"/>
      <c r="AH189" s="1020"/>
      <c r="AI189" s="1020"/>
      <c r="AJ189" s="1020"/>
      <c r="AK189" s="1020"/>
      <c r="AL189" s="1021" t="s">
        <v>116</v>
      </c>
      <c r="AM189" s="934"/>
      <c r="AN189" s="935"/>
    </row>
    <row r="190" spans="1:43" ht="6" customHeight="1" x14ac:dyDescent="0.25">
      <c r="A190" s="940"/>
      <c r="B190" s="970"/>
      <c r="C190" s="941"/>
      <c r="D190" s="942"/>
      <c r="E190" s="940"/>
      <c r="F190" s="940"/>
      <c r="G190" s="940"/>
      <c r="H190" s="940"/>
      <c r="I190" s="940"/>
      <c r="J190" s="940"/>
      <c r="K190" s="940"/>
      <c r="L190" s="940"/>
      <c r="M190" s="940"/>
      <c r="N190" s="940"/>
      <c r="O190" s="940"/>
      <c r="P190" s="940"/>
      <c r="Q190" s="940"/>
      <c r="R190" s="940"/>
      <c r="S190" s="940"/>
      <c r="T190" s="940"/>
      <c r="U190" s="941"/>
      <c r="V190" s="942"/>
      <c r="W190" s="928"/>
      <c r="X190" s="928"/>
      <c r="Y190" s="928"/>
      <c r="Z190" s="928"/>
      <c r="AA190" s="928"/>
      <c r="AB190" s="928"/>
      <c r="AC190" s="928"/>
      <c r="AD190" s="928"/>
      <c r="AE190" s="928"/>
      <c r="AF190" s="928"/>
      <c r="AG190" s="928"/>
      <c r="AH190" s="928"/>
      <c r="AI190" s="928"/>
      <c r="AJ190" s="928"/>
      <c r="AK190" s="928"/>
      <c r="AL190" s="999"/>
      <c r="AM190" s="941"/>
      <c r="AN190" s="942"/>
      <c r="AO190" s="940"/>
      <c r="AP190" s="940"/>
      <c r="AQ190" s="940"/>
    </row>
    <row r="191" spans="1:43" ht="6" customHeight="1" x14ac:dyDescent="0.25">
      <c r="A191" s="943"/>
      <c r="B191" s="972"/>
      <c r="C191" s="938"/>
      <c r="D191" s="962"/>
      <c r="E191" s="943"/>
      <c r="F191" s="943"/>
      <c r="G191" s="943"/>
      <c r="H191" s="943"/>
      <c r="I191" s="943"/>
      <c r="J191" s="943"/>
      <c r="K191" s="943"/>
      <c r="L191" s="943"/>
      <c r="M191" s="943"/>
      <c r="N191" s="943"/>
      <c r="O191" s="943"/>
      <c r="P191" s="943"/>
      <c r="Q191" s="943"/>
      <c r="R191" s="943"/>
      <c r="S191" s="943"/>
      <c r="T191" s="943"/>
      <c r="U191" s="938"/>
      <c r="V191" s="962"/>
      <c r="W191" s="931"/>
      <c r="X191" s="931"/>
      <c r="Y191" s="931"/>
      <c r="Z191" s="931"/>
      <c r="AA191" s="931"/>
      <c r="AB191" s="931"/>
      <c r="AC191" s="931"/>
      <c r="AD191" s="931"/>
      <c r="AE191" s="931"/>
      <c r="AF191" s="931"/>
      <c r="AG191" s="931"/>
      <c r="AH191" s="931"/>
      <c r="AI191" s="931"/>
      <c r="AJ191" s="931"/>
      <c r="AK191" s="931"/>
      <c r="AL191" s="998"/>
      <c r="AM191" s="938"/>
      <c r="AN191" s="962"/>
      <c r="AO191" s="943"/>
      <c r="AP191" s="943"/>
      <c r="AQ191" s="943"/>
    </row>
    <row r="192" spans="1:43" x14ac:dyDescent="0.25">
      <c r="B192" s="969">
        <v>130</v>
      </c>
      <c r="C192" s="934"/>
      <c r="D192" s="935"/>
      <c r="E192" s="1123" t="str">
        <f ca="1">VLOOKUP(INDIRECT(ADDRESS(ROW(),COLUMN()-3)),INDIRECT("translations[[Question Num]:["&amp; Language_Selected &amp;"]]"),MATCH(Language_Selected,Language_Options,0)+1,FALSE)</f>
        <v>What is your religion?</v>
      </c>
      <c r="F192" s="1123"/>
      <c r="G192" s="1123"/>
      <c r="H192" s="1123"/>
      <c r="I192" s="1123"/>
      <c r="J192" s="1123"/>
      <c r="K192" s="1123"/>
      <c r="L192" s="1123"/>
      <c r="M192" s="1123"/>
      <c r="N192" s="1123"/>
      <c r="O192" s="1123"/>
      <c r="P192" s="1123"/>
      <c r="Q192" s="1123"/>
      <c r="R192" s="1123"/>
      <c r="S192" s="1123"/>
      <c r="T192" s="1123"/>
      <c r="U192" s="934"/>
      <c r="V192" s="935"/>
      <c r="W192" s="776" t="s">
        <v>1317</v>
      </c>
      <c r="X192" s="776"/>
      <c r="Y192" s="776"/>
      <c r="Z192" s="776"/>
      <c r="AA192" s="1020" t="s">
        <v>9</v>
      </c>
      <c r="AB192" s="1020"/>
      <c r="AC192" s="1020"/>
      <c r="AD192" s="1020"/>
      <c r="AE192" s="1020"/>
      <c r="AF192" s="1020"/>
      <c r="AG192" s="1020"/>
      <c r="AH192" s="1020"/>
      <c r="AI192" s="1020"/>
      <c r="AJ192" s="1020"/>
      <c r="AK192" s="1020"/>
      <c r="AL192" s="1021" t="s">
        <v>75</v>
      </c>
      <c r="AM192" s="934"/>
      <c r="AN192" s="935"/>
    </row>
    <row r="193" spans="1:43" x14ac:dyDescent="0.25">
      <c r="B193" s="969"/>
      <c r="C193" s="934"/>
      <c r="D193" s="935"/>
      <c r="E193" s="1123"/>
      <c r="F193" s="1123"/>
      <c r="G193" s="1123"/>
      <c r="H193" s="1123"/>
      <c r="I193" s="1123"/>
      <c r="J193" s="1123"/>
      <c r="K193" s="1123"/>
      <c r="L193" s="1123"/>
      <c r="M193" s="1123"/>
      <c r="N193" s="1123"/>
      <c r="O193" s="1123"/>
      <c r="P193" s="1123"/>
      <c r="Q193" s="1123"/>
      <c r="R193" s="1123"/>
      <c r="S193" s="1123"/>
      <c r="T193" s="1123"/>
      <c r="U193" s="934"/>
      <c r="V193" s="935"/>
      <c r="W193" s="776" t="s">
        <v>1317</v>
      </c>
      <c r="X193" s="776"/>
      <c r="Y193" s="776"/>
      <c r="Z193" s="776"/>
      <c r="AA193" s="1020" t="s">
        <v>9</v>
      </c>
      <c r="AB193" s="1020"/>
      <c r="AC193" s="1020"/>
      <c r="AD193" s="1020"/>
      <c r="AE193" s="1020"/>
      <c r="AF193" s="1020"/>
      <c r="AG193" s="1020"/>
      <c r="AH193" s="1020"/>
      <c r="AI193" s="1020"/>
      <c r="AJ193" s="1020"/>
      <c r="AK193" s="1020"/>
      <c r="AL193" s="1021" t="s">
        <v>95</v>
      </c>
      <c r="AM193" s="934"/>
      <c r="AN193" s="935"/>
    </row>
    <row r="194" spans="1:43" x14ac:dyDescent="0.25">
      <c r="B194" s="969"/>
      <c r="C194" s="934"/>
      <c r="D194" s="935"/>
      <c r="E194" s="1123"/>
      <c r="F194" s="1123"/>
      <c r="G194" s="1123"/>
      <c r="H194" s="1123"/>
      <c r="I194" s="1123"/>
      <c r="J194" s="1123"/>
      <c r="K194" s="1123"/>
      <c r="L194" s="1123"/>
      <c r="M194" s="1123"/>
      <c r="N194" s="1123"/>
      <c r="O194" s="1123"/>
      <c r="P194" s="1123"/>
      <c r="Q194" s="1123"/>
      <c r="R194" s="1123"/>
      <c r="S194" s="1123"/>
      <c r="T194" s="1123"/>
      <c r="U194" s="934"/>
      <c r="V194" s="935"/>
      <c r="W194" s="776" t="s">
        <v>1317</v>
      </c>
      <c r="X194" s="776"/>
      <c r="Y194" s="776"/>
      <c r="Z194" s="776"/>
      <c r="AA194" s="1020" t="s">
        <v>9</v>
      </c>
      <c r="AB194" s="1020"/>
      <c r="AC194" s="1020"/>
      <c r="AD194" s="1020"/>
      <c r="AE194" s="1020"/>
      <c r="AF194" s="1020"/>
      <c r="AG194" s="1020"/>
      <c r="AH194" s="1020"/>
      <c r="AI194" s="1020"/>
      <c r="AJ194" s="1020"/>
      <c r="AK194" s="1020"/>
      <c r="AL194" s="1021" t="s">
        <v>96</v>
      </c>
      <c r="AM194" s="934"/>
      <c r="AN194" s="935"/>
    </row>
    <row r="195" spans="1:43" x14ac:dyDescent="0.25">
      <c r="B195" s="969"/>
      <c r="C195" s="934"/>
      <c r="D195" s="935"/>
      <c r="E195" s="1123"/>
      <c r="F195" s="1123"/>
      <c r="G195" s="1123"/>
      <c r="H195" s="1123"/>
      <c r="I195" s="1123"/>
      <c r="J195" s="1123"/>
      <c r="K195" s="1123"/>
      <c r="L195" s="1123"/>
      <c r="M195" s="1123"/>
      <c r="N195" s="1123"/>
      <c r="O195" s="1123"/>
      <c r="P195" s="1123"/>
      <c r="Q195" s="1123"/>
      <c r="R195" s="1123"/>
      <c r="S195" s="1123"/>
      <c r="T195" s="1123"/>
      <c r="U195" s="934"/>
      <c r="V195" s="935"/>
      <c r="W195" s="776" t="s">
        <v>533</v>
      </c>
      <c r="X195" s="776"/>
      <c r="Y195" s="776"/>
      <c r="Z195" s="1047"/>
      <c r="AA195" s="1047"/>
      <c r="AB195" s="947"/>
      <c r="AC195" s="947"/>
      <c r="AD195" s="1047"/>
      <c r="AE195" s="1047"/>
      <c r="AF195" s="1047"/>
      <c r="AG195" s="1047"/>
      <c r="AH195" s="1047"/>
      <c r="AI195" s="1047"/>
      <c r="AJ195" s="1047"/>
      <c r="AK195" s="1047"/>
      <c r="AL195" s="1021" t="s">
        <v>218</v>
      </c>
      <c r="AM195" s="934"/>
      <c r="AN195" s="935"/>
    </row>
    <row r="196" spans="1:43" x14ac:dyDescent="0.25">
      <c r="C196" s="934"/>
      <c r="D196" s="935"/>
      <c r="E196" s="1123"/>
      <c r="F196" s="1123"/>
      <c r="G196" s="1123"/>
      <c r="H196" s="1123"/>
      <c r="I196" s="1123"/>
      <c r="J196" s="1123"/>
      <c r="K196" s="1123"/>
      <c r="L196" s="1123"/>
      <c r="M196" s="1123"/>
      <c r="N196" s="1123"/>
      <c r="O196" s="1123"/>
      <c r="P196" s="1123"/>
      <c r="Q196" s="1123"/>
      <c r="R196" s="1123"/>
      <c r="S196" s="1123"/>
      <c r="T196" s="1123"/>
      <c r="U196" s="934"/>
      <c r="V196" s="935"/>
      <c r="X196" s="776"/>
      <c r="Y196" s="776"/>
      <c r="Z196" s="1048" t="s">
        <v>146</v>
      </c>
      <c r="AA196" s="1010"/>
      <c r="AB196" s="1048"/>
      <c r="AC196" s="1048"/>
      <c r="AD196" s="1048"/>
      <c r="AE196" s="1048"/>
      <c r="AF196" s="1048"/>
      <c r="AG196" s="1048"/>
      <c r="AH196" s="1048"/>
      <c r="AI196" s="1048"/>
      <c r="AJ196" s="1048"/>
      <c r="AK196" s="1048"/>
      <c r="AL196" s="1021"/>
      <c r="AM196" s="934"/>
      <c r="AN196" s="935"/>
    </row>
    <row r="197" spans="1:43" ht="6" customHeight="1" x14ac:dyDescent="0.25">
      <c r="A197" s="940"/>
      <c r="B197" s="970"/>
      <c r="C197" s="941"/>
      <c r="D197" s="942"/>
      <c r="E197" s="940"/>
      <c r="F197" s="940"/>
      <c r="G197" s="940"/>
      <c r="H197" s="940"/>
      <c r="I197" s="940"/>
      <c r="J197" s="940"/>
      <c r="K197" s="940"/>
      <c r="L197" s="940"/>
      <c r="M197" s="940"/>
      <c r="N197" s="940"/>
      <c r="O197" s="940"/>
      <c r="P197" s="940"/>
      <c r="Q197" s="940"/>
      <c r="R197" s="940"/>
      <c r="S197" s="940"/>
      <c r="T197" s="940"/>
      <c r="U197" s="941"/>
      <c r="V197" s="942"/>
      <c r="W197" s="928"/>
      <c r="X197" s="928"/>
      <c r="Y197" s="928"/>
      <c r="Z197" s="928"/>
      <c r="AA197" s="928"/>
      <c r="AB197" s="928"/>
      <c r="AC197" s="928"/>
      <c r="AD197" s="928"/>
      <c r="AE197" s="928"/>
      <c r="AF197" s="928"/>
      <c r="AG197" s="928"/>
      <c r="AH197" s="928"/>
      <c r="AI197" s="928"/>
      <c r="AJ197" s="928"/>
      <c r="AK197" s="928"/>
      <c r="AL197" s="999"/>
      <c r="AM197" s="941"/>
      <c r="AN197" s="942"/>
      <c r="AO197" s="940"/>
      <c r="AP197" s="940"/>
      <c r="AQ197" s="940"/>
    </row>
    <row r="198" spans="1:43" ht="6" customHeight="1" x14ac:dyDescent="0.25">
      <c r="A198" s="943"/>
      <c r="B198" s="972"/>
      <c r="C198" s="938"/>
      <c r="D198" s="962"/>
      <c r="E198" s="943"/>
      <c r="F198" s="943"/>
      <c r="G198" s="943"/>
      <c r="H198" s="943"/>
      <c r="I198" s="943"/>
      <c r="J198" s="943"/>
      <c r="K198" s="943"/>
      <c r="L198" s="943"/>
      <c r="M198" s="943"/>
      <c r="N198" s="943"/>
      <c r="O198" s="943"/>
      <c r="P198" s="943"/>
      <c r="Q198" s="943"/>
      <c r="R198" s="943"/>
      <c r="S198" s="943"/>
      <c r="T198" s="943"/>
      <c r="U198" s="938"/>
      <c r="V198" s="962"/>
      <c r="W198" s="931"/>
      <c r="X198" s="931"/>
      <c r="Y198" s="931"/>
      <c r="Z198" s="931"/>
      <c r="AA198" s="931"/>
      <c r="AB198" s="931"/>
      <c r="AC198" s="931"/>
      <c r="AD198" s="931"/>
      <c r="AE198" s="931"/>
      <c r="AF198" s="931"/>
      <c r="AG198" s="931"/>
      <c r="AH198" s="931"/>
      <c r="AI198" s="931"/>
      <c r="AJ198" s="931"/>
      <c r="AK198" s="931"/>
      <c r="AL198" s="998"/>
      <c r="AM198" s="938"/>
      <c r="AN198" s="962"/>
      <c r="AO198" s="943"/>
      <c r="AP198" s="943"/>
      <c r="AQ198" s="943"/>
    </row>
    <row r="199" spans="1:43" x14ac:dyDescent="0.25">
      <c r="B199" s="969">
        <v>131</v>
      </c>
      <c r="C199" s="934"/>
      <c r="D199" s="935"/>
      <c r="E199" s="1123" t="str">
        <f ca="1">VLOOKUP(INDIRECT(ADDRESS(ROW(),COLUMN()-3)),INDIRECT("translations[[Question Num]:["&amp; Language_Selected &amp;"]]"),MATCH(Language_Selected,Language_Options,0)+1,FALSE)</f>
        <v>What is your ethnic group?</v>
      </c>
      <c r="F199" s="1123"/>
      <c r="G199" s="1123"/>
      <c r="H199" s="1123"/>
      <c r="I199" s="1123"/>
      <c r="J199" s="1123"/>
      <c r="K199" s="1123"/>
      <c r="L199" s="1123"/>
      <c r="M199" s="1123"/>
      <c r="N199" s="1123"/>
      <c r="O199" s="1123"/>
      <c r="P199" s="1123"/>
      <c r="Q199" s="1123"/>
      <c r="R199" s="1123"/>
      <c r="S199" s="1123"/>
      <c r="T199" s="1123"/>
      <c r="U199" s="934"/>
      <c r="V199" s="935"/>
      <c r="W199" s="776" t="s">
        <v>1318</v>
      </c>
      <c r="X199" s="776"/>
      <c r="Y199" s="776"/>
      <c r="Z199" s="776"/>
      <c r="AB199" s="1020"/>
      <c r="AC199" s="1020" t="s">
        <v>9</v>
      </c>
      <c r="AD199" s="1020"/>
      <c r="AE199" s="1020"/>
      <c r="AF199" s="1020"/>
      <c r="AG199" s="1020"/>
      <c r="AH199" s="1020"/>
      <c r="AI199" s="1020"/>
      <c r="AJ199" s="1020"/>
      <c r="AK199" s="1020"/>
      <c r="AL199" s="1021" t="s">
        <v>75</v>
      </c>
      <c r="AM199" s="934"/>
      <c r="AN199" s="935"/>
    </row>
    <row r="200" spans="1:43" x14ac:dyDescent="0.25">
      <c r="B200" s="969"/>
      <c r="C200" s="934"/>
      <c r="D200" s="935"/>
      <c r="E200" s="1123"/>
      <c r="F200" s="1123"/>
      <c r="G200" s="1123"/>
      <c r="H200" s="1123"/>
      <c r="I200" s="1123"/>
      <c r="J200" s="1123"/>
      <c r="K200" s="1123"/>
      <c r="L200" s="1123"/>
      <c r="M200" s="1123"/>
      <c r="N200" s="1123"/>
      <c r="O200" s="1123"/>
      <c r="P200" s="1123"/>
      <c r="Q200" s="1123"/>
      <c r="R200" s="1123"/>
      <c r="S200" s="1123"/>
      <c r="T200" s="1123"/>
      <c r="U200" s="934"/>
      <c r="V200" s="935"/>
      <c r="W200" s="776" t="s">
        <v>1318</v>
      </c>
      <c r="X200" s="776"/>
      <c r="Y200" s="776"/>
      <c r="Z200" s="776"/>
      <c r="AB200" s="1020"/>
      <c r="AC200" s="1020" t="s">
        <v>9</v>
      </c>
      <c r="AD200" s="1020"/>
      <c r="AE200" s="1020"/>
      <c r="AF200" s="1020"/>
      <c r="AG200" s="1020"/>
      <c r="AH200" s="1020"/>
      <c r="AI200" s="1020"/>
      <c r="AJ200" s="1020"/>
      <c r="AK200" s="1020"/>
      <c r="AL200" s="1021" t="s">
        <v>95</v>
      </c>
      <c r="AM200" s="934"/>
      <c r="AN200" s="935"/>
    </row>
    <row r="201" spans="1:43" x14ac:dyDescent="0.25">
      <c r="B201" s="969"/>
      <c r="C201" s="934"/>
      <c r="D201" s="935"/>
      <c r="E201" s="1123"/>
      <c r="F201" s="1123"/>
      <c r="G201" s="1123"/>
      <c r="H201" s="1123"/>
      <c r="I201" s="1123"/>
      <c r="J201" s="1123"/>
      <c r="K201" s="1123"/>
      <c r="L201" s="1123"/>
      <c r="M201" s="1123"/>
      <c r="N201" s="1123"/>
      <c r="O201" s="1123"/>
      <c r="P201" s="1123"/>
      <c r="Q201" s="1123"/>
      <c r="R201" s="1123"/>
      <c r="S201" s="1123"/>
      <c r="T201" s="1123"/>
      <c r="U201" s="934"/>
      <c r="V201" s="935"/>
      <c r="W201" s="776" t="s">
        <v>1318</v>
      </c>
      <c r="X201" s="776"/>
      <c r="Y201" s="776"/>
      <c r="Z201" s="776"/>
      <c r="AB201" s="1020"/>
      <c r="AC201" s="1020" t="s">
        <v>9</v>
      </c>
      <c r="AD201" s="1020"/>
      <c r="AE201" s="1020"/>
      <c r="AF201" s="1020"/>
      <c r="AG201" s="1020"/>
      <c r="AH201" s="1020"/>
      <c r="AI201" s="1020"/>
      <c r="AJ201" s="1020"/>
      <c r="AK201" s="1020"/>
      <c r="AL201" s="1021" t="s">
        <v>96</v>
      </c>
      <c r="AM201" s="934"/>
      <c r="AN201" s="935"/>
    </row>
    <row r="202" spans="1:43" x14ac:dyDescent="0.25">
      <c r="B202" s="969"/>
      <c r="C202" s="934"/>
      <c r="D202" s="935"/>
      <c r="E202" s="1123"/>
      <c r="F202" s="1123"/>
      <c r="G202" s="1123"/>
      <c r="H202" s="1123"/>
      <c r="I202" s="1123"/>
      <c r="J202" s="1123"/>
      <c r="K202" s="1123"/>
      <c r="L202" s="1123"/>
      <c r="M202" s="1123"/>
      <c r="N202" s="1123"/>
      <c r="O202" s="1123"/>
      <c r="P202" s="1123"/>
      <c r="Q202" s="1123"/>
      <c r="R202" s="1123"/>
      <c r="S202" s="1123"/>
      <c r="T202" s="1123"/>
      <c r="U202" s="934"/>
      <c r="V202" s="935"/>
      <c r="W202" s="776" t="s">
        <v>533</v>
      </c>
      <c r="X202" s="776"/>
      <c r="Y202" s="776"/>
      <c r="Z202" s="1047"/>
      <c r="AA202" s="1047"/>
      <c r="AB202" s="947"/>
      <c r="AC202" s="947"/>
      <c r="AD202" s="1047"/>
      <c r="AE202" s="1047"/>
      <c r="AF202" s="1047"/>
      <c r="AG202" s="1047"/>
      <c r="AH202" s="1047"/>
      <c r="AI202" s="1047"/>
      <c r="AJ202" s="1047"/>
      <c r="AK202" s="1047"/>
      <c r="AL202" s="1021" t="s">
        <v>218</v>
      </c>
      <c r="AM202" s="934"/>
      <c r="AN202" s="935"/>
    </row>
    <row r="203" spans="1:43" x14ac:dyDescent="0.25">
      <c r="B203" s="969"/>
      <c r="C203" s="934"/>
      <c r="D203" s="935"/>
      <c r="E203" s="1123"/>
      <c r="F203" s="1123"/>
      <c r="G203" s="1123"/>
      <c r="H203" s="1123"/>
      <c r="I203" s="1123"/>
      <c r="J203" s="1123"/>
      <c r="K203" s="1123"/>
      <c r="L203" s="1123"/>
      <c r="M203" s="1123"/>
      <c r="N203" s="1123"/>
      <c r="O203" s="1123"/>
      <c r="P203" s="1123"/>
      <c r="Q203" s="1123"/>
      <c r="R203" s="1123"/>
      <c r="S203" s="1123"/>
      <c r="T203" s="1123"/>
      <c r="U203" s="934"/>
      <c r="V203" s="935"/>
      <c r="X203" s="776"/>
      <c r="Y203" s="776"/>
      <c r="Z203" s="1048" t="s">
        <v>146</v>
      </c>
      <c r="AA203" s="1010"/>
      <c r="AB203" s="1048"/>
      <c r="AC203" s="1048"/>
      <c r="AD203" s="1048"/>
      <c r="AE203" s="1048"/>
      <c r="AF203" s="1048"/>
      <c r="AG203" s="1048"/>
      <c r="AH203" s="1048"/>
      <c r="AI203" s="1048"/>
      <c r="AJ203" s="1048"/>
      <c r="AK203" s="1048"/>
      <c r="AL203" s="1021"/>
      <c r="AM203" s="934"/>
      <c r="AN203" s="935"/>
    </row>
    <row r="204" spans="1:43" ht="6" customHeight="1" x14ac:dyDescent="0.25">
      <c r="A204" s="940"/>
      <c r="B204" s="970"/>
      <c r="C204" s="941"/>
      <c r="D204" s="942"/>
      <c r="E204" s="940"/>
      <c r="F204" s="940"/>
      <c r="G204" s="940"/>
      <c r="H204" s="940"/>
      <c r="I204" s="940"/>
      <c r="J204" s="940"/>
      <c r="K204" s="940"/>
      <c r="L204" s="940"/>
      <c r="M204" s="940"/>
      <c r="N204" s="940"/>
      <c r="O204" s="940"/>
      <c r="P204" s="940"/>
      <c r="Q204" s="940"/>
      <c r="R204" s="940"/>
      <c r="S204" s="940"/>
      <c r="T204" s="940"/>
      <c r="U204" s="941"/>
      <c r="V204" s="942"/>
      <c r="W204" s="940"/>
      <c r="X204" s="940"/>
      <c r="Y204" s="940"/>
      <c r="Z204" s="940"/>
      <c r="AA204" s="940"/>
      <c r="AB204" s="940"/>
      <c r="AC204" s="940"/>
      <c r="AD204" s="940"/>
      <c r="AE204" s="940"/>
      <c r="AF204" s="940"/>
      <c r="AG204" s="940"/>
      <c r="AH204" s="940"/>
      <c r="AI204" s="940"/>
      <c r="AJ204" s="940"/>
      <c r="AK204" s="940"/>
      <c r="AL204" s="971"/>
      <c r="AM204" s="941"/>
      <c r="AN204" s="942"/>
      <c r="AO204" s="940"/>
      <c r="AP204" s="940"/>
      <c r="AQ204" s="940"/>
    </row>
    <row r="205" spans="1:43" ht="6" customHeight="1" x14ac:dyDescent="0.25">
      <c r="A205" s="943"/>
      <c r="B205" s="972"/>
      <c r="C205" s="943"/>
      <c r="D205" s="943"/>
      <c r="E205" s="943"/>
      <c r="F205" s="943"/>
      <c r="G205" s="943"/>
      <c r="H205" s="943"/>
      <c r="I205" s="943"/>
      <c r="J205" s="943"/>
      <c r="K205" s="943"/>
      <c r="L205" s="943"/>
      <c r="M205" s="943"/>
      <c r="N205" s="943"/>
      <c r="O205" s="943"/>
      <c r="P205" s="943"/>
      <c r="Q205" s="943"/>
      <c r="R205" s="943"/>
      <c r="S205" s="943"/>
      <c r="T205" s="943"/>
      <c r="U205" s="943"/>
      <c r="V205" s="943"/>
      <c r="W205" s="943"/>
      <c r="X205" s="943"/>
      <c r="Y205" s="943"/>
      <c r="Z205" s="943"/>
      <c r="AA205" s="943"/>
      <c r="AB205" s="943"/>
      <c r="AC205" s="943"/>
      <c r="AD205" s="943"/>
      <c r="AE205" s="943"/>
      <c r="AF205" s="943"/>
      <c r="AG205" s="943"/>
      <c r="AH205" s="943"/>
      <c r="AI205" s="943"/>
      <c r="AJ205" s="943"/>
      <c r="AK205" s="943"/>
      <c r="AL205" s="973"/>
      <c r="AM205" s="943"/>
      <c r="AN205" s="943"/>
      <c r="AO205" s="943"/>
      <c r="AP205" s="943"/>
      <c r="AQ205" s="943"/>
    </row>
    <row r="206" spans="1:43" ht="12.75" customHeight="1" x14ac:dyDescent="0.25">
      <c r="B206" s="1120" t="s">
        <v>1319</v>
      </c>
      <c r="C206" s="1120"/>
      <c r="D206" s="1120"/>
      <c r="E206" s="1120"/>
      <c r="F206" s="1120"/>
      <c r="G206" s="1120"/>
      <c r="H206" s="1120"/>
      <c r="I206" s="1120"/>
      <c r="J206" s="1120"/>
      <c r="K206" s="1120"/>
      <c r="L206" s="1120"/>
      <c r="M206" s="1120"/>
      <c r="N206" s="1120"/>
      <c r="O206" s="1120"/>
      <c r="P206" s="1120"/>
      <c r="Q206" s="1120"/>
      <c r="R206" s="1120"/>
      <c r="S206" s="1120"/>
      <c r="T206" s="1120"/>
      <c r="U206" s="1120"/>
      <c r="V206" s="1120"/>
      <c r="W206" s="1120"/>
      <c r="X206" s="1120"/>
      <c r="Y206" s="1120"/>
      <c r="Z206" s="1120"/>
      <c r="AA206" s="1120"/>
      <c r="AB206" s="1120"/>
      <c r="AC206" s="1120"/>
      <c r="AD206" s="1120"/>
      <c r="AE206" s="1120"/>
      <c r="AF206" s="1120"/>
      <c r="AG206" s="1120"/>
      <c r="AH206" s="1120"/>
      <c r="AI206" s="1120"/>
      <c r="AJ206" s="1120"/>
      <c r="AK206" s="1120"/>
      <c r="AL206" s="1120"/>
      <c r="AM206" s="1120"/>
      <c r="AN206" s="1120"/>
      <c r="AO206" s="1120"/>
      <c r="AP206" s="1120"/>
      <c r="AQ206" s="1120"/>
    </row>
    <row r="207" spans="1:43" ht="12.75" customHeight="1" x14ac:dyDescent="0.25">
      <c r="B207" s="1127" t="s">
        <v>1320</v>
      </c>
      <c r="C207" s="1127"/>
      <c r="D207" s="1127"/>
      <c r="E207" s="1127"/>
      <c r="F207" s="1127"/>
      <c r="G207" s="1127"/>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c r="AB207" s="1127"/>
      <c r="AC207" s="1127"/>
      <c r="AD207" s="1127"/>
      <c r="AE207" s="1127"/>
      <c r="AF207" s="1127"/>
      <c r="AG207" s="1127"/>
      <c r="AH207" s="1127"/>
      <c r="AI207" s="1127"/>
      <c r="AJ207" s="1127"/>
      <c r="AK207" s="1127"/>
      <c r="AL207" s="1127"/>
      <c r="AM207" s="1127"/>
      <c r="AN207" s="1127"/>
      <c r="AO207" s="1127"/>
      <c r="AP207" s="1127"/>
      <c r="AQ207" s="1127"/>
    </row>
    <row r="208" spans="1:43" ht="12.75" customHeight="1" x14ac:dyDescent="0.25">
      <c r="B208" s="1127"/>
      <c r="C208" s="1127"/>
      <c r="D208" s="1127"/>
      <c r="E208" s="1127"/>
      <c r="F208" s="1127"/>
      <c r="G208" s="1127"/>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c r="AB208" s="1127"/>
      <c r="AC208" s="1127"/>
      <c r="AD208" s="1127"/>
      <c r="AE208" s="1127"/>
      <c r="AF208" s="1127"/>
      <c r="AG208" s="1127"/>
      <c r="AH208" s="1127"/>
      <c r="AI208" s="1127"/>
      <c r="AJ208" s="1127"/>
      <c r="AK208" s="1127"/>
      <c r="AL208" s="1127"/>
      <c r="AM208" s="1127"/>
      <c r="AN208" s="1127"/>
      <c r="AO208" s="1127"/>
      <c r="AP208" s="1127"/>
      <c r="AQ208" s="1127"/>
    </row>
    <row r="209" spans="2:43" ht="12.75" customHeight="1" x14ac:dyDescent="0.25">
      <c r="B209" s="1120" t="s">
        <v>1321</v>
      </c>
      <c r="C209" s="1120"/>
      <c r="D209" s="1120"/>
      <c r="E209" s="1120"/>
      <c r="F209" s="1120"/>
      <c r="G209" s="1120"/>
      <c r="H209" s="1120"/>
      <c r="I209" s="1120"/>
      <c r="J209" s="1120"/>
      <c r="K209" s="1120"/>
      <c r="L209" s="1120"/>
      <c r="M209" s="1120"/>
      <c r="N209" s="1120"/>
      <c r="O209" s="1120"/>
      <c r="P209" s="1120"/>
      <c r="Q209" s="1120"/>
      <c r="R209" s="1120"/>
      <c r="S209" s="1120"/>
      <c r="T209" s="1120"/>
      <c r="U209" s="1120"/>
      <c r="V209" s="1120"/>
      <c r="W209" s="1120"/>
      <c r="X209" s="1120"/>
      <c r="Y209" s="1120"/>
      <c r="Z209" s="1120"/>
      <c r="AA209" s="1120"/>
      <c r="AB209" s="1120"/>
      <c r="AC209" s="1120"/>
      <c r="AD209" s="1120"/>
      <c r="AE209" s="1120"/>
      <c r="AF209" s="1120"/>
      <c r="AG209" s="1120"/>
      <c r="AH209" s="1120"/>
      <c r="AI209" s="1120"/>
      <c r="AJ209" s="1120"/>
      <c r="AK209" s="1120"/>
      <c r="AL209" s="1120"/>
      <c r="AM209" s="1120"/>
      <c r="AN209" s="1120"/>
      <c r="AO209" s="1120"/>
      <c r="AP209" s="1120"/>
      <c r="AQ209" s="1120"/>
    </row>
    <row r="210" spans="2:43" ht="11.25" customHeight="1" x14ac:dyDescent="0.25">
      <c r="B210" s="1120" t="s">
        <v>1322</v>
      </c>
      <c r="C210" s="1120"/>
      <c r="D210" s="1120"/>
      <c r="E210" s="1120"/>
      <c r="F210" s="1120"/>
      <c r="G210" s="1120"/>
      <c r="H210" s="1120"/>
      <c r="I210" s="1120"/>
      <c r="J210" s="1120"/>
      <c r="K210" s="1120"/>
      <c r="L210" s="1120"/>
      <c r="M210" s="1120"/>
      <c r="N210" s="1120"/>
      <c r="O210" s="1120"/>
      <c r="P210" s="1120"/>
      <c r="Q210" s="1120"/>
      <c r="R210" s="1120"/>
      <c r="S210" s="1120"/>
      <c r="T210" s="1120"/>
      <c r="U210" s="1120"/>
      <c r="V210" s="1120"/>
      <c r="W210" s="1120"/>
      <c r="X210" s="1120"/>
      <c r="Y210" s="1120"/>
      <c r="Z210" s="1120"/>
      <c r="AA210" s="1120"/>
      <c r="AB210" s="1120"/>
      <c r="AC210" s="1120"/>
      <c r="AD210" s="1120"/>
      <c r="AE210" s="1120"/>
      <c r="AF210" s="1120"/>
      <c r="AG210" s="1120"/>
      <c r="AH210" s="1120"/>
      <c r="AI210" s="1120"/>
      <c r="AJ210" s="1120"/>
      <c r="AK210" s="1120"/>
      <c r="AL210" s="1120"/>
      <c r="AM210" s="1120"/>
      <c r="AN210" s="1120"/>
      <c r="AO210" s="1120"/>
      <c r="AP210" s="1120"/>
      <c r="AQ210" s="1120"/>
    </row>
    <row r="211" spans="2:43" ht="11.25" customHeight="1" x14ac:dyDescent="0.25">
      <c r="B211" s="1120"/>
      <c r="C211" s="1120"/>
      <c r="D211" s="1120"/>
      <c r="E211" s="1120"/>
      <c r="F211" s="1120"/>
      <c r="G211" s="1120"/>
      <c r="H211" s="1120"/>
      <c r="I211" s="1120"/>
      <c r="J211" s="1120"/>
      <c r="K211" s="1120"/>
      <c r="L211" s="1120"/>
      <c r="M211" s="1120"/>
      <c r="N211" s="1120"/>
      <c r="O211" s="1120"/>
      <c r="P211" s="1120"/>
      <c r="Q211" s="1120"/>
      <c r="R211" s="1120"/>
      <c r="S211" s="1120"/>
      <c r="T211" s="1120"/>
      <c r="U211" s="1120"/>
      <c r="V211" s="1120"/>
      <c r="W211" s="1120"/>
      <c r="X211" s="1120"/>
      <c r="Y211" s="1120"/>
      <c r="Z211" s="1120"/>
      <c r="AA211" s="1120"/>
      <c r="AB211" s="1120"/>
      <c r="AC211" s="1120"/>
      <c r="AD211" s="1120"/>
      <c r="AE211" s="1120"/>
      <c r="AF211" s="1120"/>
      <c r="AG211" s="1120"/>
      <c r="AH211" s="1120"/>
      <c r="AI211" s="1120"/>
      <c r="AJ211" s="1120"/>
      <c r="AK211" s="1120"/>
      <c r="AL211" s="1120"/>
      <c r="AM211" s="1120"/>
      <c r="AN211" s="1120"/>
      <c r="AO211" s="1120"/>
      <c r="AP211" s="1120"/>
      <c r="AQ211" s="1120"/>
    </row>
    <row r="212" spans="2:43" ht="11.25" customHeight="1" x14ac:dyDescent="0.25">
      <c r="B212" s="1120"/>
      <c r="C212" s="1120"/>
      <c r="D212" s="1120"/>
      <c r="E212" s="1120"/>
      <c r="F212" s="1120"/>
      <c r="G212" s="1120"/>
      <c r="H212" s="1120"/>
      <c r="I212" s="1120"/>
      <c r="J212" s="1120"/>
      <c r="K212" s="1120"/>
      <c r="L212" s="1120"/>
      <c r="M212" s="1120"/>
      <c r="N212" s="1120"/>
      <c r="O212" s="1120"/>
      <c r="P212" s="1120"/>
      <c r="Q212" s="1120"/>
      <c r="R212" s="1120"/>
      <c r="S212" s="1120"/>
      <c r="T212" s="1120"/>
      <c r="U212" s="1120"/>
      <c r="V212" s="1120"/>
      <c r="W212" s="1120"/>
      <c r="X212" s="1120"/>
      <c r="Y212" s="1120"/>
      <c r="Z212" s="1120"/>
      <c r="AA212" s="1120"/>
      <c r="AB212" s="1120"/>
      <c r="AC212" s="1120"/>
      <c r="AD212" s="1120"/>
      <c r="AE212" s="1120"/>
      <c r="AF212" s="1120"/>
      <c r="AG212" s="1120"/>
      <c r="AH212" s="1120"/>
      <c r="AI212" s="1120"/>
      <c r="AJ212" s="1120"/>
      <c r="AK212" s="1120"/>
      <c r="AL212" s="1120"/>
      <c r="AM212" s="1120"/>
      <c r="AN212" s="1120"/>
      <c r="AO212" s="1120"/>
      <c r="AP212" s="1120"/>
      <c r="AQ212" s="1120"/>
    </row>
    <row r="213" spans="2:43" ht="6" customHeight="1" x14ac:dyDescent="0.25"/>
    <row r="215" spans="2:43" ht="11.25" customHeight="1" x14ac:dyDescent="0.25"/>
  </sheetData>
  <sheetProtection sheet="1" scenarios="1" formatCells="0" formatRows="0" insertRows="0" deleteRows="0"/>
  <mergeCells count="39">
    <mergeCell ref="B206:AQ206"/>
    <mergeCell ref="B207:AQ208"/>
    <mergeCell ref="B209:AQ209"/>
    <mergeCell ref="B210:AQ212"/>
    <mergeCell ref="E199:T203"/>
    <mergeCell ref="E192:T196"/>
    <mergeCell ref="E180:T183"/>
    <mergeCell ref="E186:T189"/>
    <mergeCell ref="E176:T177"/>
    <mergeCell ref="E172:T173"/>
    <mergeCell ref="E168:T169"/>
    <mergeCell ref="AC142:AK142"/>
    <mergeCell ref="AP132:AP133"/>
    <mergeCell ref="E136:T143"/>
    <mergeCell ref="E114:T115"/>
    <mergeCell ref="E118:T120"/>
    <mergeCell ref="E158:T160"/>
    <mergeCell ref="E163:T165"/>
    <mergeCell ref="E146:AL146"/>
    <mergeCell ref="E153:T155"/>
    <mergeCell ref="E123:T127"/>
    <mergeCell ref="E130:AL130"/>
    <mergeCell ref="E107:T111"/>
    <mergeCell ref="E90:T98"/>
    <mergeCell ref="E101:T104"/>
    <mergeCell ref="E80:T87"/>
    <mergeCell ref="E69:T72"/>
    <mergeCell ref="E75:T77"/>
    <mergeCell ref="AP54:AP55"/>
    <mergeCell ref="E58:T66"/>
    <mergeCell ref="E41:T42"/>
    <mergeCell ref="E45:T49"/>
    <mergeCell ref="AP48:AP49"/>
    <mergeCell ref="E29:T32"/>
    <mergeCell ref="E35:T38"/>
    <mergeCell ref="B4:AP16"/>
    <mergeCell ref="E27:T27"/>
    <mergeCell ref="W27:AL27"/>
    <mergeCell ref="AO27:AP27"/>
  </mergeCells>
  <printOptions horizontalCentered="1"/>
  <pageMargins left="0.25" right="0.25" top="0.25" bottom="0.25" header="0.3" footer="0.3"/>
  <pageSetup paperSize="9" orientation="portrait" r:id="rId1"/>
  <headerFooter>
    <oddFooter>&amp;CW-&amp;P</oddFooter>
  </headerFooter>
  <rowBreaks count="2" manualBreakCount="2">
    <brk id="78" max="42" man="1"/>
    <brk id="156" max="4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theme="9" tint="0.59999389629810485"/>
  </sheetPr>
  <dimension ref="A1:BL228"/>
  <sheetViews>
    <sheetView view="pageBreakPreview" topLeftCell="A146" zoomScaleNormal="100" zoomScaleSheetLayoutView="100" workbookViewId="0">
      <selection activeCell="AL2" sqref="AL2:AP2"/>
    </sheetView>
  </sheetViews>
  <sheetFormatPr defaultColWidth="2.90625" defaultRowHeight="10.3" x14ac:dyDescent="0.25"/>
  <cols>
    <col min="1" max="1" width="1.90625" style="149" customWidth="1"/>
    <col min="2" max="2" width="4.90625" style="173" customWidth="1"/>
    <col min="3" max="4" width="1.90625" style="149" customWidth="1"/>
    <col min="5" max="20" width="2.90625" style="149"/>
    <col min="21" max="22" width="1.90625" style="149" customWidth="1"/>
    <col min="23" max="31" width="2.90625" style="149"/>
    <col min="32" max="32" width="2.90625" style="149" customWidth="1"/>
    <col min="33" max="34" width="2.90625" style="149"/>
    <col min="35" max="35" width="2.90625" style="149" customWidth="1"/>
    <col min="36" max="37" width="2.90625" style="149"/>
    <col min="38" max="38" width="2.90625" style="161" customWidth="1"/>
    <col min="39" max="41" width="1.90625" style="149" customWidth="1"/>
    <col min="42" max="42" width="4.90625" style="149" customWidth="1"/>
    <col min="43" max="43" width="1.90625" style="149" customWidth="1"/>
    <col min="44" max="16384" width="2.90625" style="149"/>
  </cols>
  <sheetData>
    <row r="1" spans="1:43" x14ac:dyDescent="0.25">
      <c r="A1" s="1130" t="s">
        <v>712</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row>
    <row r="2" spans="1:43" ht="6" customHeight="1" x14ac:dyDescent="0.25">
      <c r="A2" s="407"/>
      <c r="B2" s="206"/>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203"/>
      <c r="AM2" s="407"/>
      <c r="AN2" s="407"/>
      <c r="AO2" s="381"/>
      <c r="AP2" s="381"/>
      <c r="AQ2" s="381"/>
    </row>
    <row r="3" spans="1:43" s="159" customFormat="1" ht="11.25" customHeight="1"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ht="6" customHeight="1" x14ac:dyDescent="0.25">
      <c r="A4" s="136"/>
      <c r="B4" s="410"/>
      <c r="C4" s="202"/>
      <c r="D4" s="109"/>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203"/>
      <c r="AM4" s="202"/>
      <c r="AN4" s="109"/>
      <c r="AO4" s="407"/>
      <c r="AP4" s="407"/>
      <c r="AQ4" s="137"/>
    </row>
    <row r="5" spans="1:43" x14ac:dyDescent="0.25">
      <c r="A5" s="136"/>
      <c r="B5" s="410">
        <v>901</v>
      </c>
      <c r="C5" s="202"/>
      <c r="D5" s="109"/>
      <c r="E5" s="1129" t="s">
        <v>595</v>
      </c>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c r="AI5" s="1129"/>
      <c r="AJ5" s="1129"/>
      <c r="AK5" s="1129"/>
      <c r="AL5" s="1129"/>
      <c r="AM5" s="202"/>
      <c r="AN5" s="109"/>
      <c r="AO5" s="407"/>
      <c r="AP5" s="407"/>
      <c r="AQ5" s="137"/>
    </row>
    <row r="6" spans="1:43" ht="6" customHeight="1" x14ac:dyDescent="0.25">
      <c r="A6" s="136"/>
      <c r="B6" s="410"/>
      <c r="C6" s="202"/>
      <c r="D6" s="109"/>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7"/>
      <c r="AL6" s="203"/>
      <c r="AM6" s="202"/>
      <c r="AN6" s="109"/>
      <c r="AO6" s="407"/>
      <c r="AP6" s="407"/>
      <c r="AQ6" s="137"/>
    </row>
    <row r="7" spans="1:43" x14ac:dyDescent="0.25">
      <c r="A7" s="136"/>
      <c r="B7" s="410"/>
      <c r="C7" s="202"/>
      <c r="D7" s="109"/>
      <c r="E7" s="407"/>
      <c r="F7" s="407"/>
      <c r="G7" s="407"/>
      <c r="H7" s="407"/>
      <c r="I7" s="407"/>
      <c r="J7" s="407"/>
      <c r="L7" s="407"/>
      <c r="M7" s="407"/>
      <c r="N7" s="407"/>
      <c r="O7" s="407"/>
      <c r="P7" s="203" t="s">
        <v>713</v>
      </c>
      <c r="Q7" s="407"/>
      <c r="R7" s="407"/>
      <c r="S7" s="407"/>
      <c r="T7" s="407"/>
      <c r="U7" s="407"/>
      <c r="V7" s="407"/>
      <c r="W7" s="407"/>
      <c r="X7" s="407"/>
      <c r="Y7" s="407"/>
      <c r="Z7" s="407"/>
      <c r="AA7" s="407"/>
      <c r="AB7" s="203" t="s">
        <v>714</v>
      </c>
      <c r="AC7" s="407"/>
      <c r="AD7" s="407"/>
      <c r="AE7" s="407"/>
      <c r="AF7" s="407"/>
      <c r="AG7" s="407"/>
      <c r="AH7" s="407"/>
      <c r="AI7" s="407"/>
      <c r="AJ7" s="407"/>
      <c r="AK7" s="407"/>
      <c r="AL7" s="203"/>
      <c r="AM7" s="202"/>
      <c r="AN7" s="109"/>
      <c r="AO7" s="407"/>
      <c r="AP7" s="1228">
        <v>909</v>
      </c>
      <c r="AQ7" s="137"/>
    </row>
    <row r="8" spans="1:43" x14ac:dyDescent="0.25">
      <c r="A8" s="136"/>
      <c r="B8" s="410"/>
      <c r="C8" s="202"/>
      <c r="D8" s="109"/>
      <c r="E8" s="407"/>
      <c r="F8" s="407"/>
      <c r="G8" s="407"/>
      <c r="H8" s="407"/>
      <c r="I8" s="407"/>
      <c r="J8" s="407"/>
      <c r="L8" s="407"/>
      <c r="M8" s="407"/>
      <c r="N8" s="407"/>
      <c r="O8" s="407"/>
      <c r="P8" s="203" t="s">
        <v>715</v>
      </c>
      <c r="Q8" s="407"/>
      <c r="R8" s="407"/>
      <c r="S8" s="407"/>
      <c r="T8" s="407"/>
      <c r="U8" s="407"/>
      <c r="V8" s="407"/>
      <c r="W8" s="407"/>
      <c r="X8" s="407"/>
      <c r="Y8" s="407"/>
      <c r="Z8" s="407"/>
      <c r="AA8" s="407"/>
      <c r="AB8" s="203" t="s">
        <v>716</v>
      </c>
      <c r="AC8" s="407"/>
      <c r="AE8" s="407"/>
      <c r="AF8" s="407"/>
      <c r="AG8" s="407"/>
      <c r="AH8" s="407"/>
      <c r="AI8" s="407"/>
      <c r="AJ8" s="407"/>
      <c r="AK8" s="407"/>
      <c r="AL8" s="203"/>
      <c r="AM8" s="202"/>
      <c r="AN8" s="109"/>
      <c r="AO8" s="407"/>
      <c r="AP8" s="1228"/>
      <c r="AQ8" s="137"/>
    </row>
    <row r="9" spans="1:43" ht="6" customHeight="1" thickBot="1" x14ac:dyDescent="0.3">
      <c r="A9" s="138"/>
      <c r="B9" s="432"/>
      <c r="C9" s="139"/>
      <c r="D9" s="140"/>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2"/>
      <c r="AM9" s="139"/>
      <c r="AN9" s="140"/>
      <c r="AO9" s="141"/>
      <c r="AP9" s="141"/>
      <c r="AQ9" s="143"/>
    </row>
    <row r="10" spans="1:43" ht="6" customHeight="1" x14ac:dyDescent="0.25">
      <c r="A10" s="133"/>
      <c r="B10" s="130"/>
      <c r="C10" s="131"/>
      <c r="D10" s="132"/>
      <c r="E10" s="133"/>
      <c r="F10" s="133"/>
      <c r="G10" s="133"/>
      <c r="H10" s="133"/>
      <c r="I10" s="133"/>
      <c r="J10" s="133"/>
      <c r="K10" s="133"/>
      <c r="L10" s="133"/>
      <c r="M10" s="133"/>
      <c r="N10" s="133"/>
      <c r="O10" s="133"/>
      <c r="P10" s="133"/>
      <c r="Q10" s="133"/>
      <c r="R10" s="133"/>
      <c r="S10" s="133"/>
      <c r="T10" s="133"/>
      <c r="U10" s="131"/>
      <c r="V10" s="132"/>
      <c r="W10" s="133"/>
      <c r="X10" s="133"/>
      <c r="Y10" s="133"/>
      <c r="Z10" s="133"/>
      <c r="AA10" s="133"/>
      <c r="AB10" s="133"/>
      <c r="AC10" s="133"/>
      <c r="AD10" s="133"/>
      <c r="AE10" s="133"/>
      <c r="AF10" s="133"/>
      <c r="AG10" s="133"/>
      <c r="AH10" s="133"/>
      <c r="AI10" s="133"/>
      <c r="AJ10" s="133"/>
      <c r="AK10" s="133"/>
      <c r="AL10" s="134"/>
      <c r="AM10" s="131"/>
      <c r="AN10" s="132"/>
      <c r="AO10" s="133"/>
      <c r="AP10" s="133"/>
      <c r="AQ10" s="133"/>
    </row>
    <row r="11" spans="1:43" ht="11.25" customHeight="1" x14ac:dyDescent="0.25">
      <c r="A11" s="407"/>
      <c r="B11" s="206">
        <v>902</v>
      </c>
      <c r="C11" s="202"/>
      <c r="D11" s="109"/>
      <c r="E11" s="1128" t="str">
        <f ca="1">VLOOKUP(INDIRECT(ADDRESS(ROW(),COLUMN()-3)),INDIRECT("translations[[Question Num]:["&amp; Language_Selected &amp;"]]"),MATCH(Language_Selected,Language_Options,0)+1,FALSE)</f>
        <v>How old was your (husband/partner) on his last birthday?</v>
      </c>
      <c r="F11" s="1128"/>
      <c r="G11" s="1128"/>
      <c r="H11" s="1128"/>
      <c r="I11" s="1128"/>
      <c r="J11" s="1128"/>
      <c r="K11" s="1128"/>
      <c r="L11" s="1128"/>
      <c r="M11" s="1128"/>
      <c r="N11" s="1128"/>
      <c r="O11" s="1128"/>
      <c r="P11" s="1128"/>
      <c r="Q11" s="1128"/>
      <c r="R11" s="1128"/>
      <c r="S11" s="1128"/>
      <c r="T11" s="1128"/>
      <c r="U11" s="202"/>
      <c r="V11" s="109"/>
      <c r="W11" s="381"/>
      <c r="X11" s="381"/>
      <c r="Y11" s="381"/>
      <c r="Z11" s="381"/>
      <c r="AA11" s="381"/>
      <c r="AB11" s="381"/>
      <c r="AC11" s="381"/>
      <c r="AD11" s="381"/>
      <c r="AE11" s="381"/>
      <c r="AF11" s="381"/>
      <c r="AG11" s="381"/>
      <c r="AH11" s="381"/>
      <c r="AI11" s="108"/>
      <c r="AJ11" s="107"/>
      <c r="AK11" s="108"/>
      <c r="AL11" s="110"/>
      <c r="AM11" s="202"/>
      <c r="AN11" s="109"/>
      <c r="AO11" s="381"/>
      <c r="AP11" s="381"/>
      <c r="AQ11" s="381"/>
    </row>
    <row r="12" spans="1:43" x14ac:dyDescent="0.25">
      <c r="A12" s="407"/>
      <c r="B12" s="206"/>
      <c r="C12" s="202"/>
      <c r="D12" s="109"/>
      <c r="E12" s="1128"/>
      <c r="F12" s="1128"/>
      <c r="G12" s="1128"/>
      <c r="H12" s="1128"/>
      <c r="I12" s="1128"/>
      <c r="J12" s="1128"/>
      <c r="K12" s="1128"/>
      <c r="L12" s="1128"/>
      <c r="M12" s="1128"/>
      <c r="N12" s="1128"/>
      <c r="O12" s="1128"/>
      <c r="P12" s="1128"/>
      <c r="Q12" s="1128"/>
      <c r="R12" s="1128"/>
      <c r="S12" s="1128"/>
      <c r="T12" s="1128"/>
      <c r="U12" s="202"/>
      <c r="V12" s="109"/>
      <c r="W12" s="381" t="s">
        <v>717</v>
      </c>
      <c r="X12" s="381"/>
      <c r="Y12" s="381"/>
      <c r="Z12" s="381"/>
      <c r="AA12" s="381"/>
      <c r="AB12" s="381"/>
      <c r="AC12" s="381"/>
      <c r="AD12" s="381"/>
      <c r="AE12" s="381"/>
      <c r="AF12" s="111" t="s">
        <v>9</v>
      </c>
      <c r="AG12" s="111"/>
      <c r="AH12" s="111"/>
      <c r="AI12" s="113"/>
      <c r="AJ12" s="114"/>
      <c r="AK12" s="113"/>
      <c r="AL12" s="115"/>
      <c r="AM12" s="202"/>
      <c r="AN12" s="109"/>
      <c r="AO12" s="381"/>
      <c r="AP12" s="381"/>
      <c r="AQ12" s="381"/>
    </row>
    <row r="13" spans="1:43" ht="6" customHeight="1" x14ac:dyDescent="0.25">
      <c r="A13" s="119"/>
      <c r="B13" s="118"/>
      <c r="C13" s="114"/>
      <c r="D13" s="113"/>
      <c r="E13" s="119"/>
      <c r="F13" s="119"/>
      <c r="G13" s="119"/>
      <c r="H13" s="119"/>
      <c r="I13" s="119"/>
      <c r="J13" s="119"/>
      <c r="K13" s="119"/>
      <c r="L13" s="119"/>
      <c r="M13" s="119"/>
      <c r="N13" s="119"/>
      <c r="O13" s="119"/>
      <c r="P13" s="119"/>
      <c r="Q13" s="119"/>
      <c r="R13" s="119"/>
      <c r="S13" s="119"/>
      <c r="T13" s="119"/>
      <c r="U13" s="114"/>
      <c r="V13" s="113"/>
      <c r="W13" s="119"/>
      <c r="X13" s="119"/>
      <c r="Y13" s="119"/>
      <c r="Z13" s="119"/>
      <c r="AA13" s="119"/>
      <c r="AB13" s="119"/>
      <c r="AC13" s="119"/>
      <c r="AD13" s="119"/>
      <c r="AE13" s="119"/>
      <c r="AF13" s="119"/>
      <c r="AG13" s="119"/>
      <c r="AH13" s="119"/>
      <c r="AI13" s="119"/>
      <c r="AJ13" s="119"/>
      <c r="AK13" s="119"/>
      <c r="AL13" s="120"/>
      <c r="AM13" s="114"/>
      <c r="AN13" s="113"/>
      <c r="AO13" s="119"/>
      <c r="AP13" s="119"/>
      <c r="AQ13" s="119"/>
    </row>
    <row r="14" spans="1:43" ht="6" customHeight="1" x14ac:dyDescent="0.25">
      <c r="A14" s="29"/>
      <c r="B14" s="433"/>
      <c r="C14" s="107"/>
      <c r="D14" s="108"/>
      <c r="E14" s="29"/>
      <c r="F14" s="29"/>
      <c r="G14" s="29"/>
      <c r="H14" s="29"/>
      <c r="I14" s="29"/>
      <c r="J14" s="29"/>
      <c r="K14" s="29"/>
      <c r="L14" s="29"/>
      <c r="M14" s="29"/>
      <c r="N14" s="29"/>
      <c r="O14" s="29"/>
      <c r="P14" s="29"/>
      <c r="Q14" s="29"/>
      <c r="R14" s="29"/>
      <c r="S14" s="29"/>
      <c r="T14" s="29"/>
      <c r="U14" s="107"/>
      <c r="V14" s="108"/>
      <c r="W14" s="29"/>
      <c r="X14" s="29"/>
      <c r="Y14" s="29"/>
      <c r="Z14" s="29"/>
      <c r="AA14" s="29"/>
      <c r="AB14" s="29"/>
      <c r="AC14" s="29"/>
      <c r="AD14" s="29"/>
      <c r="AE14" s="29"/>
      <c r="AF14" s="29"/>
      <c r="AG14" s="29"/>
      <c r="AH14" s="29"/>
      <c r="AI14" s="29"/>
      <c r="AJ14" s="29"/>
      <c r="AK14" s="29"/>
      <c r="AL14" s="33"/>
      <c r="AM14" s="107"/>
      <c r="AN14" s="108"/>
      <c r="AO14" s="29"/>
      <c r="AP14" s="29"/>
      <c r="AQ14" s="29"/>
    </row>
    <row r="15" spans="1:43" ht="11.25" customHeight="1" x14ac:dyDescent="0.25">
      <c r="A15" s="407"/>
      <c r="B15" s="410">
        <v>903</v>
      </c>
      <c r="C15" s="202"/>
      <c r="D15" s="109"/>
      <c r="E15" s="1128" t="str">
        <f ca="1">VLOOKUP(INDIRECT(ADDRESS(ROW(),COLUMN()-3)),INDIRECT("translations[[Question Num]:["&amp; Language_Selected &amp;"]]"),MATCH(Language_Selected,Language_Options,0)+1,FALSE)</f>
        <v>Did your (husband/partner) ever attend school?</v>
      </c>
      <c r="F15" s="1128"/>
      <c r="G15" s="1128"/>
      <c r="H15" s="1128"/>
      <c r="I15" s="1128"/>
      <c r="J15" s="1128"/>
      <c r="K15" s="1128"/>
      <c r="L15" s="1128"/>
      <c r="M15" s="1128"/>
      <c r="N15" s="1128"/>
      <c r="O15" s="1128"/>
      <c r="P15" s="1128"/>
      <c r="Q15" s="1128"/>
      <c r="R15" s="1128"/>
      <c r="S15" s="1128"/>
      <c r="T15" s="1128"/>
      <c r="U15" s="202"/>
      <c r="V15" s="109"/>
      <c r="W15" s="381" t="s">
        <v>52</v>
      </c>
      <c r="X15" s="381"/>
      <c r="Y15" s="111" t="s">
        <v>9</v>
      </c>
      <c r="Z15" s="111"/>
      <c r="AA15" s="111"/>
      <c r="AB15" s="111"/>
      <c r="AC15" s="111"/>
      <c r="AD15" s="111"/>
      <c r="AE15" s="111"/>
      <c r="AF15" s="111"/>
      <c r="AG15" s="111"/>
      <c r="AH15" s="111"/>
      <c r="AI15" s="111"/>
      <c r="AJ15" s="111"/>
      <c r="AK15" s="111"/>
      <c r="AL15" s="117" t="s">
        <v>53</v>
      </c>
      <c r="AM15" s="202"/>
      <c r="AN15" s="109"/>
      <c r="AO15" s="407"/>
      <c r="AP15" s="407"/>
      <c r="AQ15" s="407"/>
    </row>
    <row r="16" spans="1:43" x14ac:dyDescent="0.25">
      <c r="A16" s="407"/>
      <c r="B16" s="410"/>
      <c r="C16" s="202"/>
      <c r="D16" s="109"/>
      <c r="E16" s="1128"/>
      <c r="F16" s="1128"/>
      <c r="G16" s="1128"/>
      <c r="H16" s="1128"/>
      <c r="I16" s="1128"/>
      <c r="J16" s="1128"/>
      <c r="K16" s="1128"/>
      <c r="L16" s="1128"/>
      <c r="M16" s="1128"/>
      <c r="N16" s="1128"/>
      <c r="O16" s="1128"/>
      <c r="P16" s="1128"/>
      <c r="Q16" s="1128"/>
      <c r="R16" s="1128"/>
      <c r="S16" s="1128"/>
      <c r="T16" s="1128"/>
      <c r="U16" s="202"/>
      <c r="V16" s="109"/>
      <c r="W16" s="381" t="s">
        <v>54</v>
      </c>
      <c r="X16" s="381"/>
      <c r="Y16" s="111" t="s">
        <v>9</v>
      </c>
      <c r="Z16" s="111"/>
      <c r="AA16" s="111"/>
      <c r="AB16" s="111"/>
      <c r="AC16" s="111"/>
      <c r="AD16" s="111"/>
      <c r="AE16" s="111"/>
      <c r="AF16" s="111"/>
      <c r="AG16" s="111"/>
      <c r="AH16" s="111"/>
      <c r="AI16" s="111"/>
      <c r="AJ16" s="111"/>
      <c r="AK16" s="111"/>
      <c r="AL16" s="117" t="s">
        <v>55</v>
      </c>
      <c r="AM16" s="202"/>
      <c r="AN16" s="109"/>
      <c r="AO16" s="381"/>
      <c r="AP16" s="359">
        <v>906</v>
      </c>
      <c r="AQ16" s="407"/>
    </row>
    <row r="17" spans="1:43" ht="6" customHeight="1" x14ac:dyDescent="0.25">
      <c r="A17" s="119"/>
      <c r="B17" s="118"/>
      <c r="C17" s="114"/>
      <c r="D17" s="113"/>
      <c r="E17" s="119"/>
      <c r="F17" s="119"/>
      <c r="G17" s="119"/>
      <c r="H17" s="119"/>
      <c r="I17" s="119"/>
      <c r="J17" s="119"/>
      <c r="K17" s="119"/>
      <c r="L17" s="119"/>
      <c r="M17" s="119"/>
      <c r="N17" s="119"/>
      <c r="O17" s="119"/>
      <c r="P17" s="119"/>
      <c r="Q17" s="119"/>
      <c r="R17" s="119"/>
      <c r="S17" s="119"/>
      <c r="T17" s="119"/>
      <c r="U17" s="114"/>
      <c r="V17" s="113"/>
      <c r="W17" s="119"/>
      <c r="X17" s="119"/>
      <c r="Y17" s="119"/>
      <c r="Z17" s="119"/>
      <c r="AA17" s="119"/>
      <c r="AB17" s="119"/>
      <c r="AC17" s="119"/>
      <c r="AD17" s="119"/>
      <c r="AE17" s="119"/>
      <c r="AF17" s="119"/>
      <c r="AG17" s="119"/>
      <c r="AH17" s="119"/>
      <c r="AI17" s="119"/>
      <c r="AJ17" s="119"/>
      <c r="AK17" s="119"/>
      <c r="AL17" s="120"/>
      <c r="AM17" s="114"/>
      <c r="AN17" s="113"/>
      <c r="AO17" s="119"/>
      <c r="AP17" s="119"/>
      <c r="AQ17" s="119"/>
    </row>
    <row r="18" spans="1:43" ht="6" customHeight="1" x14ac:dyDescent="0.25">
      <c r="A18" s="29"/>
      <c r="B18" s="433"/>
      <c r="C18" s="107"/>
      <c r="D18" s="108"/>
      <c r="E18" s="29"/>
      <c r="F18" s="29"/>
      <c r="G18" s="29"/>
      <c r="H18" s="29"/>
      <c r="I18" s="29"/>
      <c r="J18" s="29"/>
      <c r="K18" s="29"/>
      <c r="L18" s="29"/>
      <c r="M18" s="29"/>
      <c r="N18" s="29"/>
      <c r="O18" s="29"/>
      <c r="P18" s="29"/>
      <c r="Q18" s="29"/>
      <c r="R18" s="29"/>
      <c r="S18" s="29"/>
      <c r="T18" s="29"/>
      <c r="U18" s="107"/>
      <c r="V18" s="108"/>
      <c r="W18" s="29"/>
      <c r="X18" s="29"/>
      <c r="Y18" s="29"/>
      <c r="Z18" s="29"/>
      <c r="AA18" s="29"/>
      <c r="AB18" s="29"/>
      <c r="AC18" s="29"/>
      <c r="AD18" s="29"/>
      <c r="AE18" s="29"/>
      <c r="AF18" s="29"/>
      <c r="AG18" s="29"/>
      <c r="AH18" s="29"/>
      <c r="AI18" s="29"/>
      <c r="AJ18" s="29"/>
      <c r="AK18" s="29"/>
      <c r="AL18" s="33"/>
      <c r="AM18" s="107"/>
      <c r="AN18" s="108"/>
      <c r="AO18" s="29"/>
      <c r="AP18" s="29"/>
      <c r="AQ18" s="29"/>
    </row>
    <row r="19" spans="1:43" ht="11.25" customHeight="1" x14ac:dyDescent="0.25">
      <c r="A19" s="407"/>
      <c r="B19" s="206">
        <v>904</v>
      </c>
      <c r="C19" s="202"/>
      <c r="D19" s="109"/>
      <c r="E19" s="1128" t="str">
        <f ca="1">VLOOKUP(INDIRECT(ADDRESS(ROW(),COLUMN()-3)),INDIRECT("translations[[Question Num]:["&amp; Language_Selected &amp;"]]"),MATCH(Language_Selected,Language_Options,0)+1,FALSE)</f>
        <v>What was the highest level of school he attended: primary, secondary, or higher?</v>
      </c>
      <c r="F19" s="1128"/>
      <c r="G19" s="1128"/>
      <c r="H19" s="1128"/>
      <c r="I19" s="1128"/>
      <c r="J19" s="1128"/>
      <c r="K19" s="1128"/>
      <c r="L19" s="1128"/>
      <c r="M19" s="1128"/>
      <c r="N19" s="1128"/>
      <c r="O19" s="1128"/>
      <c r="P19" s="1128"/>
      <c r="Q19" s="1128"/>
      <c r="R19" s="1128"/>
      <c r="S19" s="1128"/>
      <c r="T19" s="1128"/>
      <c r="U19" s="202"/>
      <c r="V19" s="109"/>
      <c r="W19" s="381" t="s">
        <v>718</v>
      </c>
      <c r="X19" s="381"/>
      <c r="Y19" s="381"/>
      <c r="Z19" s="381"/>
      <c r="AA19" s="111" t="s">
        <v>9</v>
      </c>
      <c r="AB19" s="160"/>
      <c r="AC19" s="111"/>
      <c r="AD19" s="111"/>
      <c r="AE19" s="111"/>
      <c r="AF19" s="111"/>
      <c r="AG19" s="111"/>
      <c r="AH19" s="111"/>
      <c r="AI19" s="111"/>
      <c r="AJ19" s="111"/>
      <c r="AK19" s="111"/>
      <c r="AL19" s="117" t="s">
        <v>53</v>
      </c>
      <c r="AM19" s="202"/>
      <c r="AN19" s="109"/>
      <c r="AO19" s="381"/>
      <c r="AP19" s="381"/>
      <c r="AQ19" s="381"/>
    </row>
    <row r="20" spans="1:43" x14ac:dyDescent="0.25">
      <c r="A20" s="407"/>
      <c r="B20" s="155" t="s">
        <v>130</v>
      </c>
      <c r="C20" s="202"/>
      <c r="D20" s="109"/>
      <c r="E20" s="1128"/>
      <c r="F20" s="1128"/>
      <c r="G20" s="1128"/>
      <c r="H20" s="1128"/>
      <c r="I20" s="1128"/>
      <c r="J20" s="1128"/>
      <c r="K20" s="1128"/>
      <c r="L20" s="1128"/>
      <c r="M20" s="1128"/>
      <c r="N20" s="1128"/>
      <c r="O20" s="1128"/>
      <c r="P20" s="1128"/>
      <c r="Q20" s="1128"/>
      <c r="R20" s="1128"/>
      <c r="S20" s="1128"/>
      <c r="T20" s="1128"/>
      <c r="U20" s="202"/>
      <c r="V20" s="109"/>
      <c r="W20" s="381" t="s">
        <v>719</v>
      </c>
      <c r="X20" s="381"/>
      <c r="Y20" s="381"/>
      <c r="Z20" s="381"/>
      <c r="AA20" s="381"/>
      <c r="AB20" s="111" t="s">
        <v>9</v>
      </c>
      <c r="AC20" s="160"/>
      <c r="AD20" s="111"/>
      <c r="AE20" s="111"/>
      <c r="AF20" s="111"/>
      <c r="AG20" s="111"/>
      <c r="AH20" s="111"/>
      <c r="AI20" s="111"/>
      <c r="AJ20" s="111"/>
      <c r="AK20" s="111"/>
      <c r="AL20" s="117" t="s">
        <v>55</v>
      </c>
      <c r="AM20" s="202"/>
      <c r="AN20" s="109"/>
      <c r="AO20" s="381"/>
      <c r="AP20" s="381"/>
      <c r="AQ20" s="381"/>
    </row>
    <row r="21" spans="1:43" x14ac:dyDescent="0.25">
      <c r="A21" s="407"/>
      <c r="B21" s="206"/>
      <c r="C21" s="202"/>
      <c r="D21" s="109"/>
      <c r="E21" s="1128"/>
      <c r="F21" s="1128"/>
      <c r="G21" s="1128"/>
      <c r="H21" s="1128"/>
      <c r="I21" s="1128"/>
      <c r="J21" s="1128"/>
      <c r="K21" s="1128"/>
      <c r="L21" s="1128"/>
      <c r="M21" s="1128"/>
      <c r="N21" s="1128"/>
      <c r="O21" s="1128"/>
      <c r="P21" s="1128"/>
      <c r="Q21" s="1128"/>
      <c r="R21" s="1128"/>
      <c r="S21" s="1128"/>
      <c r="T21" s="1128"/>
      <c r="U21" s="202"/>
      <c r="V21" s="109"/>
      <c r="W21" s="381" t="s">
        <v>720</v>
      </c>
      <c r="X21" s="381"/>
      <c r="Y21" s="381"/>
      <c r="Z21" s="111" t="s">
        <v>9</v>
      </c>
      <c r="AA21" s="160"/>
      <c r="AB21" s="111"/>
      <c r="AC21" s="111"/>
      <c r="AD21" s="111"/>
      <c r="AE21" s="111"/>
      <c r="AF21" s="111"/>
      <c r="AG21" s="111"/>
      <c r="AH21" s="111"/>
      <c r="AI21" s="111"/>
      <c r="AJ21" s="111"/>
      <c r="AK21" s="111"/>
      <c r="AL21" s="117" t="s">
        <v>91</v>
      </c>
      <c r="AM21" s="202"/>
      <c r="AN21" s="109"/>
      <c r="AO21" s="381"/>
      <c r="AP21" s="381"/>
      <c r="AQ21" s="381"/>
    </row>
    <row r="22" spans="1:43" x14ac:dyDescent="0.25">
      <c r="A22" s="407"/>
      <c r="B22" s="206"/>
      <c r="C22" s="202"/>
      <c r="D22" s="109"/>
      <c r="E22" s="1128"/>
      <c r="F22" s="1128"/>
      <c r="G22" s="1128"/>
      <c r="H22" s="1128"/>
      <c r="I22" s="1128"/>
      <c r="J22" s="1128"/>
      <c r="K22" s="1128"/>
      <c r="L22" s="1128"/>
      <c r="M22" s="1128"/>
      <c r="N22" s="1128"/>
      <c r="O22" s="1128"/>
      <c r="P22" s="1128"/>
      <c r="Q22" s="1128"/>
      <c r="R22" s="1128"/>
      <c r="S22" s="1128"/>
      <c r="T22" s="1128"/>
      <c r="U22" s="202"/>
      <c r="V22" s="109"/>
      <c r="W22" s="381" t="s">
        <v>150</v>
      </c>
      <c r="X22" s="381"/>
      <c r="Y22" s="381"/>
      <c r="Z22" s="381"/>
      <c r="AA22" s="381"/>
      <c r="AB22" s="111" t="s">
        <v>9</v>
      </c>
      <c r="AC22" s="160"/>
      <c r="AD22" s="111"/>
      <c r="AE22" s="111"/>
      <c r="AF22" s="111"/>
      <c r="AG22" s="111"/>
      <c r="AH22" s="111"/>
      <c r="AI22" s="111"/>
      <c r="AJ22" s="111"/>
      <c r="AK22" s="111"/>
      <c r="AL22" s="117" t="s">
        <v>103</v>
      </c>
      <c r="AM22" s="202"/>
      <c r="AN22" s="109"/>
      <c r="AO22" s="381"/>
      <c r="AP22" s="359">
        <v>906</v>
      </c>
      <c r="AQ22" s="381"/>
    </row>
    <row r="23" spans="1:43" ht="6" customHeight="1" x14ac:dyDescent="0.25">
      <c r="A23" s="119"/>
      <c r="B23" s="118"/>
      <c r="C23" s="114"/>
      <c r="D23" s="113"/>
      <c r="E23" s="119"/>
      <c r="F23" s="119"/>
      <c r="G23" s="119"/>
      <c r="H23" s="119"/>
      <c r="I23" s="119"/>
      <c r="J23" s="119"/>
      <c r="K23" s="119"/>
      <c r="L23" s="119"/>
      <c r="M23" s="119"/>
      <c r="N23" s="119"/>
      <c r="O23" s="119"/>
      <c r="P23" s="119"/>
      <c r="Q23" s="119"/>
      <c r="R23" s="119"/>
      <c r="S23" s="119"/>
      <c r="T23" s="119"/>
      <c r="U23" s="114"/>
      <c r="V23" s="113"/>
      <c r="W23" s="119"/>
      <c r="X23" s="119"/>
      <c r="Y23" s="119"/>
      <c r="Z23" s="119"/>
      <c r="AA23" s="119"/>
      <c r="AB23" s="119"/>
      <c r="AC23" s="119"/>
      <c r="AD23" s="119"/>
      <c r="AE23" s="119"/>
      <c r="AF23" s="119"/>
      <c r="AG23" s="119"/>
      <c r="AH23" s="119"/>
      <c r="AI23" s="119"/>
      <c r="AJ23" s="119"/>
      <c r="AK23" s="119"/>
      <c r="AL23" s="120"/>
      <c r="AM23" s="114"/>
      <c r="AN23" s="113"/>
      <c r="AO23" s="119"/>
      <c r="AP23" s="119"/>
      <c r="AQ23" s="119"/>
    </row>
    <row r="24" spans="1:43" ht="6" customHeight="1" x14ac:dyDescent="0.25">
      <c r="A24" s="29"/>
      <c r="B24" s="433"/>
      <c r="C24" s="107"/>
      <c r="D24" s="108"/>
      <c r="E24" s="29"/>
      <c r="F24" s="29"/>
      <c r="G24" s="29"/>
      <c r="H24" s="29"/>
      <c r="I24" s="29"/>
      <c r="J24" s="29"/>
      <c r="K24" s="29"/>
      <c r="L24" s="29"/>
      <c r="M24" s="29"/>
      <c r="N24" s="29"/>
      <c r="O24" s="29"/>
      <c r="P24" s="29"/>
      <c r="Q24" s="29"/>
      <c r="R24" s="29"/>
      <c r="S24" s="29"/>
      <c r="T24" s="29"/>
      <c r="U24" s="107"/>
      <c r="V24" s="108"/>
      <c r="W24" s="29"/>
      <c r="X24" s="29"/>
      <c r="Y24" s="29"/>
      <c r="Z24" s="29"/>
      <c r="AA24" s="29"/>
      <c r="AB24" s="29"/>
      <c r="AC24" s="29"/>
      <c r="AD24" s="29"/>
      <c r="AE24" s="29"/>
      <c r="AF24" s="29"/>
      <c r="AG24" s="29"/>
      <c r="AH24" s="29"/>
      <c r="AI24" s="29"/>
      <c r="AJ24" s="29"/>
      <c r="AK24" s="29"/>
      <c r="AL24" s="33"/>
      <c r="AM24" s="107"/>
      <c r="AN24" s="108"/>
      <c r="AO24" s="29"/>
      <c r="AP24" s="29"/>
      <c r="AQ24" s="29"/>
    </row>
    <row r="25" spans="1:43" ht="11.25" customHeight="1" x14ac:dyDescent="0.25">
      <c r="A25" s="407"/>
      <c r="B25" s="206">
        <v>905</v>
      </c>
      <c r="C25" s="202"/>
      <c r="D25" s="109"/>
      <c r="E25" s="1128" t="str">
        <f ca="1">VLOOKUP(INDIRECT(ADDRESS(ROW(),COLUMN()-3)),INDIRECT("translations[[Question Num]:["&amp; Language_Selected &amp;"]]"),MATCH(Language_Selected,Language_Options,0)+1,FALSE)</f>
        <v>What was the highest [GRADE/FORM/YEAR] he completed at that level?
IF COMPLETED LESS THAN ONE YEAR AT THAT LEVEL, RECORD '00'.</v>
      </c>
      <c r="F25" s="1128"/>
      <c r="G25" s="1128"/>
      <c r="H25" s="1128"/>
      <c r="I25" s="1128"/>
      <c r="J25" s="1128"/>
      <c r="K25" s="1128"/>
      <c r="L25" s="1128"/>
      <c r="M25" s="1128"/>
      <c r="N25" s="1128"/>
      <c r="O25" s="1128"/>
      <c r="P25" s="1128"/>
      <c r="Q25" s="1128"/>
      <c r="R25" s="1128"/>
      <c r="S25" s="1128"/>
      <c r="T25" s="1128"/>
      <c r="U25" s="202"/>
      <c r="V25" s="109"/>
      <c r="W25" s="381"/>
      <c r="X25" s="381"/>
      <c r="Y25" s="381"/>
      <c r="Z25" s="381"/>
      <c r="AA25" s="381"/>
      <c r="AB25" s="381"/>
      <c r="AC25" s="381"/>
      <c r="AD25" s="381"/>
      <c r="AE25" s="381"/>
      <c r="AF25" s="381"/>
      <c r="AG25" s="381"/>
      <c r="AH25" s="381"/>
      <c r="AI25" s="108"/>
      <c r="AJ25" s="107"/>
      <c r="AK25" s="108"/>
      <c r="AL25" s="110"/>
      <c r="AM25" s="202"/>
      <c r="AN25" s="109"/>
      <c r="AO25" s="381"/>
      <c r="AP25" s="381"/>
      <c r="AQ25" s="381"/>
    </row>
    <row r="26" spans="1:43" x14ac:dyDescent="0.25">
      <c r="A26" s="407"/>
      <c r="B26" s="155" t="s">
        <v>130</v>
      </c>
      <c r="C26" s="202"/>
      <c r="D26" s="109"/>
      <c r="E26" s="1128"/>
      <c r="F26" s="1128"/>
      <c r="G26" s="1128"/>
      <c r="H26" s="1128"/>
      <c r="I26" s="1128"/>
      <c r="J26" s="1128"/>
      <c r="K26" s="1128"/>
      <c r="L26" s="1128"/>
      <c r="M26" s="1128"/>
      <c r="N26" s="1128"/>
      <c r="O26" s="1128"/>
      <c r="P26" s="1128"/>
      <c r="Q26" s="1128"/>
      <c r="R26" s="1128"/>
      <c r="S26" s="1128"/>
      <c r="T26" s="1128"/>
      <c r="U26" s="202"/>
      <c r="V26" s="109"/>
      <c r="W26" s="381" t="s">
        <v>721</v>
      </c>
      <c r="X26" s="381"/>
      <c r="Y26" s="381"/>
      <c r="Z26" s="381"/>
      <c r="AB26" s="381"/>
      <c r="AC26" s="381"/>
      <c r="AD26" s="111" t="s">
        <v>9</v>
      </c>
      <c r="AE26" s="111"/>
      <c r="AF26" s="111"/>
      <c r="AG26" s="111"/>
      <c r="AH26" s="111"/>
      <c r="AI26" s="113"/>
      <c r="AJ26" s="114"/>
      <c r="AK26" s="113"/>
      <c r="AL26" s="115"/>
      <c r="AM26" s="202"/>
      <c r="AN26" s="109"/>
      <c r="AO26" s="381"/>
      <c r="AP26" s="381"/>
      <c r="AQ26" s="381"/>
    </row>
    <row r="27" spans="1:43" x14ac:dyDescent="0.25">
      <c r="A27" s="407"/>
      <c r="B27" s="206"/>
      <c r="C27" s="202"/>
      <c r="D27" s="109"/>
      <c r="E27" s="1128"/>
      <c r="F27" s="1128"/>
      <c r="G27" s="1128"/>
      <c r="H27" s="1128"/>
      <c r="I27" s="1128"/>
      <c r="J27" s="1128"/>
      <c r="K27" s="1128"/>
      <c r="L27" s="1128"/>
      <c r="M27" s="1128"/>
      <c r="N27" s="1128"/>
      <c r="O27" s="1128"/>
      <c r="P27" s="1128"/>
      <c r="Q27" s="1128"/>
      <c r="R27" s="1128"/>
      <c r="S27" s="1128"/>
      <c r="T27" s="1128"/>
      <c r="U27" s="202"/>
      <c r="V27" s="109"/>
      <c r="W27" s="381"/>
      <c r="X27" s="381"/>
      <c r="Y27" s="381"/>
      <c r="Z27" s="381"/>
      <c r="AA27" s="381"/>
      <c r="AB27" s="381"/>
      <c r="AC27" s="381"/>
      <c r="AD27" s="381"/>
      <c r="AE27" s="381"/>
      <c r="AF27" s="381"/>
      <c r="AG27" s="381"/>
      <c r="AH27" s="381"/>
      <c r="AI27" s="407"/>
      <c r="AJ27" s="407"/>
      <c r="AK27" s="407"/>
      <c r="AL27" s="203"/>
      <c r="AM27" s="202"/>
      <c r="AN27" s="109"/>
      <c r="AO27" s="381"/>
      <c r="AP27" s="381"/>
      <c r="AQ27" s="381"/>
    </row>
    <row r="28" spans="1:43" x14ac:dyDescent="0.25">
      <c r="A28" s="407"/>
      <c r="B28" s="206"/>
      <c r="C28" s="202"/>
      <c r="D28" s="109"/>
      <c r="E28" s="1128"/>
      <c r="F28" s="1128"/>
      <c r="G28" s="1128"/>
      <c r="H28" s="1128"/>
      <c r="I28" s="1128"/>
      <c r="J28" s="1128"/>
      <c r="K28" s="1128"/>
      <c r="L28" s="1128"/>
      <c r="M28" s="1128"/>
      <c r="N28" s="1128"/>
      <c r="O28" s="1128"/>
      <c r="P28" s="1128"/>
      <c r="Q28" s="1128"/>
      <c r="R28" s="1128"/>
      <c r="S28" s="1128"/>
      <c r="T28" s="1128"/>
      <c r="U28" s="202"/>
      <c r="V28" s="109"/>
      <c r="W28" s="381" t="s">
        <v>150</v>
      </c>
      <c r="X28" s="381"/>
      <c r="Y28" s="381"/>
      <c r="Z28" s="381"/>
      <c r="AA28" s="381"/>
      <c r="AB28" s="111" t="s">
        <v>9</v>
      </c>
      <c r="AC28" s="160"/>
      <c r="AD28" s="111"/>
      <c r="AE28" s="111"/>
      <c r="AF28" s="111"/>
      <c r="AG28" s="111"/>
      <c r="AH28" s="111"/>
      <c r="AI28" s="111"/>
      <c r="AJ28" s="111"/>
      <c r="AK28" s="111"/>
      <c r="AL28" s="116" t="s">
        <v>219</v>
      </c>
      <c r="AM28" s="202"/>
      <c r="AN28" s="109"/>
      <c r="AO28" s="381"/>
      <c r="AP28" s="381"/>
      <c r="AQ28" s="381"/>
    </row>
    <row r="29" spans="1:43" x14ac:dyDescent="0.25">
      <c r="A29" s="407"/>
      <c r="B29" s="206"/>
      <c r="C29" s="202"/>
      <c r="D29" s="109"/>
      <c r="E29" s="1128"/>
      <c r="F29" s="1128"/>
      <c r="G29" s="1128"/>
      <c r="H29" s="1128"/>
      <c r="I29" s="1128"/>
      <c r="J29" s="1128"/>
      <c r="K29" s="1128"/>
      <c r="L29" s="1128"/>
      <c r="M29" s="1128"/>
      <c r="N29" s="1128"/>
      <c r="O29" s="1128"/>
      <c r="P29" s="1128"/>
      <c r="Q29" s="1128"/>
      <c r="R29" s="1128"/>
      <c r="S29" s="1128"/>
      <c r="T29" s="1128"/>
      <c r="U29" s="202"/>
      <c r="V29" s="109"/>
      <c r="W29" s="381"/>
      <c r="X29" s="381"/>
      <c r="Y29" s="381"/>
      <c r="Z29" s="381"/>
      <c r="AA29" s="381"/>
      <c r="AB29" s="111"/>
      <c r="AC29" s="160"/>
      <c r="AD29" s="111"/>
      <c r="AE29" s="111"/>
      <c r="AF29" s="111"/>
      <c r="AG29" s="111"/>
      <c r="AH29" s="111"/>
      <c r="AI29" s="111"/>
      <c r="AJ29" s="111"/>
      <c r="AK29" s="111"/>
      <c r="AL29" s="116"/>
      <c r="AM29" s="202"/>
      <c r="AN29" s="109"/>
      <c r="AO29" s="381"/>
      <c r="AP29" s="381"/>
      <c r="AQ29" s="381"/>
    </row>
    <row r="30" spans="1:43" ht="6" customHeight="1" x14ac:dyDescent="0.25">
      <c r="A30" s="119"/>
      <c r="B30" s="118"/>
      <c r="C30" s="114"/>
      <c r="D30" s="113"/>
      <c r="E30" s="119"/>
      <c r="F30" s="119"/>
      <c r="G30" s="119"/>
      <c r="H30" s="119"/>
      <c r="I30" s="119"/>
      <c r="J30" s="119"/>
      <c r="K30" s="119"/>
      <c r="L30" s="119"/>
      <c r="M30" s="119"/>
      <c r="N30" s="119"/>
      <c r="O30" s="119"/>
      <c r="P30" s="119"/>
      <c r="Q30" s="119"/>
      <c r="R30" s="119"/>
      <c r="S30" s="119"/>
      <c r="T30" s="119"/>
      <c r="U30" s="114"/>
      <c r="V30" s="113"/>
      <c r="W30" s="119"/>
      <c r="X30" s="119"/>
      <c r="Y30" s="119"/>
      <c r="Z30" s="119"/>
      <c r="AA30" s="119"/>
      <c r="AB30" s="119"/>
      <c r="AC30" s="119"/>
      <c r="AD30" s="119"/>
      <c r="AE30" s="119"/>
      <c r="AF30" s="119"/>
      <c r="AG30" s="119"/>
      <c r="AH30" s="119"/>
      <c r="AI30" s="119"/>
      <c r="AJ30" s="119"/>
      <c r="AK30" s="119"/>
      <c r="AL30" s="120"/>
      <c r="AM30" s="114"/>
      <c r="AN30" s="113"/>
      <c r="AO30" s="119"/>
      <c r="AP30" s="119"/>
      <c r="AQ30" s="119"/>
    </row>
    <row r="31" spans="1:43" ht="6" customHeight="1" x14ac:dyDescent="0.25">
      <c r="A31" s="29"/>
      <c r="B31" s="433"/>
      <c r="C31" s="107"/>
      <c r="D31" s="108"/>
      <c r="E31" s="29"/>
      <c r="F31" s="29"/>
      <c r="G31" s="29"/>
      <c r="H31" s="29"/>
      <c r="I31" s="29"/>
      <c r="J31" s="29"/>
      <c r="K31" s="29"/>
      <c r="L31" s="29"/>
      <c r="M31" s="29"/>
      <c r="N31" s="29"/>
      <c r="O31" s="29"/>
      <c r="P31" s="29"/>
      <c r="Q31" s="29"/>
      <c r="R31" s="29"/>
      <c r="S31" s="29"/>
      <c r="T31" s="29"/>
      <c r="U31" s="107"/>
      <c r="V31" s="108"/>
      <c r="W31" s="29"/>
      <c r="X31" s="29"/>
      <c r="Y31" s="29"/>
      <c r="Z31" s="29"/>
      <c r="AA31" s="29"/>
      <c r="AB31" s="29"/>
      <c r="AC31" s="29"/>
      <c r="AD31" s="29"/>
      <c r="AE31" s="29"/>
      <c r="AF31" s="29"/>
      <c r="AG31" s="29"/>
      <c r="AH31" s="29"/>
      <c r="AI31" s="29"/>
      <c r="AJ31" s="29"/>
      <c r="AK31" s="29"/>
      <c r="AL31" s="33"/>
      <c r="AM31" s="107"/>
      <c r="AN31" s="108"/>
      <c r="AO31" s="29"/>
      <c r="AP31" s="29"/>
      <c r="AQ31" s="29"/>
    </row>
    <row r="32" spans="1:43" ht="11.25" customHeight="1" x14ac:dyDescent="0.25">
      <c r="A32" s="407"/>
      <c r="B32" s="206">
        <v>906</v>
      </c>
      <c r="C32" s="202"/>
      <c r="D32" s="109"/>
      <c r="E32" s="1128" t="str">
        <f ca="1">VLOOKUP(INDIRECT(ADDRESS(ROW(),COLUMN()-3)),INDIRECT("translations[[Question Num]:["&amp; Language_Selected &amp;"]]"),MATCH(Language_Selected,Language_Options,0)+1,FALSE)</f>
        <v>Has your (husband/partner) done any work in the last 7 days?</v>
      </c>
      <c r="F32" s="1128"/>
      <c r="G32" s="1128"/>
      <c r="H32" s="1128"/>
      <c r="I32" s="1128"/>
      <c r="J32" s="1128"/>
      <c r="K32" s="1128"/>
      <c r="L32" s="1128"/>
      <c r="M32" s="1128"/>
      <c r="N32" s="1128"/>
      <c r="O32" s="1128"/>
      <c r="P32" s="1128"/>
      <c r="Q32" s="1128"/>
      <c r="R32" s="1128"/>
      <c r="S32" s="1128"/>
      <c r="T32" s="1128"/>
      <c r="U32" s="202"/>
      <c r="V32" s="109"/>
      <c r="W32" s="407" t="s">
        <v>52</v>
      </c>
      <c r="X32" s="407"/>
      <c r="Y32" s="112" t="s">
        <v>9</v>
      </c>
      <c r="Z32" s="112"/>
      <c r="AA32" s="112"/>
      <c r="AB32" s="160"/>
      <c r="AC32" s="160"/>
      <c r="AD32" s="112"/>
      <c r="AE32" s="112"/>
      <c r="AF32" s="112"/>
      <c r="AG32" s="112"/>
      <c r="AH32" s="112"/>
      <c r="AI32" s="112"/>
      <c r="AJ32" s="112"/>
      <c r="AK32" s="112"/>
      <c r="AL32" s="223" t="s">
        <v>53</v>
      </c>
      <c r="AM32" s="202"/>
      <c r="AN32" s="109"/>
      <c r="AO32" s="381"/>
      <c r="AP32" s="359">
        <v>908</v>
      </c>
      <c r="AQ32" s="407"/>
    </row>
    <row r="33" spans="1:43" x14ac:dyDescent="0.25">
      <c r="A33" s="407"/>
      <c r="B33" s="206"/>
      <c r="C33" s="202"/>
      <c r="D33" s="109"/>
      <c r="E33" s="1128"/>
      <c r="F33" s="1128"/>
      <c r="G33" s="1128"/>
      <c r="H33" s="1128"/>
      <c r="I33" s="1128"/>
      <c r="J33" s="1128"/>
      <c r="K33" s="1128"/>
      <c r="L33" s="1128"/>
      <c r="M33" s="1128"/>
      <c r="N33" s="1128"/>
      <c r="O33" s="1128"/>
      <c r="P33" s="1128"/>
      <c r="Q33" s="1128"/>
      <c r="R33" s="1128"/>
      <c r="S33" s="1128"/>
      <c r="T33" s="1128"/>
      <c r="U33" s="202"/>
      <c r="V33" s="109"/>
      <c r="W33" s="407" t="s">
        <v>54</v>
      </c>
      <c r="X33" s="407"/>
      <c r="Y33" s="112" t="s">
        <v>9</v>
      </c>
      <c r="Z33" s="112"/>
      <c r="AA33" s="112"/>
      <c r="AB33" s="160"/>
      <c r="AC33" s="160"/>
      <c r="AD33" s="160"/>
      <c r="AE33" s="112"/>
      <c r="AF33" s="112"/>
      <c r="AG33" s="112"/>
      <c r="AH33" s="112"/>
      <c r="AI33" s="112"/>
      <c r="AJ33" s="112"/>
      <c r="AK33" s="112"/>
      <c r="AL33" s="223" t="s">
        <v>55</v>
      </c>
      <c r="AM33" s="202"/>
      <c r="AN33" s="109"/>
      <c r="AO33" s="407"/>
      <c r="AP33" s="154"/>
      <c r="AQ33" s="407"/>
    </row>
    <row r="34" spans="1:43" x14ac:dyDescent="0.25">
      <c r="A34" s="407"/>
      <c r="B34" s="206"/>
      <c r="C34" s="202"/>
      <c r="D34" s="109"/>
      <c r="E34" s="1128"/>
      <c r="F34" s="1128"/>
      <c r="G34" s="1128"/>
      <c r="H34" s="1128"/>
      <c r="I34" s="1128"/>
      <c r="J34" s="1128"/>
      <c r="K34" s="1128"/>
      <c r="L34" s="1128"/>
      <c r="M34" s="1128"/>
      <c r="N34" s="1128"/>
      <c r="O34" s="1128"/>
      <c r="P34" s="1128"/>
      <c r="Q34" s="1128"/>
      <c r="R34" s="1128"/>
      <c r="S34" s="1128"/>
      <c r="T34" s="1128"/>
      <c r="U34" s="202"/>
      <c r="V34" s="109"/>
      <c r="W34" s="407" t="s">
        <v>150</v>
      </c>
      <c r="X34" s="407"/>
      <c r="Y34" s="407"/>
      <c r="Z34" s="407"/>
      <c r="AA34" s="407"/>
      <c r="AB34" s="112" t="s">
        <v>9</v>
      </c>
      <c r="AC34" s="112"/>
      <c r="AD34" s="112"/>
      <c r="AE34" s="112"/>
      <c r="AF34" s="160"/>
      <c r="AG34" s="112"/>
      <c r="AH34" s="160"/>
      <c r="AI34" s="112"/>
      <c r="AJ34" s="112"/>
      <c r="AK34" s="112"/>
      <c r="AL34" s="223" t="s">
        <v>103</v>
      </c>
      <c r="AM34" s="202"/>
      <c r="AN34" s="109"/>
      <c r="AO34" s="407"/>
      <c r="AP34" s="154"/>
      <c r="AQ34" s="407"/>
    </row>
    <row r="35" spans="1:43" ht="6" customHeight="1" x14ac:dyDescent="0.25">
      <c r="A35" s="119"/>
      <c r="B35" s="118"/>
      <c r="C35" s="114"/>
      <c r="D35" s="113"/>
      <c r="E35" s="119"/>
      <c r="F35" s="119"/>
      <c r="G35" s="119"/>
      <c r="H35" s="119"/>
      <c r="I35" s="119"/>
      <c r="J35" s="119"/>
      <c r="K35" s="119"/>
      <c r="L35" s="119"/>
      <c r="M35" s="119"/>
      <c r="N35" s="119"/>
      <c r="O35" s="119"/>
      <c r="P35" s="119"/>
      <c r="Q35" s="119"/>
      <c r="R35" s="119"/>
      <c r="S35" s="119"/>
      <c r="T35" s="119"/>
      <c r="U35" s="114"/>
      <c r="V35" s="113"/>
      <c r="W35" s="119"/>
      <c r="X35" s="119"/>
      <c r="Y35" s="119"/>
      <c r="Z35" s="119"/>
      <c r="AA35" s="119"/>
      <c r="AB35" s="119"/>
      <c r="AC35" s="119"/>
      <c r="AD35" s="119"/>
      <c r="AE35" s="119"/>
      <c r="AF35" s="119"/>
      <c r="AG35" s="119"/>
      <c r="AH35" s="119"/>
      <c r="AI35" s="119"/>
      <c r="AJ35" s="119"/>
      <c r="AK35" s="119"/>
      <c r="AL35" s="120"/>
      <c r="AM35" s="114"/>
      <c r="AN35" s="113"/>
      <c r="AO35" s="119"/>
      <c r="AP35" s="119"/>
      <c r="AQ35" s="119"/>
    </row>
    <row r="36" spans="1:43" ht="6" customHeight="1" x14ac:dyDescent="0.25">
      <c r="A36" s="29"/>
      <c r="B36" s="433"/>
      <c r="C36" s="107"/>
      <c r="D36" s="108"/>
      <c r="E36" s="29"/>
      <c r="F36" s="29"/>
      <c r="G36" s="29"/>
      <c r="H36" s="29"/>
      <c r="I36" s="29"/>
      <c r="J36" s="29"/>
      <c r="K36" s="29"/>
      <c r="L36" s="29"/>
      <c r="M36" s="29"/>
      <c r="N36" s="29"/>
      <c r="O36" s="29"/>
      <c r="P36" s="29"/>
      <c r="Q36" s="29"/>
      <c r="R36" s="29"/>
      <c r="S36" s="29"/>
      <c r="T36" s="29"/>
      <c r="U36" s="107"/>
      <c r="V36" s="108"/>
      <c r="W36" s="29"/>
      <c r="X36" s="29"/>
      <c r="Y36" s="29"/>
      <c r="Z36" s="29"/>
      <c r="AA36" s="29"/>
      <c r="AB36" s="29"/>
      <c r="AC36" s="29"/>
      <c r="AD36" s="29"/>
      <c r="AE36" s="29"/>
      <c r="AF36" s="29"/>
      <c r="AG36" s="29"/>
      <c r="AH36" s="29"/>
      <c r="AI36" s="29"/>
      <c r="AJ36" s="29"/>
      <c r="AK36" s="29"/>
      <c r="AL36" s="33"/>
      <c r="AM36" s="107"/>
      <c r="AN36" s="108"/>
      <c r="AO36" s="29"/>
      <c r="AP36" s="29"/>
      <c r="AQ36" s="29"/>
    </row>
    <row r="37" spans="1:43" ht="11.25" customHeight="1" x14ac:dyDescent="0.25">
      <c r="A37" s="407"/>
      <c r="B37" s="206">
        <v>907</v>
      </c>
      <c r="C37" s="202"/>
      <c r="D37" s="109"/>
      <c r="E37" s="1128" t="str">
        <f ca="1">VLOOKUP(INDIRECT(ADDRESS(ROW(),COLUMN()-3)),INDIRECT("translations[[Question Num]:["&amp; Language_Selected &amp;"]]"),MATCH(Language_Selected,Language_Options,0)+1,FALSE)</f>
        <v>Has your (husband/partner) done any work in the last 12 months?</v>
      </c>
      <c r="F37" s="1128"/>
      <c r="G37" s="1128"/>
      <c r="H37" s="1128"/>
      <c r="I37" s="1128"/>
      <c r="J37" s="1128"/>
      <c r="K37" s="1128"/>
      <c r="L37" s="1128"/>
      <c r="M37" s="1128"/>
      <c r="N37" s="1128"/>
      <c r="O37" s="1128"/>
      <c r="P37" s="1128"/>
      <c r="Q37" s="1128"/>
      <c r="R37" s="1128"/>
      <c r="S37" s="1128"/>
      <c r="T37" s="1128"/>
      <c r="U37" s="202"/>
      <c r="V37" s="109"/>
      <c r="W37" s="407" t="s">
        <v>52</v>
      </c>
      <c r="X37" s="407"/>
      <c r="Y37" s="112" t="s">
        <v>9</v>
      </c>
      <c r="Z37" s="112"/>
      <c r="AA37" s="112"/>
      <c r="AB37" s="160"/>
      <c r="AC37" s="160"/>
      <c r="AD37" s="112"/>
      <c r="AE37" s="112"/>
      <c r="AF37" s="112"/>
      <c r="AG37" s="112"/>
      <c r="AH37" s="112"/>
      <c r="AI37" s="112"/>
      <c r="AJ37" s="112"/>
      <c r="AK37" s="112"/>
      <c r="AL37" s="223" t="s">
        <v>53</v>
      </c>
      <c r="AM37" s="202"/>
      <c r="AN37" s="109"/>
      <c r="AO37" s="407"/>
      <c r="AP37" s="407"/>
      <c r="AQ37" s="407"/>
    </row>
    <row r="38" spans="1:43" x14ac:dyDescent="0.25">
      <c r="A38" s="407"/>
      <c r="B38" s="206"/>
      <c r="C38" s="202"/>
      <c r="D38" s="109"/>
      <c r="E38" s="1128"/>
      <c r="F38" s="1128"/>
      <c r="G38" s="1128"/>
      <c r="H38" s="1128"/>
      <c r="I38" s="1128"/>
      <c r="J38" s="1128"/>
      <c r="K38" s="1128"/>
      <c r="L38" s="1128"/>
      <c r="M38" s="1128"/>
      <c r="N38" s="1128"/>
      <c r="O38" s="1128"/>
      <c r="P38" s="1128"/>
      <c r="Q38" s="1128"/>
      <c r="R38" s="1128"/>
      <c r="S38" s="1128"/>
      <c r="T38" s="1128"/>
      <c r="U38" s="202"/>
      <c r="V38" s="109"/>
      <c r="W38" s="407" t="s">
        <v>54</v>
      </c>
      <c r="X38" s="407"/>
      <c r="Y38" s="112" t="s">
        <v>9</v>
      </c>
      <c r="Z38" s="112"/>
      <c r="AA38" s="112"/>
      <c r="AB38" s="160"/>
      <c r="AC38" s="160"/>
      <c r="AD38" s="160"/>
      <c r="AE38" s="112"/>
      <c r="AF38" s="112"/>
      <c r="AG38" s="112"/>
      <c r="AH38" s="112"/>
      <c r="AI38" s="112"/>
      <c r="AJ38" s="112"/>
      <c r="AK38" s="112"/>
      <c r="AL38" s="223" t="s">
        <v>55</v>
      </c>
      <c r="AM38" s="202"/>
      <c r="AN38" s="109"/>
      <c r="AO38" s="407"/>
      <c r="AP38" s="1229">
        <v>909</v>
      </c>
      <c r="AQ38" s="407"/>
    </row>
    <row r="39" spans="1:43" x14ac:dyDescent="0.25">
      <c r="A39" s="407"/>
      <c r="B39" s="206"/>
      <c r="C39" s="202"/>
      <c r="D39" s="109"/>
      <c r="E39" s="1128"/>
      <c r="F39" s="1128"/>
      <c r="G39" s="1128"/>
      <c r="H39" s="1128"/>
      <c r="I39" s="1128"/>
      <c r="J39" s="1128"/>
      <c r="K39" s="1128"/>
      <c r="L39" s="1128"/>
      <c r="M39" s="1128"/>
      <c r="N39" s="1128"/>
      <c r="O39" s="1128"/>
      <c r="P39" s="1128"/>
      <c r="Q39" s="1128"/>
      <c r="R39" s="1128"/>
      <c r="S39" s="1128"/>
      <c r="T39" s="1128"/>
      <c r="U39" s="202"/>
      <c r="V39" s="109"/>
      <c r="W39" s="407" t="s">
        <v>150</v>
      </c>
      <c r="X39" s="407"/>
      <c r="Y39" s="407"/>
      <c r="Z39" s="407"/>
      <c r="AA39" s="407"/>
      <c r="AB39" s="112" t="s">
        <v>9</v>
      </c>
      <c r="AC39" s="112"/>
      <c r="AD39" s="112"/>
      <c r="AE39" s="112"/>
      <c r="AF39" s="160"/>
      <c r="AG39" s="112"/>
      <c r="AH39" s="160"/>
      <c r="AI39" s="112"/>
      <c r="AJ39" s="112"/>
      <c r="AK39" s="112"/>
      <c r="AL39" s="223" t="s">
        <v>103</v>
      </c>
      <c r="AM39" s="202"/>
      <c r="AN39" s="109"/>
      <c r="AO39" s="407"/>
      <c r="AP39" s="1229"/>
      <c r="AQ39" s="407"/>
    </row>
    <row r="40" spans="1:43" ht="6" customHeight="1" x14ac:dyDescent="0.25">
      <c r="A40" s="119"/>
      <c r="B40" s="118"/>
      <c r="C40" s="114"/>
      <c r="D40" s="113"/>
      <c r="E40" s="119"/>
      <c r="F40" s="119"/>
      <c r="G40" s="119"/>
      <c r="H40" s="119"/>
      <c r="I40" s="119"/>
      <c r="J40" s="119"/>
      <c r="K40" s="119"/>
      <c r="L40" s="119"/>
      <c r="M40" s="119"/>
      <c r="N40" s="119"/>
      <c r="O40" s="119"/>
      <c r="P40" s="119"/>
      <c r="Q40" s="119"/>
      <c r="R40" s="119"/>
      <c r="S40" s="119"/>
      <c r="T40" s="119"/>
      <c r="U40" s="114"/>
      <c r="V40" s="113"/>
      <c r="W40" s="119"/>
      <c r="X40" s="119"/>
      <c r="Y40" s="119"/>
      <c r="Z40" s="119"/>
      <c r="AA40" s="119"/>
      <c r="AB40" s="119"/>
      <c r="AC40" s="119"/>
      <c r="AD40" s="119"/>
      <c r="AE40" s="119"/>
      <c r="AF40" s="119"/>
      <c r="AG40" s="119"/>
      <c r="AH40" s="119"/>
      <c r="AI40" s="119"/>
      <c r="AJ40" s="119"/>
      <c r="AK40" s="119"/>
      <c r="AL40" s="120"/>
      <c r="AM40" s="114"/>
      <c r="AN40" s="113"/>
      <c r="AO40" s="119"/>
      <c r="AP40" s="119"/>
      <c r="AQ40" s="119"/>
    </row>
    <row r="41" spans="1:43" ht="6" customHeight="1" x14ac:dyDescent="0.25">
      <c r="A41" s="29"/>
      <c r="B41" s="433"/>
      <c r="C41" s="107"/>
      <c r="D41" s="108"/>
      <c r="E41" s="29"/>
      <c r="F41" s="29"/>
      <c r="G41" s="29"/>
      <c r="H41" s="29"/>
      <c r="I41" s="29"/>
      <c r="J41" s="29"/>
      <c r="K41" s="29"/>
      <c r="L41" s="29"/>
      <c r="M41" s="29"/>
      <c r="N41" s="29"/>
      <c r="O41" s="29"/>
      <c r="P41" s="29"/>
      <c r="Q41" s="29"/>
      <c r="R41" s="29"/>
      <c r="S41" s="29"/>
      <c r="T41" s="29"/>
      <c r="U41" s="107"/>
      <c r="V41" s="108"/>
      <c r="W41" s="29"/>
      <c r="X41" s="29"/>
      <c r="Y41" s="29"/>
      <c r="Z41" s="29"/>
      <c r="AA41" s="29"/>
      <c r="AB41" s="29"/>
      <c r="AC41" s="29"/>
      <c r="AD41" s="29"/>
      <c r="AE41" s="29"/>
      <c r="AF41" s="29"/>
      <c r="AG41" s="29"/>
      <c r="AH41" s="29"/>
      <c r="AI41" s="29"/>
      <c r="AJ41" s="29"/>
      <c r="AK41" s="29"/>
      <c r="AL41" s="33"/>
      <c r="AM41" s="107"/>
      <c r="AN41" s="108"/>
      <c r="AO41" s="29"/>
      <c r="AP41" s="29"/>
      <c r="AQ41" s="29"/>
    </row>
    <row r="42" spans="1:43" x14ac:dyDescent="0.25">
      <c r="A42" s="407"/>
      <c r="B42" s="410">
        <v>908</v>
      </c>
      <c r="C42" s="202"/>
      <c r="D42" s="109"/>
      <c r="E42" s="1148" t="str">
        <f ca="1">VLOOKUP(INDIRECT(ADDRESS(ROW(),COLUMN()-3)),INDIRECT("translations[[Question Num]:["&amp; Language_Selected &amp;"]]"),MATCH(Language_Selected,Language_Options,0)+1,FALSE)</f>
        <v>What is your (husband's/partner's) occupation? That is, what kind of work does he mainly do?</v>
      </c>
      <c r="F42" s="1148"/>
      <c r="G42" s="1148"/>
      <c r="H42" s="1148"/>
      <c r="I42" s="1148"/>
      <c r="J42" s="1148"/>
      <c r="K42" s="1148"/>
      <c r="L42" s="1148"/>
      <c r="M42" s="1148"/>
      <c r="N42" s="1148"/>
      <c r="O42" s="1148"/>
      <c r="P42" s="1148"/>
      <c r="Q42" s="1148"/>
      <c r="R42" s="1148"/>
      <c r="S42" s="1148"/>
      <c r="T42" s="1148"/>
      <c r="U42" s="202"/>
      <c r="V42" s="109"/>
      <c r="W42" s="407"/>
      <c r="X42" s="407"/>
      <c r="Y42" s="407"/>
      <c r="Z42" s="407"/>
      <c r="AA42" s="407"/>
      <c r="AB42" s="407"/>
      <c r="AC42" s="407"/>
      <c r="AD42" s="407"/>
      <c r="AE42" s="407"/>
      <c r="AF42" s="407"/>
      <c r="AG42" s="407"/>
      <c r="AH42" s="407"/>
      <c r="AI42" s="407"/>
      <c r="AJ42" s="407"/>
      <c r="AK42" s="407"/>
      <c r="AL42" s="203"/>
      <c r="AM42" s="202"/>
      <c r="AN42" s="109"/>
      <c r="AO42" s="407"/>
      <c r="AP42" s="407"/>
      <c r="AQ42" s="407"/>
    </row>
    <row r="43" spans="1:43" x14ac:dyDescent="0.25">
      <c r="A43" s="407"/>
      <c r="B43" s="410"/>
      <c r="C43" s="202"/>
      <c r="D43" s="109"/>
      <c r="E43" s="1148"/>
      <c r="F43" s="1148"/>
      <c r="G43" s="1148"/>
      <c r="H43" s="1148"/>
      <c r="I43" s="1148"/>
      <c r="J43" s="1148"/>
      <c r="K43" s="1148"/>
      <c r="L43" s="1148"/>
      <c r="M43" s="1148"/>
      <c r="N43" s="1148"/>
      <c r="O43" s="1148"/>
      <c r="P43" s="1148"/>
      <c r="Q43" s="1148"/>
      <c r="R43" s="1148"/>
      <c r="S43" s="1148"/>
      <c r="T43" s="1148"/>
      <c r="U43" s="202"/>
      <c r="V43" s="109"/>
      <c r="W43" s="119"/>
      <c r="X43" s="119"/>
      <c r="Y43" s="119"/>
      <c r="Z43" s="119"/>
      <c r="AA43" s="119"/>
      <c r="AB43" s="119"/>
      <c r="AC43" s="119"/>
      <c r="AD43" s="119"/>
      <c r="AE43" s="119"/>
      <c r="AF43" s="119"/>
      <c r="AG43" s="119"/>
      <c r="AH43" s="407"/>
      <c r="AM43" s="202"/>
      <c r="AN43" s="109"/>
      <c r="AO43" s="407"/>
      <c r="AP43" s="407"/>
      <c r="AQ43" s="407"/>
    </row>
    <row r="44" spans="1:43" x14ac:dyDescent="0.25">
      <c r="A44" s="407"/>
      <c r="B44" s="410"/>
      <c r="C44" s="202"/>
      <c r="D44" s="109"/>
      <c r="E44" s="1148"/>
      <c r="F44" s="1148"/>
      <c r="G44" s="1148"/>
      <c r="H44" s="1148"/>
      <c r="I44" s="1148"/>
      <c r="J44" s="1148"/>
      <c r="K44" s="1148"/>
      <c r="L44" s="1148"/>
      <c r="M44" s="1148"/>
      <c r="N44" s="1148"/>
      <c r="O44" s="1148"/>
      <c r="P44" s="1148"/>
      <c r="Q44" s="1148"/>
      <c r="R44" s="1148"/>
      <c r="S44" s="1148"/>
      <c r="T44" s="1148"/>
      <c r="U44" s="202"/>
      <c r="V44" s="109"/>
      <c r="W44" s="407"/>
      <c r="X44" s="407"/>
      <c r="Y44" s="407"/>
      <c r="Z44" s="407"/>
      <c r="AA44" s="407"/>
      <c r="AB44" s="407"/>
      <c r="AC44" s="407"/>
      <c r="AD44" s="407"/>
      <c r="AE44" s="407"/>
      <c r="AF44" s="407"/>
      <c r="AG44" s="407"/>
      <c r="AH44" s="407"/>
      <c r="AM44" s="202"/>
      <c r="AN44" s="109"/>
      <c r="AO44" s="407"/>
      <c r="AP44" s="407"/>
      <c r="AQ44" s="407"/>
    </row>
    <row r="45" spans="1:43" x14ac:dyDescent="0.25">
      <c r="A45" s="407"/>
      <c r="B45" s="410"/>
      <c r="C45" s="202"/>
      <c r="D45" s="109"/>
      <c r="E45" s="1148"/>
      <c r="F45" s="1148"/>
      <c r="G45" s="1148"/>
      <c r="H45" s="1148"/>
      <c r="I45" s="1148"/>
      <c r="J45" s="1148"/>
      <c r="K45" s="1148"/>
      <c r="L45" s="1148"/>
      <c r="M45" s="1148"/>
      <c r="N45" s="1148"/>
      <c r="O45" s="1148"/>
      <c r="P45" s="1148"/>
      <c r="Q45" s="1148"/>
      <c r="R45" s="1148"/>
      <c r="S45" s="1148"/>
      <c r="T45" s="1148"/>
      <c r="U45" s="202"/>
      <c r="V45" s="109"/>
      <c r="W45" s="119"/>
      <c r="X45" s="119"/>
      <c r="Y45" s="119"/>
      <c r="Z45" s="119"/>
      <c r="AA45" s="119"/>
      <c r="AB45" s="119"/>
      <c r="AC45" s="119"/>
      <c r="AD45" s="119"/>
      <c r="AE45" s="119"/>
      <c r="AF45" s="119"/>
      <c r="AG45" s="119"/>
      <c r="AH45" s="407"/>
      <c r="AI45" s="162"/>
      <c r="AJ45" s="163"/>
      <c r="AK45" s="162"/>
      <c r="AL45" s="164"/>
      <c r="AM45" s="202"/>
      <c r="AN45" s="109"/>
      <c r="AO45" s="407"/>
      <c r="AP45" s="407"/>
      <c r="AQ45" s="407"/>
    </row>
    <row r="46" spans="1:43" x14ac:dyDescent="0.25">
      <c r="A46" s="407"/>
      <c r="B46" s="410"/>
      <c r="C46" s="202"/>
      <c r="D46" s="109"/>
      <c r="E46" s="1148"/>
      <c r="F46" s="1148"/>
      <c r="G46" s="1148"/>
      <c r="H46" s="1148"/>
      <c r="I46" s="1148"/>
      <c r="J46" s="1148"/>
      <c r="K46" s="1148"/>
      <c r="L46" s="1148"/>
      <c r="M46" s="1148"/>
      <c r="N46" s="1148"/>
      <c r="O46" s="1148"/>
      <c r="P46" s="1148"/>
      <c r="Q46" s="1148"/>
      <c r="R46" s="1148"/>
      <c r="S46" s="1148"/>
      <c r="T46" s="1148"/>
      <c r="U46" s="202"/>
      <c r="V46" s="109"/>
      <c r="W46" s="407"/>
      <c r="X46" s="407"/>
      <c r="Y46" s="407"/>
      <c r="Z46" s="407"/>
      <c r="AA46" s="407"/>
      <c r="AB46" s="407"/>
      <c r="AC46" s="407"/>
      <c r="AD46" s="407"/>
      <c r="AE46" s="407"/>
      <c r="AF46" s="407"/>
      <c r="AG46" s="407"/>
      <c r="AH46" s="407"/>
      <c r="AI46" s="165"/>
      <c r="AJ46" s="166"/>
      <c r="AK46" s="165"/>
      <c r="AL46" s="167"/>
      <c r="AM46" s="202"/>
      <c r="AN46" s="109"/>
      <c r="AO46" s="407"/>
      <c r="AP46" s="407"/>
      <c r="AQ46" s="407"/>
    </row>
    <row r="47" spans="1:43" ht="11.25" customHeight="1" x14ac:dyDescent="0.25">
      <c r="A47" s="407"/>
      <c r="B47" s="410"/>
      <c r="C47" s="202"/>
      <c r="D47" s="109"/>
      <c r="E47" s="1148"/>
      <c r="F47" s="1148"/>
      <c r="G47" s="1148"/>
      <c r="H47" s="1148"/>
      <c r="I47" s="1148"/>
      <c r="J47" s="1148"/>
      <c r="K47" s="1148"/>
      <c r="L47" s="1148"/>
      <c r="M47" s="1148"/>
      <c r="N47" s="1148"/>
      <c r="O47" s="1148"/>
      <c r="P47" s="1148"/>
      <c r="Q47" s="1148"/>
      <c r="R47" s="1148"/>
      <c r="S47" s="1148"/>
      <c r="T47" s="1148"/>
      <c r="U47" s="202"/>
      <c r="V47" s="109"/>
      <c r="W47" s="119"/>
      <c r="X47" s="119"/>
      <c r="Y47" s="119"/>
      <c r="Z47" s="119"/>
      <c r="AA47" s="119"/>
      <c r="AB47" s="119"/>
      <c r="AC47" s="119"/>
      <c r="AD47" s="119"/>
      <c r="AE47" s="119"/>
      <c r="AF47" s="119"/>
      <c r="AG47" s="119"/>
      <c r="AH47" s="407"/>
      <c r="AI47" s="407"/>
      <c r="AJ47" s="407"/>
      <c r="AK47" s="407"/>
      <c r="AL47" s="203"/>
      <c r="AM47" s="202"/>
      <c r="AN47" s="109"/>
      <c r="AO47" s="407"/>
      <c r="AP47" s="407"/>
      <c r="AQ47" s="407"/>
    </row>
    <row r="48" spans="1:43" x14ac:dyDescent="0.25">
      <c r="A48" s="407"/>
      <c r="B48" s="410"/>
      <c r="C48" s="202"/>
      <c r="D48" s="109"/>
      <c r="E48" s="1148"/>
      <c r="F48" s="1148"/>
      <c r="G48" s="1148"/>
      <c r="H48" s="1148"/>
      <c r="I48" s="1148"/>
      <c r="J48" s="1148"/>
      <c r="K48" s="1148"/>
      <c r="L48" s="1148"/>
      <c r="M48" s="1148"/>
      <c r="N48" s="1148"/>
      <c r="O48" s="1148"/>
      <c r="P48" s="1148"/>
      <c r="Q48" s="1148"/>
      <c r="R48" s="1148"/>
      <c r="S48" s="1148"/>
      <c r="T48" s="1148"/>
      <c r="U48" s="202"/>
      <c r="V48" s="109"/>
      <c r="AH48" s="407"/>
      <c r="AI48" s="407"/>
      <c r="AJ48" s="407"/>
      <c r="AK48" s="407"/>
      <c r="AL48" s="203"/>
      <c r="AM48" s="202"/>
      <c r="AN48" s="109"/>
      <c r="AO48" s="407"/>
      <c r="AP48" s="407"/>
      <c r="AQ48" s="407"/>
    </row>
    <row r="49" spans="1:43" ht="6" customHeight="1" x14ac:dyDescent="0.25">
      <c r="A49" s="119"/>
      <c r="B49" s="118"/>
      <c r="C49" s="114"/>
      <c r="D49" s="113"/>
      <c r="E49" s="119"/>
      <c r="F49" s="119"/>
      <c r="G49" s="119"/>
      <c r="H49" s="119"/>
      <c r="I49" s="119"/>
      <c r="J49" s="119"/>
      <c r="K49" s="119"/>
      <c r="L49" s="119"/>
      <c r="M49" s="119"/>
      <c r="N49" s="119"/>
      <c r="O49" s="119"/>
      <c r="P49" s="119"/>
      <c r="Q49" s="119"/>
      <c r="R49" s="119"/>
      <c r="S49" s="119"/>
      <c r="T49" s="119"/>
      <c r="U49" s="114"/>
      <c r="V49" s="113"/>
      <c r="W49" s="119"/>
      <c r="X49" s="119"/>
      <c r="Y49" s="119"/>
      <c r="Z49" s="119"/>
      <c r="AA49" s="119"/>
      <c r="AB49" s="119"/>
      <c r="AC49" s="119"/>
      <c r="AD49" s="119"/>
      <c r="AE49" s="119"/>
      <c r="AF49" s="119"/>
      <c r="AG49" s="119"/>
      <c r="AH49" s="119"/>
      <c r="AI49" s="119"/>
      <c r="AJ49" s="119"/>
      <c r="AK49" s="119"/>
      <c r="AL49" s="120"/>
      <c r="AM49" s="114"/>
      <c r="AN49" s="113"/>
      <c r="AO49" s="119"/>
      <c r="AP49" s="119"/>
      <c r="AQ49" s="119"/>
    </row>
    <row r="50" spans="1:43" ht="6" customHeight="1" x14ac:dyDescent="0.25">
      <c r="A50" s="29"/>
      <c r="B50" s="433"/>
      <c r="C50" s="107"/>
      <c r="D50" s="108"/>
      <c r="E50" s="29"/>
      <c r="F50" s="29"/>
      <c r="G50" s="29"/>
      <c r="H50" s="29"/>
      <c r="I50" s="29"/>
      <c r="J50" s="29"/>
      <c r="K50" s="29"/>
      <c r="L50" s="29"/>
      <c r="M50" s="29"/>
      <c r="N50" s="29"/>
      <c r="O50" s="29"/>
      <c r="P50" s="29"/>
      <c r="Q50" s="29"/>
      <c r="R50" s="29"/>
      <c r="S50" s="29"/>
      <c r="T50" s="29"/>
      <c r="U50" s="107"/>
      <c r="V50" s="108"/>
      <c r="W50" s="29"/>
      <c r="X50" s="29"/>
      <c r="Y50" s="29"/>
      <c r="Z50" s="29"/>
      <c r="AA50" s="29"/>
      <c r="AB50" s="29"/>
      <c r="AC50" s="29"/>
      <c r="AD50" s="29"/>
      <c r="AE50" s="29"/>
      <c r="AF50" s="29"/>
      <c r="AG50" s="29"/>
      <c r="AH50" s="29"/>
      <c r="AI50" s="29"/>
      <c r="AJ50" s="29"/>
      <c r="AK50" s="29"/>
      <c r="AL50" s="33"/>
      <c r="AM50" s="107"/>
      <c r="AN50" s="108"/>
      <c r="AO50" s="29"/>
      <c r="AP50" s="29"/>
      <c r="AQ50" s="29"/>
    </row>
    <row r="51" spans="1:43" ht="11.25" customHeight="1" x14ac:dyDescent="0.25">
      <c r="A51" s="407"/>
      <c r="B51" s="410">
        <v>909</v>
      </c>
      <c r="C51" s="202"/>
      <c r="D51" s="109"/>
      <c r="E51" s="1128" t="str">
        <f ca="1">VLOOKUP(INDIRECT(ADDRESS(ROW(),COLUMN()-3)),INDIRECT("translations[[Question Num]:["&amp; Language_Selected &amp;"]]"),MATCH(Language_Selected,Language_Options,0)+1,FALSE)</f>
        <v>Aside from your own housework, have you done any work in the last 7 days?</v>
      </c>
      <c r="F51" s="1128"/>
      <c r="G51" s="1128"/>
      <c r="H51" s="1128"/>
      <c r="I51" s="1128"/>
      <c r="J51" s="1128"/>
      <c r="K51" s="1128"/>
      <c r="L51" s="1128"/>
      <c r="M51" s="1128"/>
      <c r="N51" s="1128"/>
      <c r="O51" s="1128"/>
      <c r="P51" s="1128"/>
      <c r="Q51" s="1128"/>
      <c r="R51" s="1128"/>
      <c r="S51" s="1128"/>
      <c r="T51" s="1128"/>
      <c r="U51" s="202"/>
      <c r="V51" s="109"/>
      <c r="W51" s="381" t="s">
        <v>52</v>
      </c>
      <c r="X51" s="381"/>
      <c r="Y51" s="111" t="s">
        <v>9</v>
      </c>
      <c r="Z51" s="111"/>
      <c r="AA51" s="111"/>
      <c r="AB51" s="111"/>
      <c r="AC51" s="111"/>
      <c r="AD51" s="111"/>
      <c r="AE51" s="111"/>
      <c r="AF51" s="111"/>
      <c r="AG51" s="111"/>
      <c r="AH51" s="111"/>
      <c r="AI51" s="111"/>
      <c r="AJ51" s="111"/>
      <c r="AK51" s="111"/>
      <c r="AL51" s="117" t="s">
        <v>53</v>
      </c>
      <c r="AM51" s="202"/>
      <c r="AN51" s="109"/>
      <c r="AO51" s="381"/>
      <c r="AP51" s="359">
        <v>913</v>
      </c>
      <c r="AQ51" s="407"/>
    </row>
    <row r="52" spans="1:43" x14ac:dyDescent="0.25">
      <c r="A52" s="407"/>
      <c r="B52" s="410"/>
      <c r="C52" s="202"/>
      <c r="D52" s="109"/>
      <c r="E52" s="1128"/>
      <c r="F52" s="1128"/>
      <c r="G52" s="1128"/>
      <c r="H52" s="1128"/>
      <c r="I52" s="1128"/>
      <c r="J52" s="1128"/>
      <c r="K52" s="1128"/>
      <c r="L52" s="1128"/>
      <c r="M52" s="1128"/>
      <c r="N52" s="1128"/>
      <c r="O52" s="1128"/>
      <c r="P52" s="1128"/>
      <c r="Q52" s="1128"/>
      <c r="R52" s="1128"/>
      <c r="S52" s="1128"/>
      <c r="T52" s="1128"/>
      <c r="U52" s="202"/>
      <c r="V52" s="109"/>
      <c r="W52" s="381" t="s">
        <v>54</v>
      </c>
      <c r="X52" s="381"/>
      <c r="Y52" s="111" t="s">
        <v>9</v>
      </c>
      <c r="Z52" s="111"/>
      <c r="AA52" s="111"/>
      <c r="AB52" s="111"/>
      <c r="AC52" s="111"/>
      <c r="AD52" s="111"/>
      <c r="AE52" s="111"/>
      <c r="AF52" s="111"/>
      <c r="AG52" s="111"/>
      <c r="AH52" s="111"/>
      <c r="AI52" s="111"/>
      <c r="AJ52" s="111"/>
      <c r="AK52" s="111"/>
      <c r="AL52" s="117" t="s">
        <v>55</v>
      </c>
      <c r="AM52" s="202"/>
      <c r="AN52" s="109"/>
      <c r="AO52" s="407"/>
      <c r="AP52" s="407"/>
      <c r="AQ52" s="407"/>
    </row>
    <row r="53" spans="1:43" ht="6" customHeight="1" x14ac:dyDescent="0.25">
      <c r="A53" s="119"/>
      <c r="B53" s="118"/>
      <c r="C53" s="114"/>
      <c r="D53" s="113"/>
      <c r="E53" s="119"/>
      <c r="F53" s="119"/>
      <c r="G53" s="119"/>
      <c r="H53" s="119"/>
      <c r="I53" s="119"/>
      <c r="J53" s="119"/>
      <c r="K53" s="119"/>
      <c r="L53" s="119"/>
      <c r="M53" s="119"/>
      <c r="N53" s="119"/>
      <c r="O53" s="119"/>
      <c r="P53" s="119"/>
      <c r="Q53" s="119"/>
      <c r="R53" s="119"/>
      <c r="S53" s="119"/>
      <c r="T53" s="119"/>
      <c r="U53" s="114"/>
      <c r="V53" s="113"/>
      <c r="W53" s="119"/>
      <c r="X53" s="119"/>
      <c r="Y53" s="119"/>
      <c r="Z53" s="119"/>
      <c r="AA53" s="119"/>
      <c r="AB53" s="119"/>
      <c r="AC53" s="119"/>
      <c r="AD53" s="119"/>
      <c r="AE53" s="119"/>
      <c r="AF53" s="119"/>
      <c r="AG53" s="119"/>
      <c r="AH53" s="119"/>
      <c r="AI53" s="119"/>
      <c r="AJ53" s="119"/>
      <c r="AK53" s="119"/>
      <c r="AL53" s="120"/>
      <c r="AM53" s="114"/>
      <c r="AN53" s="113"/>
      <c r="AO53" s="119"/>
      <c r="AP53" s="119"/>
      <c r="AQ53" s="119"/>
    </row>
    <row r="54" spans="1:43" ht="6" customHeight="1" x14ac:dyDescent="0.25">
      <c r="A54" s="29"/>
      <c r="B54" s="433"/>
      <c r="C54" s="107"/>
      <c r="D54" s="108"/>
      <c r="E54" s="29"/>
      <c r="F54" s="29"/>
      <c r="G54" s="29"/>
      <c r="H54" s="29"/>
      <c r="I54" s="29"/>
      <c r="J54" s="29"/>
      <c r="K54" s="29"/>
      <c r="L54" s="29"/>
      <c r="M54" s="29"/>
      <c r="N54" s="29"/>
      <c r="O54" s="29"/>
      <c r="P54" s="29"/>
      <c r="Q54" s="29"/>
      <c r="R54" s="29"/>
      <c r="S54" s="29"/>
      <c r="T54" s="29"/>
      <c r="U54" s="107"/>
      <c r="V54" s="108"/>
      <c r="W54" s="29"/>
      <c r="X54" s="29"/>
      <c r="Y54" s="29"/>
      <c r="Z54" s="29"/>
      <c r="AA54" s="29"/>
      <c r="AB54" s="29"/>
      <c r="AC54" s="29"/>
      <c r="AD54" s="29"/>
      <c r="AE54" s="29"/>
      <c r="AF54" s="29"/>
      <c r="AG54" s="29"/>
      <c r="AH54" s="29"/>
      <c r="AI54" s="29"/>
      <c r="AJ54" s="29"/>
      <c r="AK54" s="29"/>
      <c r="AL54" s="33"/>
      <c r="AM54" s="107"/>
      <c r="AN54" s="108"/>
      <c r="AO54" s="29"/>
      <c r="AP54" s="29"/>
      <c r="AQ54" s="29"/>
    </row>
    <row r="55" spans="1:43" ht="11.25" customHeight="1" x14ac:dyDescent="0.25">
      <c r="A55" s="407"/>
      <c r="B55" s="410">
        <v>910</v>
      </c>
      <c r="C55" s="202"/>
      <c r="D55" s="109"/>
      <c r="E55" s="1148" t="str">
        <f ca="1">VLOOKUP(INDIRECT(ADDRESS(ROW(),COLUMN()-3)),INDIRECT("translations[[Question Num]:["&amp; Language_Selected &amp;"]]"),MATCH(Language_Selected,Language_Options,0)+1,FALSE)</f>
        <v>As you know, some women take up jobs for which they are paid in cash or kind. Others sell things, have a small business or work on the family farm or in the family business. In the last 7 days, have you done any of these things or any other work?</v>
      </c>
      <c r="F55" s="1148"/>
      <c r="G55" s="1148"/>
      <c r="H55" s="1148"/>
      <c r="I55" s="1148"/>
      <c r="J55" s="1148"/>
      <c r="K55" s="1148"/>
      <c r="L55" s="1148"/>
      <c r="M55" s="1148"/>
      <c r="N55" s="1148"/>
      <c r="O55" s="1148"/>
      <c r="P55" s="1148"/>
      <c r="Q55" s="1148"/>
      <c r="R55" s="1148"/>
      <c r="S55" s="1148"/>
      <c r="T55" s="1148"/>
      <c r="U55" s="202"/>
      <c r="V55" s="109"/>
      <c r="W55" s="407"/>
      <c r="X55" s="407"/>
      <c r="Y55" s="407"/>
      <c r="Z55" s="407"/>
      <c r="AA55" s="407"/>
      <c r="AB55" s="407"/>
      <c r="AC55" s="407"/>
      <c r="AD55" s="407"/>
      <c r="AE55" s="407"/>
      <c r="AF55" s="407"/>
      <c r="AG55" s="407"/>
      <c r="AH55" s="407"/>
      <c r="AI55" s="407"/>
      <c r="AJ55" s="407"/>
      <c r="AK55" s="407"/>
      <c r="AL55" s="203"/>
      <c r="AM55" s="202"/>
      <c r="AN55" s="109"/>
      <c r="AO55" s="407"/>
      <c r="AP55" s="407"/>
      <c r="AQ55" s="407"/>
    </row>
    <row r="56" spans="1:43" x14ac:dyDescent="0.25">
      <c r="A56" s="407"/>
      <c r="B56" s="410"/>
      <c r="C56" s="202"/>
      <c r="D56" s="109"/>
      <c r="E56" s="1148"/>
      <c r="F56" s="1148"/>
      <c r="G56" s="1148"/>
      <c r="H56" s="1148"/>
      <c r="I56" s="1148"/>
      <c r="J56" s="1148"/>
      <c r="K56" s="1148"/>
      <c r="L56" s="1148"/>
      <c r="M56" s="1148"/>
      <c r="N56" s="1148"/>
      <c r="O56" s="1148"/>
      <c r="P56" s="1148"/>
      <c r="Q56" s="1148"/>
      <c r="R56" s="1148"/>
      <c r="S56" s="1148"/>
      <c r="T56" s="1148"/>
      <c r="U56" s="202"/>
      <c r="V56" s="109"/>
      <c r="W56" s="381" t="s">
        <v>52</v>
      </c>
      <c r="X56" s="381"/>
      <c r="Y56" s="111" t="s">
        <v>9</v>
      </c>
      <c r="Z56" s="111"/>
      <c r="AA56" s="111"/>
      <c r="AB56" s="111"/>
      <c r="AC56" s="111"/>
      <c r="AD56" s="111"/>
      <c r="AE56" s="111"/>
      <c r="AF56" s="111"/>
      <c r="AG56" s="111"/>
      <c r="AH56" s="111"/>
      <c r="AI56" s="111"/>
      <c r="AJ56" s="111"/>
      <c r="AK56" s="111"/>
      <c r="AL56" s="117" t="s">
        <v>53</v>
      </c>
      <c r="AM56" s="202"/>
      <c r="AN56" s="109"/>
      <c r="AO56" s="381"/>
      <c r="AP56" s="359">
        <v>913</v>
      </c>
      <c r="AQ56" s="407"/>
    </row>
    <row r="57" spans="1:43" x14ac:dyDescent="0.25">
      <c r="A57" s="407"/>
      <c r="B57" s="410"/>
      <c r="C57" s="202"/>
      <c r="D57" s="109"/>
      <c r="E57" s="1148"/>
      <c r="F57" s="1148"/>
      <c r="G57" s="1148"/>
      <c r="H57" s="1148"/>
      <c r="I57" s="1148"/>
      <c r="J57" s="1148"/>
      <c r="K57" s="1148"/>
      <c r="L57" s="1148"/>
      <c r="M57" s="1148"/>
      <c r="N57" s="1148"/>
      <c r="O57" s="1148"/>
      <c r="P57" s="1148"/>
      <c r="Q57" s="1148"/>
      <c r="R57" s="1148"/>
      <c r="S57" s="1148"/>
      <c r="T57" s="1148"/>
      <c r="U57" s="202"/>
      <c r="V57" s="109"/>
      <c r="W57" s="381" t="s">
        <v>54</v>
      </c>
      <c r="X57" s="381"/>
      <c r="Y57" s="111" t="s">
        <v>9</v>
      </c>
      <c r="Z57" s="111"/>
      <c r="AA57" s="111"/>
      <c r="AB57" s="111"/>
      <c r="AC57" s="111"/>
      <c r="AD57" s="111"/>
      <c r="AE57" s="111"/>
      <c r="AF57" s="111"/>
      <c r="AG57" s="111"/>
      <c r="AH57" s="111"/>
      <c r="AI57" s="111"/>
      <c r="AJ57" s="111"/>
      <c r="AK57" s="111"/>
      <c r="AL57" s="117" t="s">
        <v>55</v>
      </c>
      <c r="AM57" s="202"/>
      <c r="AN57" s="407"/>
      <c r="AO57" s="407"/>
      <c r="AP57" s="407"/>
      <c r="AQ57" s="407"/>
    </row>
    <row r="58" spans="1:43" ht="11.25" customHeight="1" x14ac:dyDescent="0.25">
      <c r="A58" s="407"/>
      <c r="B58" s="410"/>
      <c r="C58" s="202"/>
      <c r="D58" s="109"/>
      <c r="E58" s="1148"/>
      <c r="F58" s="1148"/>
      <c r="G58" s="1148"/>
      <c r="H58" s="1148"/>
      <c r="I58" s="1148"/>
      <c r="J58" s="1148"/>
      <c r="K58" s="1148"/>
      <c r="L58" s="1148"/>
      <c r="M58" s="1148"/>
      <c r="N58" s="1148"/>
      <c r="O58" s="1148"/>
      <c r="P58" s="1148"/>
      <c r="Q58" s="1148"/>
      <c r="R58" s="1148"/>
      <c r="S58" s="1148"/>
      <c r="T58" s="1148"/>
      <c r="U58" s="202"/>
      <c r="V58" s="109"/>
      <c r="AM58" s="168"/>
      <c r="AQ58" s="407"/>
    </row>
    <row r="59" spans="1:43" x14ac:dyDescent="0.25">
      <c r="A59" s="407"/>
      <c r="B59" s="410"/>
      <c r="C59" s="202"/>
      <c r="D59" s="109"/>
      <c r="E59" s="1148"/>
      <c r="F59" s="1148"/>
      <c r="G59" s="1148"/>
      <c r="H59" s="1148"/>
      <c r="I59" s="1148"/>
      <c r="J59" s="1148"/>
      <c r="K59" s="1148"/>
      <c r="L59" s="1148"/>
      <c r="M59" s="1148"/>
      <c r="N59" s="1148"/>
      <c r="O59" s="1148"/>
      <c r="P59" s="1148"/>
      <c r="Q59" s="1148"/>
      <c r="R59" s="1148"/>
      <c r="S59" s="1148"/>
      <c r="T59" s="1148"/>
      <c r="U59" s="202"/>
      <c r="V59" s="109"/>
      <c r="W59" s="381"/>
      <c r="X59" s="381"/>
      <c r="Y59" s="381"/>
      <c r="Z59" s="381"/>
      <c r="AA59" s="381"/>
      <c r="AB59" s="381"/>
      <c r="AC59" s="381"/>
      <c r="AD59" s="381"/>
      <c r="AE59" s="381"/>
      <c r="AF59" s="381"/>
      <c r="AG59" s="381"/>
      <c r="AH59" s="381"/>
      <c r="AI59" s="381"/>
      <c r="AJ59" s="381"/>
      <c r="AK59" s="381"/>
      <c r="AL59" s="116"/>
      <c r="AM59" s="202"/>
      <c r="AN59" s="109"/>
      <c r="AO59" s="407"/>
      <c r="AP59" s="407"/>
      <c r="AQ59" s="407"/>
    </row>
    <row r="60" spans="1:43" ht="6" customHeight="1" x14ac:dyDescent="0.25">
      <c r="A60" s="119"/>
      <c r="B60" s="118"/>
      <c r="C60" s="114"/>
      <c r="D60" s="113"/>
      <c r="E60" s="119"/>
      <c r="F60" s="119"/>
      <c r="G60" s="119"/>
      <c r="H60" s="119"/>
      <c r="I60" s="119"/>
      <c r="J60" s="119"/>
      <c r="K60" s="119"/>
      <c r="L60" s="119"/>
      <c r="M60" s="119"/>
      <c r="N60" s="119"/>
      <c r="O60" s="119"/>
      <c r="P60" s="119"/>
      <c r="Q60" s="119"/>
      <c r="R60" s="119"/>
      <c r="S60" s="119"/>
      <c r="T60" s="119"/>
      <c r="U60" s="114"/>
      <c r="V60" s="113"/>
      <c r="W60" s="119"/>
      <c r="X60" s="119"/>
      <c r="Y60" s="119"/>
      <c r="Z60" s="119"/>
      <c r="AA60" s="119"/>
      <c r="AB60" s="119"/>
      <c r="AC60" s="119"/>
      <c r="AD60" s="119"/>
      <c r="AE60" s="119"/>
      <c r="AF60" s="119"/>
      <c r="AG60" s="119"/>
      <c r="AH60" s="119"/>
      <c r="AI60" s="119"/>
      <c r="AJ60" s="119"/>
      <c r="AK60" s="119"/>
      <c r="AL60" s="120"/>
      <c r="AM60" s="114"/>
      <c r="AN60" s="113"/>
      <c r="AO60" s="119"/>
      <c r="AP60" s="119"/>
      <c r="AQ60" s="119"/>
    </row>
    <row r="61" spans="1:43" ht="6" customHeight="1" x14ac:dyDescent="0.25">
      <c r="A61" s="29"/>
      <c r="B61" s="433"/>
      <c r="C61" s="107"/>
      <c r="D61" s="108"/>
      <c r="E61" s="29"/>
      <c r="F61" s="29"/>
      <c r="G61" s="29"/>
      <c r="H61" s="29"/>
      <c r="I61" s="29"/>
      <c r="J61" s="29"/>
      <c r="K61" s="29"/>
      <c r="L61" s="29"/>
      <c r="M61" s="29"/>
      <c r="N61" s="29"/>
      <c r="O61" s="29"/>
      <c r="P61" s="29"/>
      <c r="Q61" s="29"/>
      <c r="R61" s="29"/>
      <c r="S61" s="29"/>
      <c r="T61" s="29"/>
      <c r="U61" s="107"/>
      <c r="V61" s="108"/>
      <c r="W61" s="29"/>
      <c r="X61" s="29"/>
      <c r="Y61" s="29"/>
      <c r="Z61" s="29"/>
      <c r="AA61" s="29"/>
      <c r="AB61" s="29"/>
      <c r="AC61" s="29"/>
      <c r="AD61" s="29"/>
      <c r="AE61" s="29"/>
      <c r="AF61" s="29"/>
      <c r="AG61" s="29"/>
      <c r="AH61" s="29"/>
      <c r="AI61" s="29"/>
      <c r="AJ61" s="29"/>
      <c r="AK61" s="29"/>
      <c r="AL61" s="33"/>
      <c r="AM61" s="107"/>
      <c r="AN61" s="108"/>
      <c r="AO61" s="29"/>
      <c r="AP61" s="29"/>
      <c r="AQ61" s="29"/>
    </row>
    <row r="62" spans="1:43" ht="11.25" customHeight="1" x14ac:dyDescent="0.25">
      <c r="A62" s="407"/>
      <c r="B62" s="410">
        <v>911</v>
      </c>
      <c r="C62" s="202"/>
      <c r="D62" s="109"/>
      <c r="E62" s="1128" t="str">
        <f ca="1">VLOOKUP(INDIRECT(ADDRESS(ROW(),COLUMN()-3)),INDIRECT("translations[[Question Num]:["&amp; Language_Selected &amp;"]]"),MATCH(Language_Selected,Language_Options,0)+1,FALSE)</f>
        <v>Although you did not work in the last 7 days, do you have any job or business from which you were absent for leave, illness, vacation, maternity leave, or any other such reason?</v>
      </c>
      <c r="F62" s="1128"/>
      <c r="G62" s="1128"/>
      <c r="H62" s="1128"/>
      <c r="I62" s="1128"/>
      <c r="J62" s="1128"/>
      <c r="K62" s="1128"/>
      <c r="L62" s="1128"/>
      <c r="M62" s="1128"/>
      <c r="N62" s="1128"/>
      <c r="O62" s="1128"/>
      <c r="P62" s="1128"/>
      <c r="Q62" s="1128"/>
      <c r="R62" s="1128"/>
      <c r="S62" s="1128"/>
      <c r="T62" s="1128"/>
      <c r="U62" s="202"/>
      <c r="V62" s="109"/>
      <c r="AM62" s="168"/>
      <c r="AN62" s="169"/>
      <c r="AQ62" s="407"/>
    </row>
    <row r="63" spans="1:43" x14ac:dyDescent="0.25">
      <c r="A63" s="407"/>
      <c r="B63" s="410"/>
      <c r="C63" s="202"/>
      <c r="D63" s="109"/>
      <c r="E63" s="1128"/>
      <c r="F63" s="1128"/>
      <c r="G63" s="1128"/>
      <c r="H63" s="1128"/>
      <c r="I63" s="1128"/>
      <c r="J63" s="1128"/>
      <c r="K63" s="1128"/>
      <c r="L63" s="1128"/>
      <c r="M63" s="1128"/>
      <c r="N63" s="1128"/>
      <c r="O63" s="1128"/>
      <c r="P63" s="1128"/>
      <c r="Q63" s="1128"/>
      <c r="R63" s="1128"/>
      <c r="S63" s="1128"/>
      <c r="T63" s="1128"/>
      <c r="U63" s="202"/>
      <c r="V63" s="109"/>
      <c r="W63" s="381" t="s">
        <v>52</v>
      </c>
      <c r="X63" s="381"/>
      <c r="Y63" s="111" t="s">
        <v>9</v>
      </c>
      <c r="Z63" s="111"/>
      <c r="AA63" s="111"/>
      <c r="AB63" s="111"/>
      <c r="AC63" s="111"/>
      <c r="AD63" s="111"/>
      <c r="AE63" s="111"/>
      <c r="AF63" s="111"/>
      <c r="AG63" s="111"/>
      <c r="AH63" s="111"/>
      <c r="AI63" s="111"/>
      <c r="AJ63" s="111"/>
      <c r="AK63" s="111"/>
      <c r="AL63" s="117" t="s">
        <v>53</v>
      </c>
      <c r="AM63" s="202"/>
      <c r="AN63" s="109"/>
      <c r="AO63" s="407"/>
      <c r="AP63" s="359">
        <v>913</v>
      </c>
      <c r="AQ63" s="407"/>
    </row>
    <row r="64" spans="1:43" x14ac:dyDescent="0.25">
      <c r="A64" s="407"/>
      <c r="B64" s="410"/>
      <c r="C64" s="202"/>
      <c r="D64" s="109"/>
      <c r="E64" s="1128"/>
      <c r="F64" s="1128"/>
      <c r="G64" s="1128"/>
      <c r="H64" s="1128"/>
      <c r="I64" s="1128"/>
      <c r="J64" s="1128"/>
      <c r="K64" s="1128"/>
      <c r="L64" s="1128"/>
      <c r="M64" s="1128"/>
      <c r="N64" s="1128"/>
      <c r="O64" s="1128"/>
      <c r="P64" s="1128"/>
      <c r="Q64" s="1128"/>
      <c r="R64" s="1128"/>
      <c r="S64" s="1128"/>
      <c r="T64" s="1128"/>
      <c r="U64" s="202"/>
      <c r="V64" s="109"/>
      <c r="W64" s="381" t="s">
        <v>54</v>
      </c>
      <c r="X64" s="381"/>
      <c r="Y64" s="111" t="s">
        <v>9</v>
      </c>
      <c r="Z64" s="111"/>
      <c r="AA64" s="111"/>
      <c r="AB64" s="111"/>
      <c r="AC64" s="111"/>
      <c r="AD64" s="111"/>
      <c r="AE64" s="111"/>
      <c r="AF64" s="111"/>
      <c r="AG64" s="111"/>
      <c r="AH64" s="111"/>
      <c r="AI64" s="111"/>
      <c r="AJ64" s="111"/>
      <c r="AK64" s="111"/>
      <c r="AL64" s="117" t="s">
        <v>55</v>
      </c>
      <c r="AM64" s="202"/>
      <c r="AN64" s="109"/>
      <c r="AO64" s="381"/>
      <c r="AP64" s="359"/>
      <c r="AQ64" s="407"/>
    </row>
    <row r="65" spans="1:43" x14ac:dyDescent="0.25">
      <c r="A65" s="407"/>
      <c r="B65" s="410"/>
      <c r="C65" s="202"/>
      <c r="D65" s="109"/>
      <c r="E65" s="1128"/>
      <c r="F65" s="1128"/>
      <c r="G65" s="1128"/>
      <c r="H65" s="1128"/>
      <c r="I65" s="1128"/>
      <c r="J65" s="1128"/>
      <c r="K65" s="1128"/>
      <c r="L65" s="1128"/>
      <c r="M65" s="1128"/>
      <c r="N65" s="1128"/>
      <c r="O65" s="1128"/>
      <c r="P65" s="1128"/>
      <c r="Q65" s="1128"/>
      <c r="R65" s="1128"/>
      <c r="S65" s="1128"/>
      <c r="T65" s="1128"/>
      <c r="U65" s="202"/>
      <c r="V65" s="109"/>
      <c r="AM65" s="202"/>
      <c r="AN65" s="109"/>
      <c r="AQ65" s="407"/>
    </row>
    <row r="66" spans="1:43" ht="6" customHeight="1" x14ac:dyDescent="0.25">
      <c r="A66" s="119"/>
      <c r="B66" s="118"/>
      <c r="C66" s="114"/>
      <c r="D66" s="113"/>
      <c r="E66" s="119"/>
      <c r="F66" s="119"/>
      <c r="G66" s="119"/>
      <c r="H66" s="119"/>
      <c r="I66" s="119"/>
      <c r="J66" s="119"/>
      <c r="K66" s="119"/>
      <c r="L66" s="119"/>
      <c r="M66" s="119"/>
      <c r="N66" s="119"/>
      <c r="O66" s="119"/>
      <c r="P66" s="119"/>
      <c r="Q66" s="119"/>
      <c r="R66" s="119"/>
      <c r="S66" s="119"/>
      <c r="T66" s="119"/>
      <c r="U66" s="114"/>
      <c r="V66" s="113"/>
      <c r="W66" s="119"/>
      <c r="X66" s="119"/>
      <c r="Y66" s="119"/>
      <c r="Z66" s="119"/>
      <c r="AA66" s="119"/>
      <c r="AB66" s="119"/>
      <c r="AC66" s="119"/>
      <c r="AD66" s="119"/>
      <c r="AE66" s="119"/>
      <c r="AF66" s="119"/>
      <c r="AG66" s="119"/>
      <c r="AH66" s="119"/>
      <c r="AI66" s="119"/>
      <c r="AJ66" s="119"/>
      <c r="AK66" s="119"/>
      <c r="AL66" s="120"/>
      <c r="AM66" s="114"/>
      <c r="AN66" s="113"/>
      <c r="AO66" s="119"/>
      <c r="AP66" s="119"/>
      <c r="AQ66" s="119"/>
    </row>
    <row r="67" spans="1:43" ht="6" customHeight="1" x14ac:dyDescent="0.25">
      <c r="A67" s="29"/>
      <c r="B67" s="433"/>
      <c r="C67" s="107"/>
      <c r="D67" s="108"/>
      <c r="E67" s="29"/>
      <c r="F67" s="29"/>
      <c r="G67" s="29"/>
      <c r="H67" s="29"/>
      <c r="I67" s="29"/>
      <c r="J67" s="29"/>
      <c r="K67" s="29"/>
      <c r="L67" s="29"/>
      <c r="M67" s="29"/>
      <c r="N67" s="29"/>
      <c r="O67" s="29"/>
      <c r="P67" s="29"/>
      <c r="Q67" s="29"/>
      <c r="R67" s="29"/>
      <c r="S67" s="29"/>
      <c r="T67" s="29"/>
      <c r="U67" s="107"/>
      <c r="V67" s="108"/>
      <c r="W67" s="29"/>
      <c r="X67" s="29"/>
      <c r="Y67" s="29"/>
      <c r="Z67" s="29"/>
      <c r="AA67" s="29"/>
      <c r="AB67" s="29"/>
      <c r="AC67" s="29"/>
      <c r="AD67" s="29"/>
      <c r="AE67" s="29"/>
      <c r="AF67" s="29"/>
      <c r="AG67" s="29"/>
      <c r="AH67" s="29"/>
      <c r="AI67" s="29"/>
      <c r="AJ67" s="29"/>
      <c r="AK67" s="29"/>
      <c r="AL67" s="33"/>
      <c r="AM67" s="107"/>
      <c r="AN67" s="108"/>
      <c r="AO67" s="29"/>
      <c r="AP67" s="29"/>
      <c r="AQ67" s="29"/>
    </row>
    <row r="68" spans="1:43" ht="11.25" customHeight="1" x14ac:dyDescent="0.25">
      <c r="A68" s="407"/>
      <c r="B68" s="410">
        <v>912</v>
      </c>
      <c r="C68" s="202"/>
      <c r="D68" s="109"/>
      <c r="E68" s="1128" t="str">
        <f ca="1">VLOOKUP(INDIRECT(ADDRESS(ROW(),COLUMN()-3)),INDIRECT("translations[[Question Num]:["&amp; Language_Selected &amp;"]]"),MATCH(Language_Selected,Language_Options,0)+1,FALSE)</f>
        <v>Have you done any work in the last 12 months?</v>
      </c>
      <c r="F68" s="1128"/>
      <c r="G68" s="1128"/>
      <c r="H68" s="1128"/>
      <c r="I68" s="1128"/>
      <c r="J68" s="1128"/>
      <c r="K68" s="1128"/>
      <c r="L68" s="1128"/>
      <c r="M68" s="1128"/>
      <c r="N68" s="1128"/>
      <c r="O68" s="1128"/>
      <c r="P68" s="1128"/>
      <c r="Q68" s="1128"/>
      <c r="R68" s="1128"/>
      <c r="S68" s="1128"/>
      <c r="T68" s="1128"/>
      <c r="U68" s="202"/>
      <c r="V68" s="109"/>
      <c r="W68" s="381" t="s">
        <v>52</v>
      </c>
      <c r="X68" s="381"/>
      <c r="Y68" s="111" t="s">
        <v>9</v>
      </c>
      <c r="Z68" s="111"/>
      <c r="AA68" s="111"/>
      <c r="AB68" s="111"/>
      <c r="AC68" s="111"/>
      <c r="AD68" s="111"/>
      <c r="AE68" s="111"/>
      <c r="AF68" s="111"/>
      <c r="AG68" s="111"/>
      <c r="AH68" s="111"/>
      <c r="AI68" s="111"/>
      <c r="AJ68" s="111"/>
      <c r="AK68" s="111"/>
      <c r="AL68" s="117" t="s">
        <v>53</v>
      </c>
      <c r="AM68" s="202"/>
      <c r="AN68" s="109"/>
      <c r="AO68" s="407"/>
      <c r="AP68" s="407"/>
      <c r="AQ68" s="407"/>
    </row>
    <row r="69" spans="1:43" x14ac:dyDescent="0.25">
      <c r="A69" s="407"/>
      <c r="B69" s="410"/>
      <c r="C69" s="202"/>
      <c r="D69" s="109"/>
      <c r="E69" s="1128"/>
      <c r="F69" s="1128"/>
      <c r="G69" s="1128"/>
      <c r="H69" s="1128"/>
      <c r="I69" s="1128"/>
      <c r="J69" s="1128"/>
      <c r="K69" s="1128"/>
      <c r="L69" s="1128"/>
      <c r="M69" s="1128"/>
      <c r="N69" s="1128"/>
      <c r="O69" s="1128"/>
      <c r="P69" s="1128"/>
      <c r="Q69" s="1128"/>
      <c r="R69" s="1128"/>
      <c r="S69" s="1128"/>
      <c r="T69" s="1128"/>
      <c r="U69" s="202"/>
      <c r="V69" s="109"/>
      <c r="W69" s="381" t="s">
        <v>54</v>
      </c>
      <c r="X69" s="381"/>
      <c r="Y69" s="111" t="s">
        <v>9</v>
      </c>
      <c r="Z69" s="111"/>
      <c r="AA69" s="111"/>
      <c r="AB69" s="111"/>
      <c r="AC69" s="111"/>
      <c r="AD69" s="111"/>
      <c r="AE69" s="111"/>
      <c r="AF69" s="111"/>
      <c r="AG69" s="111"/>
      <c r="AH69" s="111"/>
      <c r="AI69" s="111"/>
      <c r="AJ69" s="111"/>
      <c r="AK69" s="111"/>
      <c r="AL69" s="117" t="s">
        <v>55</v>
      </c>
      <c r="AM69" s="202"/>
      <c r="AN69" s="109"/>
      <c r="AO69" s="381"/>
      <c r="AP69" s="359">
        <v>917</v>
      </c>
      <c r="AQ69" s="407"/>
    </row>
    <row r="70" spans="1:43" ht="6" customHeight="1" x14ac:dyDescent="0.25">
      <c r="A70" s="119"/>
      <c r="B70" s="118"/>
      <c r="C70" s="114"/>
      <c r="D70" s="113"/>
      <c r="E70" s="119"/>
      <c r="F70" s="119"/>
      <c r="G70" s="119"/>
      <c r="H70" s="119"/>
      <c r="I70" s="119"/>
      <c r="J70" s="119"/>
      <c r="K70" s="119"/>
      <c r="L70" s="119"/>
      <c r="M70" s="119"/>
      <c r="N70" s="119"/>
      <c r="O70" s="119"/>
      <c r="P70" s="119"/>
      <c r="Q70" s="119"/>
      <c r="R70" s="119"/>
      <c r="S70" s="119"/>
      <c r="T70" s="119"/>
      <c r="U70" s="114"/>
      <c r="V70" s="113"/>
      <c r="W70" s="119"/>
      <c r="X70" s="119"/>
      <c r="Y70" s="119"/>
      <c r="Z70" s="119"/>
      <c r="AA70" s="119"/>
      <c r="AB70" s="119"/>
      <c r="AC70" s="119"/>
      <c r="AD70" s="119"/>
      <c r="AE70" s="119"/>
      <c r="AF70" s="119"/>
      <c r="AG70" s="119"/>
      <c r="AH70" s="119"/>
      <c r="AI70" s="119"/>
      <c r="AJ70" s="119"/>
      <c r="AK70" s="119"/>
      <c r="AL70" s="120"/>
      <c r="AM70" s="114"/>
      <c r="AN70" s="113"/>
      <c r="AO70" s="119"/>
      <c r="AP70" s="119"/>
      <c r="AQ70" s="119"/>
    </row>
    <row r="71" spans="1:43" ht="6" customHeight="1" x14ac:dyDescent="0.25">
      <c r="A71" s="29"/>
      <c r="B71" s="433"/>
      <c r="C71" s="107"/>
      <c r="D71" s="108"/>
      <c r="E71" s="29"/>
      <c r="F71" s="29"/>
      <c r="G71" s="29"/>
      <c r="H71" s="29"/>
      <c r="I71" s="29"/>
      <c r="J71" s="29"/>
      <c r="K71" s="29"/>
      <c r="L71" s="29"/>
      <c r="M71" s="29"/>
      <c r="N71" s="29"/>
      <c r="O71" s="29"/>
      <c r="P71" s="29"/>
      <c r="Q71" s="29"/>
      <c r="R71" s="29"/>
      <c r="S71" s="29"/>
      <c r="T71" s="29"/>
      <c r="U71" s="107"/>
      <c r="V71" s="108"/>
      <c r="W71" s="29"/>
      <c r="X71" s="29"/>
      <c r="Y71" s="29"/>
      <c r="Z71" s="29"/>
      <c r="AA71" s="29"/>
      <c r="AB71" s="29"/>
      <c r="AC71" s="29"/>
      <c r="AD71" s="29"/>
      <c r="AE71" s="29"/>
      <c r="AF71" s="29"/>
      <c r="AG71" s="29"/>
      <c r="AH71" s="29"/>
      <c r="AI71" s="29"/>
      <c r="AJ71" s="29"/>
      <c r="AK71" s="29"/>
      <c r="AL71" s="33"/>
      <c r="AM71" s="107"/>
      <c r="AN71" s="108"/>
      <c r="AO71" s="29"/>
      <c r="AP71" s="29"/>
      <c r="AQ71" s="29"/>
    </row>
    <row r="72" spans="1:43" ht="11.25" customHeight="1" x14ac:dyDescent="0.25">
      <c r="A72" s="407"/>
      <c r="B72" s="410">
        <v>913</v>
      </c>
      <c r="C72" s="202"/>
      <c r="D72" s="109"/>
      <c r="E72" s="1148" t="str">
        <f ca="1">VLOOKUP(INDIRECT(ADDRESS(ROW(),COLUMN()-3)),INDIRECT("translations[[Question Num]:["&amp; Language_Selected &amp;"]]"),MATCH(Language_Selected,Language_Options,0)+1,FALSE)</f>
        <v>What is your occupation? That is, what kind of work do you mainly do?</v>
      </c>
      <c r="F72" s="1148"/>
      <c r="G72" s="1148"/>
      <c r="H72" s="1148"/>
      <c r="I72" s="1148"/>
      <c r="J72" s="1148"/>
      <c r="K72" s="1148"/>
      <c r="L72" s="1148"/>
      <c r="M72" s="1148"/>
      <c r="N72" s="1148"/>
      <c r="O72" s="1148"/>
      <c r="P72" s="1148"/>
      <c r="Q72" s="1148"/>
      <c r="R72" s="1148"/>
      <c r="S72" s="1148"/>
      <c r="T72" s="1148"/>
      <c r="U72" s="202"/>
      <c r="V72" s="109"/>
      <c r="W72" s="407"/>
      <c r="X72" s="407"/>
      <c r="Y72" s="407"/>
      <c r="Z72" s="407"/>
      <c r="AA72" s="407"/>
      <c r="AB72" s="407"/>
      <c r="AC72" s="407"/>
      <c r="AD72" s="407"/>
      <c r="AE72" s="407"/>
      <c r="AF72" s="407"/>
      <c r="AG72" s="407"/>
      <c r="AH72" s="407"/>
      <c r="AI72" s="407"/>
      <c r="AJ72" s="407"/>
      <c r="AK72" s="407"/>
      <c r="AL72" s="203"/>
      <c r="AM72" s="202"/>
      <c r="AN72" s="109"/>
      <c r="AO72" s="407"/>
      <c r="AP72" s="407"/>
      <c r="AQ72" s="407"/>
    </row>
    <row r="73" spans="1:43" x14ac:dyDescent="0.25">
      <c r="A73" s="407"/>
      <c r="B73" s="410"/>
      <c r="C73" s="202"/>
      <c r="D73" s="109"/>
      <c r="E73" s="1148"/>
      <c r="F73" s="1148"/>
      <c r="G73" s="1148"/>
      <c r="H73" s="1148"/>
      <c r="I73" s="1148"/>
      <c r="J73" s="1148"/>
      <c r="K73" s="1148"/>
      <c r="L73" s="1148"/>
      <c r="M73" s="1148"/>
      <c r="N73" s="1148"/>
      <c r="O73" s="1148"/>
      <c r="P73" s="1148"/>
      <c r="Q73" s="1148"/>
      <c r="R73" s="1148"/>
      <c r="S73" s="1148"/>
      <c r="T73" s="1148"/>
      <c r="U73" s="202"/>
      <c r="V73" s="109"/>
      <c r="W73" s="119"/>
      <c r="X73" s="119"/>
      <c r="Y73" s="119"/>
      <c r="Z73" s="119"/>
      <c r="AA73" s="119"/>
      <c r="AB73" s="119"/>
      <c r="AC73" s="119"/>
      <c r="AD73" s="119"/>
      <c r="AE73" s="119"/>
      <c r="AF73" s="119"/>
      <c r="AG73" s="119"/>
      <c r="AH73" s="407"/>
      <c r="AM73" s="202"/>
      <c r="AN73" s="109"/>
      <c r="AO73" s="407"/>
      <c r="AP73" s="407"/>
      <c r="AQ73" s="407"/>
    </row>
    <row r="74" spans="1:43" x14ac:dyDescent="0.25">
      <c r="A74" s="407"/>
      <c r="B74" s="410"/>
      <c r="C74" s="202"/>
      <c r="D74" s="109"/>
      <c r="E74" s="1148"/>
      <c r="F74" s="1148"/>
      <c r="G74" s="1148"/>
      <c r="H74" s="1148"/>
      <c r="I74" s="1148"/>
      <c r="J74" s="1148"/>
      <c r="K74" s="1148"/>
      <c r="L74" s="1148"/>
      <c r="M74" s="1148"/>
      <c r="N74" s="1148"/>
      <c r="O74" s="1148"/>
      <c r="P74" s="1148"/>
      <c r="Q74" s="1148"/>
      <c r="R74" s="1148"/>
      <c r="S74" s="1148"/>
      <c r="T74" s="1148"/>
      <c r="U74" s="202"/>
      <c r="V74" s="109"/>
      <c r="W74" s="407"/>
      <c r="X74" s="407"/>
      <c r="Y74" s="407"/>
      <c r="Z74" s="407"/>
      <c r="AA74" s="407"/>
      <c r="AB74" s="407"/>
      <c r="AC74" s="407"/>
      <c r="AD74" s="407"/>
      <c r="AE74" s="407"/>
      <c r="AF74" s="407"/>
      <c r="AG74" s="407"/>
      <c r="AH74" s="407"/>
      <c r="AM74" s="202"/>
      <c r="AN74" s="109"/>
      <c r="AO74" s="407"/>
      <c r="AP74" s="407"/>
      <c r="AQ74" s="407"/>
    </row>
    <row r="75" spans="1:43" x14ac:dyDescent="0.25">
      <c r="A75" s="407"/>
      <c r="B75" s="410"/>
      <c r="C75" s="202"/>
      <c r="D75" s="109"/>
      <c r="E75" s="1148"/>
      <c r="F75" s="1148"/>
      <c r="G75" s="1148"/>
      <c r="H75" s="1148"/>
      <c r="I75" s="1148"/>
      <c r="J75" s="1148"/>
      <c r="K75" s="1148"/>
      <c r="L75" s="1148"/>
      <c r="M75" s="1148"/>
      <c r="N75" s="1148"/>
      <c r="O75" s="1148"/>
      <c r="P75" s="1148"/>
      <c r="Q75" s="1148"/>
      <c r="R75" s="1148"/>
      <c r="S75" s="1148"/>
      <c r="T75" s="1148"/>
      <c r="U75" s="202"/>
      <c r="V75" s="109"/>
      <c r="W75" s="119"/>
      <c r="X75" s="119"/>
      <c r="Y75" s="119"/>
      <c r="Z75" s="119"/>
      <c r="AA75" s="119"/>
      <c r="AB75" s="119"/>
      <c r="AC75" s="119"/>
      <c r="AD75" s="119"/>
      <c r="AE75" s="119"/>
      <c r="AF75" s="119"/>
      <c r="AG75" s="119"/>
      <c r="AH75" s="407"/>
      <c r="AI75" s="162"/>
      <c r="AJ75" s="163"/>
      <c r="AK75" s="162"/>
      <c r="AL75" s="164"/>
      <c r="AM75" s="202"/>
      <c r="AN75" s="109"/>
      <c r="AO75" s="407"/>
      <c r="AP75" s="407"/>
      <c r="AQ75" s="407"/>
    </row>
    <row r="76" spans="1:43" x14ac:dyDescent="0.25">
      <c r="A76" s="407"/>
      <c r="B76" s="410"/>
      <c r="C76" s="202"/>
      <c r="D76" s="109"/>
      <c r="E76" s="1148"/>
      <c r="F76" s="1148"/>
      <c r="G76" s="1148"/>
      <c r="H76" s="1148"/>
      <c r="I76" s="1148"/>
      <c r="J76" s="1148"/>
      <c r="K76" s="1148"/>
      <c r="L76" s="1148"/>
      <c r="M76" s="1148"/>
      <c r="N76" s="1148"/>
      <c r="O76" s="1148"/>
      <c r="P76" s="1148"/>
      <c r="Q76" s="1148"/>
      <c r="R76" s="1148"/>
      <c r="S76" s="1148"/>
      <c r="T76" s="1148"/>
      <c r="U76" s="202"/>
      <c r="V76" s="109"/>
      <c r="W76" s="407"/>
      <c r="X76" s="407"/>
      <c r="Y76" s="407"/>
      <c r="Z76" s="407"/>
      <c r="AA76" s="407"/>
      <c r="AB76" s="407"/>
      <c r="AC76" s="407"/>
      <c r="AD76" s="407"/>
      <c r="AE76" s="407"/>
      <c r="AF76" s="407"/>
      <c r="AG76" s="407"/>
      <c r="AH76" s="407"/>
      <c r="AI76" s="165"/>
      <c r="AJ76" s="166"/>
      <c r="AK76" s="165"/>
      <c r="AL76" s="167"/>
      <c r="AM76" s="202"/>
      <c r="AN76" s="109"/>
      <c r="AO76" s="407"/>
      <c r="AP76" s="407"/>
      <c r="AQ76" s="407"/>
    </row>
    <row r="77" spans="1:43" x14ac:dyDescent="0.25">
      <c r="A77" s="407"/>
      <c r="B77" s="410"/>
      <c r="C77" s="202"/>
      <c r="D77" s="109"/>
      <c r="E77" s="1148"/>
      <c r="F77" s="1148"/>
      <c r="G77" s="1148"/>
      <c r="H77" s="1148"/>
      <c r="I77" s="1148"/>
      <c r="J77" s="1148"/>
      <c r="K77" s="1148"/>
      <c r="L77" s="1148"/>
      <c r="M77" s="1148"/>
      <c r="N77" s="1148"/>
      <c r="O77" s="1148"/>
      <c r="P77" s="1148"/>
      <c r="Q77" s="1148"/>
      <c r="R77" s="1148"/>
      <c r="S77" s="1148"/>
      <c r="T77" s="1148"/>
      <c r="U77" s="202"/>
      <c r="V77" s="109"/>
      <c r="W77" s="119"/>
      <c r="X77" s="119"/>
      <c r="Y77" s="119"/>
      <c r="Z77" s="119"/>
      <c r="AA77" s="119"/>
      <c r="AB77" s="119"/>
      <c r="AC77" s="119"/>
      <c r="AD77" s="119"/>
      <c r="AE77" s="119"/>
      <c r="AF77" s="119"/>
      <c r="AG77" s="119"/>
      <c r="AH77" s="407"/>
      <c r="AI77" s="407"/>
      <c r="AJ77" s="407"/>
      <c r="AK77" s="407"/>
      <c r="AL77" s="203"/>
      <c r="AM77" s="202"/>
      <c r="AN77" s="109"/>
      <c r="AO77" s="407"/>
      <c r="AP77" s="407"/>
      <c r="AQ77" s="407"/>
    </row>
    <row r="78" spans="1:43" x14ac:dyDescent="0.25">
      <c r="A78" s="407"/>
      <c r="B78" s="410"/>
      <c r="C78" s="202"/>
      <c r="D78" s="109"/>
      <c r="E78" s="1148"/>
      <c r="F78" s="1148"/>
      <c r="G78" s="1148"/>
      <c r="H78" s="1148"/>
      <c r="I78" s="1148"/>
      <c r="J78" s="1148"/>
      <c r="K78" s="1148"/>
      <c r="L78" s="1148"/>
      <c r="M78" s="1148"/>
      <c r="N78" s="1148"/>
      <c r="O78" s="1148"/>
      <c r="P78" s="1148"/>
      <c r="Q78" s="1148"/>
      <c r="R78" s="1148"/>
      <c r="S78" s="1148"/>
      <c r="T78" s="1148"/>
      <c r="U78" s="202"/>
      <c r="V78" s="109"/>
      <c r="AH78" s="407"/>
      <c r="AI78" s="407"/>
      <c r="AJ78" s="407"/>
      <c r="AK78" s="407"/>
      <c r="AL78" s="203"/>
      <c r="AM78" s="202"/>
      <c r="AN78" s="109"/>
      <c r="AO78" s="407"/>
      <c r="AP78" s="407"/>
      <c r="AQ78" s="407"/>
    </row>
    <row r="79" spans="1:43" ht="6" customHeight="1" x14ac:dyDescent="0.25">
      <c r="A79" s="119"/>
      <c r="B79" s="118"/>
      <c r="C79" s="114"/>
      <c r="D79" s="113"/>
      <c r="E79" s="119"/>
      <c r="F79" s="119"/>
      <c r="G79" s="119"/>
      <c r="H79" s="119"/>
      <c r="I79" s="119"/>
      <c r="J79" s="119"/>
      <c r="K79" s="119"/>
      <c r="L79" s="119"/>
      <c r="M79" s="119"/>
      <c r="N79" s="119"/>
      <c r="O79" s="119"/>
      <c r="P79" s="119"/>
      <c r="Q79" s="119"/>
      <c r="R79" s="119"/>
      <c r="S79" s="119"/>
      <c r="T79" s="119"/>
      <c r="U79" s="114"/>
      <c r="V79" s="113"/>
      <c r="W79" s="119"/>
      <c r="X79" s="119"/>
      <c r="Y79" s="119"/>
      <c r="Z79" s="119"/>
      <c r="AA79" s="119"/>
      <c r="AB79" s="119"/>
      <c r="AC79" s="119"/>
      <c r="AD79" s="119"/>
      <c r="AE79" s="119"/>
      <c r="AF79" s="119"/>
      <c r="AG79" s="119"/>
      <c r="AH79" s="119"/>
      <c r="AI79" s="119"/>
      <c r="AJ79" s="119"/>
      <c r="AK79" s="119"/>
      <c r="AL79" s="120"/>
      <c r="AM79" s="114"/>
      <c r="AN79" s="113"/>
      <c r="AO79" s="119"/>
      <c r="AP79" s="119"/>
      <c r="AQ79" s="119"/>
    </row>
    <row r="80" spans="1:43" ht="6" customHeight="1" x14ac:dyDescent="0.25">
      <c r="A80" s="29"/>
      <c r="B80" s="433"/>
      <c r="C80" s="107"/>
      <c r="D80" s="108"/>
      <c r="E80" s="29"/>
      <c r="F80" s="29"/>
      <c r="G80" s="29"/>
      <c r="H80" s="29"/>
      <c r="I80" s="29"/>
      <c r="J80" s="29"/>
      <c r="K80" s="29"/>
      <c r="L80" s="29"/>
      <c r="M80" s="29"/>
      <c r="N80" s="29"/>
      <c r="O80" s="29"/>
      <c r="P80" s="29"/>
      <c r="Q80" s="29"/>
      <c r="R80" s="29"/>
      <c r="S80" s="29"/>
      <c r="T80" s="29"/>
      <c r="U80" s="107"/>
      <c r="V80" s="108"/>
      <c r="W80" s="29"/>
      <c r="X80" s="29"/>
      <c r="Y80" s="29"/>
      <c r="Z80" s="29"/>
      <c r="AA80" s="29"/>
      <c r="AB80" s="29"/>
      <c r="AC80" s="29"/>
      <c r="AD80" s="29"/>
      <c r="AE80" s="29"/>
      <c r="AF80" s="29"/>
      <c r="AG80" s="29"/>
      <c r="AH80" s="29"/>
      <c r="AI80" s="29"/>
      <c r="AJ80" s="29"/>
      <c r="AK80" s="29"/>
      <c r="AL80" s="33"/>
      <c r="AM80" s="107"/>
      <c r="AN80" s="108"/>
      <c r="AO80" s="29"/>
      <c r="AP80" s="29"/>
      <c r="AQ80" s="29"/>
    </row>
    <row r="81" spans="1:43" ht="11.25" customHeight="1" x14ac:dyDescent="0.25">
      <c r="A81" s="407"/>
      <c r="B81" s="410">
        <v>914</v>
      </c>
      <c r="C81" s="202"/>
      <c r="D81" s="109"/>
      <c r="E81" s="1128" t="str">
        <f ca="1">VLOOKUP(INDIRECT(ADDRESS(ROW(),COLUMN()-3)),INDIRECT("translations[[Question Num]:["&amp; Language_Selected &amp;"]]"),MATCH(Language_Selected,Language_Options,0)+1,FALSE)</f>
        <v>Do you do this work for a member of your family, for someone else, or are you self-employed?</v>
      </c>
      <c r="F81" s="1128"/>
      <c r="G81" s="1128"/>
      <c r="H81" s="1128"/>
      <c r="I81" s="1128"/>
      <c r="J81" s="1128"/>
      <c r="K81" s="1128"/>
      <c r="L81" s="1128"/>
      <c r="M81" s="1128"/>
      <c r="N81" s="1128"/>
      <c r="O81" s="1128"/>
      <c r="P81" s="1128"/>
      <c r="Q81" s="1128"/>
      <c r="R81" s="1128"/>
      <c r="S81" s="1128"/>
      <c r="T81" s="1128"/>
      <c r="U81" s="202"/>
      <c r="V81" s="109"/>
      <c r="W81" s="407" t="s">
        <v>722</v>
      </c>
      <c r="X81" s="407"/>
      <c r="Y81" s="407"/>
      <c r="Z81" s="407"/>
      <c r="AA81" s="407"/>
      <c r="AB81" s="407"/>
      <c r="AC81" s="407"/>
      <c r="AD81" s="112" t="s">
        <v>9</v>
      </c>
      <c r="AE81" s="112"/>
      <c r="AF81" s="160"/>
      <c r="AG81" s="112"/>
      <c r="AH81" s="112"/>
      <c r="AI81" s="112"/>
      <c r="AJ81" s="112"/>
      <c r="AK81" s="112"/>
      <c r="AL81" s="116" t="s">
        <v>53</v>
      </c>
      <c r="AM81" s="202"/>
      <c r="AN81" s="109"/>
      <c r="AO81" s="407"/>
      <c r="AP81" s="359"/>
      <c r="AQ81" s="407"/>
    </row>
    <row r="82" spans="1:43" x14ac:dyDescent="0.25">
      <c r="A82" s="407"/>
      <c r="B82" s="410"/>
      <c r="C82" s="202"/>
      <c r="D82" s="109"/>
      <c r="E82" s="1128"/>
      <c r="F82" s="1128"/>
      <c r="G82" s="1128"/>
      <c r="H82" s="1128"/>
      <c r="I82" s="1128"/>
      <c r="J82" s="1128"/>
      <c r="K82" s="1128"/>
      <c r="L82" s="1128"/>
      <c r="M82" s="1128"/>
      <c r="N82" s="1128"/>
      <c r="O82" s="1128"/>
      <c r="P82" s="1128"/>
      <c r="Q82" s="1128"/>
      <c r="R82" s="1128"/>
      <c r="S82" s="1128"/>
      <c r="T82" s="1128"/>
      <c r="U82" s="202"/>
      <c r="V82" s="109"/>
      <c r="W82" s="381" t="s">
        <v>723</v>
      </c>
      <c r="X82" s="381"/>
      <c r="Y82" s="381"/>
      <c r="Z82" s="407"/>
      <c r="AA82" s="381"/>
      <c r="AB82" s="381"/>
      <c r="AC82" s="381"/>
      <c r="AD82" s="112" t="s">
        <v>9</v>
      </c>
      <c r="AE82" s="111"/>
      <c r="AF82" s="160"/>
      <c r="AG82" s="112"/>
      <c r="AH82" s="112"/>
      <c r="AI82" s="112"/>
      <c r="AJ82" s="112"/>
      <c r="AK82" s="112"/>
      <c r="AL82" s="116" t="s">
        <v>55</v>
      </c>
      <c r="AM82" s="202"/>
      <c r="AN82" s="109"/>
      <c r="AO82" s="407"/>
      <c r="AP82" s="407"/>
      <c r="AQ82" s="407"/>
    </row>
    <row r="83" spans="1:43" x14ac:dyDescent="0.25">
      <c r="A83" s="407"/>
      <c r="B83" s="410"/>
      <c r="C83" s="202"/>
      <c r="D83" s="109"/>
      <c r="E83" s="1128"/>
      <c r="F83" s="1128"/>
      <c r="G83" s="1128"/>
      <c r="H83" s="1128"/>
      <c r="I83" s="1128"/>
      <c r="J83" s="1128"/>
      <c r="K83" s="1128"/>
      <c r="L83" s="1128"/>
      <c r="M83" s="1128"/>
      <c r="N83" s="1128"/>
      <c r="O83" s="1128"/>
      <c r="P83" s="1128"/>
      <c r="Q83" s="1128"/>
      <c r="R83" s="1128"/>
      <c r="S83" s="1128"/>
      <c r="T83" s="1128"/>
      <c r="U83" s="202"/>
      <c r="V83" s="109"/>
      <c r="W83" s="381" t="s">
        <v>724</v>
      </c>
      <c r="X83" s="381"/>
      <c r="Y83" s="381"/>
      <c r="Z83" s="407"/>
      <c r="AA83" s="381"/>
      <c r="AB83" s="381"/>
      <c r="AC83" s="111" t="s">
        <v>9</v>
      </c>
      <c r="AD83" s="111"/>
      <c r="AE83" s="160"/>
      <c r="AF83" s="112"/>
      <c r="AG83" s="112"/>
      <c r="AH83" s="112"/>
      <c r="AI83" s="112"/>
      <c r="AJ83" s="112"/>
      <c r="AK83" s="112"/>
      <c r="AL83" s="116" t="s">
        <v>91</v>
      </c>
      <c r="AM83" s="202"/>
      <c r="AN83" s="109"/>
      <c r="AO83" s="407"/>
      <c r="AP83" s="407"/>
      <c r="AQ83" s="407"/>
    </row>
    <row r="84" spans="1:43" ht="6" customHeight="1" x14ac:dyDescent="0.25">
      <c r="A84" s="119"/>
      <c r="B84" s="118"/>
      <c r="C84" s="114"/>
      <c r="D84" s="113"/>
      <c r="E84" s="119"/>
      <c r="F84" s="119"/>
      <c r="G84" s="119"/>
      <c r="H84" s="119"/>
      <c r="I84" s="119"/>
      <c r="J84" s="119"/>
      <c r="K84" s="119"/>
      <c r="L84" s="119"/>
      <c r="M84" s="119"/>
      <c r="N84" s="119"/>
      <c r="O84" s="119"/>
      <c r="P84" s="119"/>
      <c r="Q84" s="119"/>
      <c r="R84" s="119"/>
      <c r="S84" s="119"/>
      <c r="T84" s="119"/>
      <c r="U84" s="114"/>
      <c r="V84" s="113"/>
      <c r="W84" s="119"/>
      <c r="X84" s="119"/>
      <c r="Y84" s="119"/>
      <c r="Z84" s="119"/>
      <c r="AA84" s="119"/>
      <c r="AB84" s="119"/>
      <c r="AC84" s="119"/>
      <c r="AD84" s="119"/>
      <c r="AE84" s="119"/>
      <c r="AF84" s="119"/>
      <c r="AG84" s="119"/>
      <c r="AH84" s="119"/>
      <c r="AI84" s="119"/>
      <c r="AJ84" s="119"/>
      <c r="AK84" s="119"/>
      <c r="AL84" s="120"/>
      <c r="AM84" s="114"/>
      <c r="AN84" s="113"/>
      <c r="AO84" s="119"/>
      <c r="AP84" s="119"/>
      <c r="AQ84" s="119"/>
    </row>
    <row r="85" spans="1:43" ht="6" customHeight="1" x14ac:dyDescent="0.25">
      <c r="A85" s="29"/>
      <c r="B85" s="433"/>
      <c r="C85" s="107"/>
      <c r="D85" s="108"/>
      <c r="E85" s="29"/>
      <c r="F85" s="29"/>
      <c r="G85" s="29"/>
      <c r="H85" s="29"/>
      <c r="I85" s="29"/>
      <c r="J85" s="29"/>
      <c r="K85" s="29"/>
      <c r="L85" s="29"/>
      <c r="M85" s="29"/>
      <c r="N85" s="29"/>
      <c r="O85" s="29"/>
      <c r="P85" s="29"/>
      <c r="Q85" s="29"/>
      <c r="R85" s="29"/>
      <c r="S85" s="29"/>
      <c r="T85" s="29"/>
      <c r="U85" s="107"/>
      <c r="V85" s="108"/>
      <c r="W85" s="29"/>
      <c r="X85" s="29"/>
      <c r="Y85" s="29"/>
      <c r="Z85" s="29"/>
      <c r="AA85" s="29"/>
      <c r="AB85" s="29"/>
      <c r="AC85" s="29"/>
      <c r="AD85" s="29"/>
      <c r="AE85" s="29"/>
      <c r="AF85" s="29"/>
      <c r="AG85" s="29"/>
      <c r="AH85" s="29"/>
      <c r="AI85" s="29"/>
      <c r="AJ85" s="29"/>
      <c r="AK85" s="29"/>
      <c r="AL85" s="33"/>
      <c r="AM85" s="107"/>
      <c r="AN85" s="108"/>
      <c r="AO85" s="29"/>
      <c r="AP85" s="29"/>
      <c r="AQ85" s="29"/>
    </row>
    <row r="86" spans="1:43" ht="11.25" customHeight="1" x14ac:dyDescent="0.25">
      <c r="A86" s="407"/>
      <c r="B86" s="206">
        <v>915</v>
      </c>
      <c r="C86" s="202"/>
      <c r="D86" s="109"/>
      <c r="E86" s="1128" t="str">
        <f ca="1">VLOOKUP(INDIRECT(ADDRESS(ROW(),COLUMN()-3)),INDIRECT("translations[[Question Num]:["&amp; Language_Selected &amp;"]]"),MATCH(Language_Selected,Language_Options,0)+1,FALSE)</f>
        <v>Do you usually work throughout the year, or do you work seasonally, or only once in a while?</v>
      </c>
      <c r="F86" s="1128"/>
      <c r="G86" s="1128"/>
      <c r="H86" s="1128"/>
      <c r="I86" s="1128"/>
      <c r="J86" s="1128"/>
      <c r="K86" s="1128"/>
      <c r="L86" s="1128"/>
      <c r="M86" s="1128"/>
      <c r="N86" s="1128"/>
      <c r="O86" s="1128"/>
      <c r="P86" s="1128"/>
      <c r="Q86" s="1128"/>
      <c r="R86" s="1128"/>
      <c r="S86" s="1128"/>
      <c r="T86" s="1128"/>
      <c r="U86" s="202"/>
      <c r="V86" s="109"/>
      <c r="W86" s="381" t="s">
        <v>725</v>
      </c>
      <c r="X86" s="381"/>
      <c r="Y86" s="381"/>
      <c r="Z86" s="381"/>
      <c r="AA86" s="381"/>
      <c r="AB86" s="381"/>
      <c r="AC86" s="381"/>
      <c r="AD86" s="381"/>
      <c r="AF86" s="111" t="s">
        <v>9</v>
      </c>
      <c r="AG86" s="160"/>
      <c r="AH86" s="111"/>
      <c r="AI86" s="111"/>
      <c r="AJ86" s="111"/>
      <c r="AK86" s="111"/>
      <c r="AL86" s="116" t="s">
        <v>53</v>
      </c>
      <c r="AM86" s="202"/>
      <c r="AN86" s="109"/>
      <c r="AO86" s="381"/>
      <c r="AP86" s="381"/>
      <c r="AQ86" s="381"/>
    </row>
    <row r="87" spans="1:43" x14ac:dyDescent="0.25">
      <c r="A87" s="407"/>
      <c r="B87" s="206"/>
      <c r="C87" s="202"/>
      <c r="D87" s="109"/>
      <c r="E87" s="1128"/>
      <c r="F87" s="1128"/>
      <c r="G87" s="1128"/>
      <c r="H87" s="1128"/>
      <c r="I87" s="1128"/>
      <c r="J87" s="1128"/>
      <c r="K87" s="1128"/>
      <c r="L87" s="1128"/>
      <c r="M87" s="1128"/>
      <c r="N87" s="1128"/>
      <c r="O87" s="1128"/>
      <c r="P87" s="1128"/>
      <c r="Q87" s="1128"/>
      <c r="R87" s="1128"/>
      <c r="S87" s="1128"/>
      <c r="T87" s="1128"/>
      <c r="U87" s="202"/>
      <c r="V87" s="109"/>
      <c r="W87" s="381" t="s">
        <v>726</v>
      </c>
      <c r="X87" s="381"/>
      <c r="Y87" s="381"/>
      <c r="Z87" s="381"/>
      <c r="AA87" s="381"/>
      <c r="AB87" s="381"/>
      <c r="AC87" s="381"/>
      <c r="AD87" s="381"/>
      <c r="AE87" s="381"/>
      <c r="AF87" s="381"/>
      <c r="AG87" s="381"/>
      <c r="AH87" s="111" t="s">
        <v>9</v>
      </c>
      <c r="AI87" s="111"/>
      <c r="AJ87" s="111"/>
      <c r="AK87" s="111"/>
      <c r="AL87" s="116" t="s">
        <v>55</v>
      </c>
      <c r="AM87" s="202"/>
      <c r="AN87" s="109"/>
      <c r="AO87" s="381"/>
      <c r="AP87" s="381"/>
      <c r="AQ87" s="381"/>
    </row>
    <row r="88" spans="1:43" x14ac:dyDescent="0.25">
      <c r="A88" s="407"/>
      <c r="B88" s="206"/>
      <c r="C88" s="202"/>
      <c r="D88" s="109"/>
      <c r="E88" s="1128"/>
      <c r="F88" s="1128"/>
      <c r="G88" s="1128"/>
      <c r="H88" s="1128"/>
      <c r="I88" s="1128"/>
      <c r="J88" s="1128"/>
      <c r="K88" s="1128"/>
      <c r="L88" s="1128"/>
      <c r="M88" s="1128"/>
      <c r="N88" s="1128"/>
      <c r="O88" s="1128"/>
      <c r="P88" s="1128"/>
      <c r="Q88" s="1128"/>
      <c r="R88" s="1128"/>
      <c r="S88" s="1128"/>
      <c r="T88" s="1128"/>
      <c r="U88" s="202"/>
      <c r="V88" s="109"/>
      <c r="W88" s="381" t="s">
        <v>727</v>
      </c>
      <c r="X88" s="381"/>
      <c r="Y88" s="381"/>
      <c r="Z88" s="381"/>
      <c r="AA88" s="381"/>
      <c r="AB88" s="381"/>
      <c r="AC88" s="111" t="s">
        <v>9</v>
      </c>
      <c r="AD88" s="111"/>
      <c r="AE88" s="111"/>
      <c r="AF88" s="111"/>
      <c r="AG88" s="111"/>
      <c r="AH88" s="111"/>
      <c r="AI88" s="111"/>
      <c r="AJ88" s="111"/>
      <c r="AK88" s="111"/>
      <c r="AL88" s="116" t="s">
        <v>91</v>
      </c>
      <c r="AM88" s="202"/>
      <c r="AN88" s="109"/>
      <c r="AO88" s="381"/>
      <c r="AP88" s="381"/>
      <c r="AQ88" s="381"/>
    </row>
    <row r="89" spans="1:43" ht="6" customHeight="1" x14ac:dyDescent="0.25">
      <c r="A89" s="119"/>
      <c r="B89" s="118"/>
      <c r="C89" s="114"/>
      <c r="D89" s="113"/>
      <c r="E89" s="119"/>
      <c r="F89" s="119"/>
      <c r="G89" s="119"/>
      <c r="H89" s="119"/>
      <c r="I89" s="119"/>
      <c r="J89" s="119"/>
      <c r="K89" s="119"/>
      <c r="L89" s="119"/>
      <c r="M89" s="119"/>
      <c r="N89" s="119"/>
      <c r="O89" s="119"/>
      <c r="P89" s="119"/>
      <c r="Q89" s="119"/>
      <c r="R89" s="119"/>
      <c r="S89" s="119"/>
      <c r="T89" s="119"/>
      <c r="U89" s="114"/>
      <c r="V89" s="113"/>
      <c r="W89" s="119"/>
      <c r="X89" s="119"/>
      <c r="Y89" s="119"/>
      <c r="Z89" s="119"/>
      <c r="AA89" s="119"/>
      <c r="AB89" s="119"/>
      <c r="AC89" s="119"/>
      <c r="AD89" s="119"/>
      <c r="AE89" s="119"/>
      <c r="AF89" s="119"/>
      <c r="AG89" s="119"/>
      <c r="AH89" s="119"/>
      <c r="AI89" s="119"/>
      <c r="AJ89" s="119"/>
      <c r="AK89" s="119"/>
      <c r="AL89" s="120"/>
      <c r="AM89" s="114"/>
      <c r="AN89" s="113"/>
      <c r="AO89" s="119"/>
      <c r="AP89" s="119"/>
      <c r="AQ89" s="119"/>
    </row>
    <row r="90" spans="1:43" ht="6" customHeight="1" x14ac:dyDescent="0.25">
      <c r="A90" s="29"/>
      <c r="B90" s="433"/>
      <c r="C90" s="107"/>
      <c r="D90" s="108"/>
      <c r="E90" s="29"/>
      <c r="F90" s="29"/>
      <c r="G90" s="29"/>
      <c r="H90" s="29"/>
      <c r="I90" s="29"/>
      <c r="J90" s="29"/>
      <c r="K90" s="29"/>
      <c r="L90" s="29"/>
      <c r="M90" s="29"/>
      <c r="N90" s="29"/>
      <c r="O90" s="29"/>
      <c r="P90" s="29"/>
      <c r="Q90" s="29"/>
      <c r="R90" s="29"/>
      <c r="S90" s="29"/>
      <c r="T90" s="29"/>
      <c r="U90" s="107"/>
      <c r="V90" s="108"/>
      <c r="W90" s="29"/>
      <c r="X90" s="29"/>
      <c r="Y90" s="29"/>
      <c r="Z90" s="29"/>
      <c r="AA90" s="29"/>
      <c r="AB90" s="29"/>
      <c r="AC90" s="29"/>
      <c r="AD90" s="29"/>
      <c r="AE90" s="29"/>
      <c r="AF90" s="29"/>
      <c r="AG90" s="29"/>
      <c r="AH90" s="29"/>
      <c r="AI90" s="29"/>
      <c r="AJ90" s="29"/>
      <c r="AK90" s="29"/>
      <c r="AL90" s="33"/>
      <c r="AM90" s="107"/>
      <c r="AN90" s="108"/>
      <c r="AO90" s="29"/>
      <c r="AP90" s="29"/>
      <c r="AQ90" s="29"/>
    </row>
    <row r="91" spans="1:43" ht="11.25" customHeight="1" x14ac:dyDescent="0.25">
      <c r="A91" s="407"/>
      <c r="B91" s="410">
        <v>916</v>
      </c>
      <c r="C91" s="202"/>
      <c r="D91" s="109"/>
      <c r="E91" s="1128" t="str">
        <f ca="1">VLOOKUP(INDIRECT(ADDRESS(ROW(),COLUMN()-3)),INDIRECT("translations[[Question Num]:["&amp; Language_Selected &amp;"]]"),MATCH(Language_Selected,Language_Options,0)+1,FALSE)</f>
        <v>Are you paid in cash or kind for this work or are you not paid at all?</v>
      </c>
      <c r="F91" s="1128"/>
      <c r="G91" s="1128"/>
      <c r="H91" s="1128"/>
      <c r="I91" s="1128"/>
      <c r="J91" s="1128"/>
      <c r="K91" s="1128"/>
      <c r="L91" s="1128"/>
      <c r="M91" s="1128"/>
      <c r="N91" s="1128"/>
      <c r="O91" s="1128"/>
      <c r="P91" s="1128"/>
      <c r="Q91" s="1128"/>
      <c r="R91" s="1128"/>
      <c r="S91" s="1128"/>
      <c r="T91" s="1128"/>
      <c r="U91" s="202"/>
      <c r="V91" s="109"/>
      <c r="W91" s="407" t="s">
        <v>728</v>
      </c>
      <c r="X91" s="407"/>
      <c r="Y91" s="407"/>
      <c r="Z91" s="407"/>
      <c r="AA91" s="407"/>
      <c r="AB91" s="112" t="s">
        <v>9</v>
      </c>
      <c r="AC91" s="112"/>
      <c r="AD91" s="170"/>
      <c r="AE91" s="112"/>
      <c r="AF91" s="112"/>
      <c r="AG91" s="112"/>
      <c r="AH91" s="112"/>
      <c r="AI91" s="112"/>
      <c r="AJ91" s="112"/>
      <c r="AK91" s="112"/>
      <c r="AL91" s="203" t="s">
        <v>53</v>
      </c>
      <c r="AM91" s="202"/>
      <c r="AN91" s="109"/>
      <c r="AO91" s="407"/>
      <c r="AP91" s="359"/>
      <c r="AQ91" s="407"/>
    </row>
    <row r="92" spans="1:43" x14ac:dyDescent="0.25">
      <c r="A92" s="407"/>
      <c r="B92" s="410"/>
      <c r="C92" s="202"/>
      <c r="D92" s="109"/>
      <c r="E92" s="1128"/>
      <c r="F92" s="1128"/>
      <c r="G92" s="1128"/>
      <c r="H92" s="1128"/>
      <c r="I92" s="1128"/>
      <c r="J92" s="1128"/>
      <c r="K92" s="1128"/>
      <c r="L92" s="1128"/>
      <c r="M92" s="1128"/>
      <c r="N92" s="1128"/>
      <c r="O92" s="1128"/>
      <c r="P92" s="1128"/>
      <c r="Q92" s="1128"/>
      <c r="R92" s="1128"/>
      <c r="S92" s="1128"/>
      <c r="T92" s="1128"/>
      <c r="U92" s="202"/>
      <c r="V92" s="109"/>
      <c r="W92" s="407" t="s">
        <v>729</v>
      </c>
      <c r="X92" s="407"/>
      <c r="Y92" s="407"/>
      <c r="Z92" s="407"/>
      <c r="AA92" s="407"/>
      <c r="AB92" s="407"/>
      <c r="AC92" s="112" t="s">
        <v>9</v>
      </c>
      <c r="AD92" s="170"/>
      <c r="AE92" s="112"/>
      <c r="AF92" s="112"/>
      <c r="AG92" s="112"/>
      <c r="AH92" s="112"/>
      <c r="AI92" s="112"/>
      <c r="AJ92" s="112"/>
      <c r="AK92" s="112"/>
      <c r="AL92" s="203" t="s">
        <v>55</v>
      </c>
      <c r="AM92" s="202"/>
      <c r="AN92" s="109"/>
      <c r="AO92" s="407"/>
      <c r="AP92" s="407"/>
      <c r="AQ92" s="407"/>
    </row>
    <row r="93" spans="1:43" x14ac:dyDescent="0.25">
      <c r="A93" s="407"/>
      <c r="B93" s="410"/>
      <c r="C93" s="202"/>
      <c r="D93" s="109"/>
      <c r="E93" s="1128"/>
      <c r="F93" s="1128"/>
      <c r="G93" s="1128"/>
      <c r="H93" s="1128"/>
      <c r="I93" s="1128"/>
      <c r="J93" s="1128"/>
      <c r="K93" s="1128"/>
      <c r="L93" s="1128"/>
      <c r="M93" s="1128"/>
      <c r="N93" s="1128"/>
      <c r="O93" s="1128"/>
      <c r="P93" s="1128"/>
      <c r="Q93" s="1128"/>
      <c r="R93" s="1128"/>
      <c r="S93" s="1128"/>
      <c r="T93" s="1128"/>
      <c r="U93" s="202"/>
      <c r="V93" s="109"/>
      <c r="W93" s="407" t="s">
        <v>730</v>
      </c>
      <c r="X93" s="407"/>
      <c r="Y93" s="407"/>
      <c r="Z93" s="407"/>
      <c r="AA93" s="407"/>
      <c r="AB93" s="112" t="s">
        <v>9</v>
      </c>
      <c r="AC93" s="112"/>
      <c r="AD93" s="170"/>
      <c r="AE93" s="112"/>
      <c r="AF93" s="112"/>
      <c r="AG93" s="112"/>
      <c r="AH93" s="112"/>
      <c r="AI93" s="112"/>
      <c r="AJ93" s="112"/>
      <c r="AK93" s="112"/>
      <c r="AL93" s="203" t="s">
        <v>91</v>
      </c>
      <c r="AM93" s="202"/>
      <c r="AN93" s="109"/>
      <c r="AO93" s="407"/>
      <c r="AP93" s="407"/>
      <c r="AQ93" s="407"/>
    </row>
    <row r="94" spans="1:43" x14ac:dyDescent="0.25">
      <c r="A94" s="407"/>
      <c r="B94" s="410"/>
      <c r="C94" s="202"/>
      <c r="D94" s="109"/>
      <c r="E94" s="1128"/>
      <c r="F94" s="1128"/>
      <c r="G94" s="1128"/>
      <c r="H94" s="1128"/>
      <c r="I94" s="1128"/>
      <c r="J94" s="1128"/>
      <c r="K94" s="1128"/>
      <c r="L94" s="1128"/>
      <c r="M94" s="1128"/>
      <c r="N94" s="1128"/>
      <c r="O94" s="1128"/>
      <c r="P94" s="1128"/>
      <c r="Q94" s="1128"/>
      <c r="R94" s="1128"/>
      <c r="S94" s="1128"/>
      <c r="T94" s="1128"/>
      <c r="U94" s="202"/>
      <c r="V94" s="109"/>
      <c r="W94" s="407" t="s">
        <v>731</v>
      </c>
      <c r="X94" s="407"/>
      <c r="Y94" s="407"/>
      <c r="Z94" s="407"/>
      <c r="AA94" s="112" t="s">
        <v>9</v>
      </c>
      <c r="AB94" s="112"/>
      <c r="AC94" s="112"/>
      <c r="AD94" s="170"/>
      <c r="AE94" s="112"/>
      <c r="AF94" s="112"/>
      <c r="AG94" s="112"/>
      <c r="AH94" s="112"/>
      <c r="AI94" s="112"/>
      <c r="AJ94" s="112"/>
      <c r="AK94" s="112"/>
      <c r="AL94" s="203" t="s">
        <v>116</v>
      </c>
      <c r="AM94" s="202"/>
      <c r="AN94" s="109"/>
      <c r="AO94" s="407"/>
      <c r="AP94" s="407"/>
      <c r="AQ94" s="407"/>
    </row>
    <row r="95" spans="1:43" ht="6" customHeight="1" thickBot="1" x14ac:dyDescent="0.3">
      <c r="A95" s="141"/>
      <c r="B95" s="432"/>
      <c r="C95" s="139"/>
      <c r="D95" s="140"/>
      <c r="E95" s="141"/>
      <c r="F95" s="141"/>
      <c r="G95" s="141"/>
      <c r="H95" s="141"/>
      <c r="I95" s="141"/>
      <c r="J95" s="141"/>
      <c r="K95" s="141"/>
      <c r="L95" s="141"/>
      <c r="M95" s="141"/>
      <c r="N95" s="141"/>
      <c r="O95" s="141"/>
      <c r="P95" s="141"/>
      <c r="Q95" s="141"/>
      <c r="R95" s="141"/>
      <c r="S95" s="141"/>
      <c r="T95" s="141"/>
      <c r="U95" s="139"/>
      <c r="V95" s="140"/>
      <c r="W95" s="141"/>
      <c r="X95" s="141"/>
      <c r="Y95" s="141"/>
      <c r="Z95" s="141"/>
      <c r="AA95" s="141"/>
      <c r="AB95" s="141"/>
      <c r="AC95" s="141"/>
      <c r="AD95" s="141"/>
      <c r="AE95" s="141"/>
      <c r="AF95" s="141"/>
      <c r="AG95" s="141"/>
      <c r="AH95" s="141"/>
      <c r="AI95" s="141"/>
      <c r="AJ95" s="141"/>
      <c r="AK95" s="141"/>
      <c r="AL95" s="142"/>
      <c r="AM95" s="139"/>
      <c r="AN95" s="140"/>
      <c r="AO95" s="141"/>
      <c r="AP95" s="141"/>
      <c r="AQ95" s="141"/>
    </row>
    <row r="96" spans="1:43" ht="6" customHeight="1" x14ac:dyDescent="0.25">
      <c r="A96" s="129"/>
      <c r="B96" s="130"/>
      <c r="C96" s="131"/>
      <c r="D96" s="132"/>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4"/>
      <c r="AM96" s="131"/>
      <c r="AN96" s="132"/>
      <c r="AO96" s="133"/>
      <c r="AP96" s="133"/>
      <c r="AQ96" s="135"/>
    </row>
    <row r="97" spans="1:43" x14ac:dyDescent="0.25">
      <c r="A97" s="136"/>
      <c r="B97" s="410">
        <v>917</v>
      </c>
      <c r="C97" s="202"/>
      <c r="D97" s="109"/>
      <c r="E97" s="1129" t="s">
        <v>595</v>
      </c>
      <c r="F97" s="1129"/>
      <c r="G97" s="1129"/>
      <c r="H97" s="1129"/>
      <c r="I97" s="1129"/>
      <c r="J97" s="1129"/>
      <c r="K97" s="1129"/>
      <c r="L97" s="1129"/>
      <c r="M97" s="1129"/>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c r="AI97" s="1129"/>
      <c r="AJ97" s="1129"/>
      <c r="AK97" s="1129"/>
      <c r="AL97" s="1129"/>
      <c r="AM97" s="202"/>
      <c r="AN97" s="109"/>
      <c r="AO97" s="407"/>
      <c r="AP97" s="407"/>
      <c r="AQ97" s="137"/>
    </row>
    <row r="98" spans="1:43" ht="6" customHeight="1" x14ac:dyDescent="0.25">
      <c r="A98" s="136"/>
      <c r="B98" s="410"/>
      <c r="C98" s="202"/>
      <c r="D98" s="109"/>
      <c r="E98" s="407"/>
      <c r="F98" s="407"/>
      <c r="G98" s="407"/>
      <c r="H98" s="407"/>
      <c r="I98" s="407"/>
      <c r="J98" s="407"/>
      <c r="K98" s="407"/>
      <c r="L98" s="407"/>
      <c r="M98" s="407"/>
      <c r="N98" s="407"/>
      <c r="O98" s="407"/>
      <c r="P98" s="407"/>
      <c r="Q98" s="407"/>
      <c r="R98" s="407"/>
      <c r="S98" s="407"/>
      <c r="T98" s="407"/>
      <c r="U98" s="407"/>
      <c r="V98" s="407"/>
      <c r="W98" s="407"/>
      <c r="X98" s="407"/>
      <c r="Y98" s="407"/>
      <c r="Z98" s="407"/>
      <c r="AA98" s="407"/>
      <c r="AB98" s="407"/>
      <c r="AC98" s="407"/>
      <c r="AD98" s="407"/>
      <c r="AE98" s="407"/>
      <c r="AF98" s="407"/>
      <c r="AG98" s="407"/>
      <c r="AH98" s="407"/>
      <c r="AI98" s="407"/>
      <c r="AJ98" s="407"/>
      <c r="AK98" s="407"/>
      <c r="AL98" s="203"/>
      <c r="AM98" s="202"/>
      <c r="AN98" s="109"/>
      <c r="AO98" s="407"/>
      <c r="AP98" s="407"/>
      <c r="AQ98" s="137"/>
    </row>
    <row r="99" spans="1:43" x14ac:dyDescent="0.25">
      <c r="A99" s="136"/>
      <c r="B99" s="410"/>
      <c r="C99" s="202"/>
      <c r="D99" s="109"/>
      <c r="E99" s="407"/>
      <c r="F99" s="407"/>
      <c r="G99" s="407"/>
      <c r="H99" s="407"/>
      <c r="I99" s="407"/>
      <c r="J99" s="407"/>
      <c r="K99" s="407"/>
      <c r="M99" s="407"/>
      <c r="N99" s="407"/>
      <c r="O99" s="407"/>
      <c r="P99" s="203" t="s">
        <v>596</v>
      </c>
      <c r="Q99" s="407"/>
      <c r="R99" s="407"/>
      <c r="S99" s="407"/>
      <c r="T99" s="407"/>
      <c r="U99" s="407"/>
      <c r="V99" s="407"/>
      <c r="W99" s="407"/>
      <c r="X99" s="407"/>
      <c r="Y99" s="407"/>
      <c r="Z99" s="407"/>
      <c r="AA99" s="407"/>
      <c r="AB99" s="407"/>
      <c r="AC99" s="407"/>
      <c r="AD99" s="407"/>
      <c r="AE99" s="407"/>
      <c r="AF99" s="407"/>
      <c r="AG99" s="407"/>
      <c r="AH99" s="407"/>
      <c r="AI99" s="407"/>
      <c r="AJ99" s="407"/>
      <c r="AK99" s="407"/>
      <c r="AL99" s="203"/>
      <c r="AM99" s="202"/>
      <c r="AN99" s="109"/>
      <c r="AO99" s="407"/>
      <c r="AP99" s="407"/>
      <c r="AQ99" s="137"/>
    </row>
    <row r="100" spans="1:43" x14ac:dyDescent="0.25">
      <c r="A100" s="136"/>
      <c r="B100" s="410"/>
      <c r="C100" s="202"/>
      <c r="D100" s="109"/>
      <c r="E100" s="407"/>
      <c r="F100" s="407"/>
      <c r="G100" s="407"/>
      <c r="H100" s="407"/>
      <c r="I100" s="407"/>
      <c r="J100" s="407"/>
      <c r="K100" s="381"/>
      <c r="M100" s="407"/>
      <c r="N100" s="407"/>
      <c r="O100" s="407"/>
      <c r="P100" s="203" t="s">
        <v>732</v>
      </c>
      <c r="Q100" s="407"/>
      <c r="R100" s="407"/>
      <c r="S100" s="407"/>
      <c r="T100" s="407"/>
      <c r="U100" s="407"/>
      <c r="V100" s="407"/>
      <c r="X100" s="407"/>
      <c r="Y100" s="407"/>
      <c r="Z100" s="407"/>
      <c r="AA100" s="407"/>
      <c r="AB100" s="203" t="s">
        <v>733</v>
      </c>
      <c r="AC100" s="407"/>
      <c r="AD100" s="407"/>
      <c r="AE100" s="407"/>
      <c r="AF100" s="407"/>
      <c r="AG100" s="407"/>
      <c r="AH100" s="407"/>
      <c r="AI100" s="407"/>
      <c r="AJ100" s="407"/>
      <c r="AK100" s="407"/>
      <c r="AL100" s="203"/>
      <c r="AM100" s="202"/>
      <c r="AN100" s="109"/>
      <c r="AO100" s="407"/>
      <c r="AP100" s="407">
        <v>925</v>
      </c>
      <c r="AQ100" s="137"/>
    </row>
    <row r="101" spans="1:43" x14ac:dyDescent="0.25">
      <c r="A101" s="136"/>
      <c r="B101" s="410"/>
      <c r="C101" s="202"/>
      <c r="D101" s="109"/>
      <c r="E101" s="407"/>
      <c r="F101" s="407"/>
      <c r="G101" s="407"/>
      <c r="H101" s="407"/>
      <c r="I101" s="407"/>
      <c r="J101" s="407"/>
      <c r="K101" s="381"/>
      <c r="M101" s="407"/>
      <c r="N101" s="407"/>
      <c r="O101" s="407"/>
      <c r="P101" s="203" t="s">
        <v>618</v>
      </c>
      <c r="Q101" s="407"/>
      <c r="R101" s="407"/>
      <c r="S101" s="407"/>
      <c r="T101" s="407"/>
      <c r="U101" s="407"/>
      <c r="V101" s="407"/>
      <c r="W101" s="407"/>
      <c r="X101" s="407"/>
      <c r="Y101" s="407"/>
      <c r="Z101" s="407"/>
      <c r="AA101" s="407"/>
      <c r="AB101" s="407"/>
      <c r="AC101" s="407"/>
      <c r="AD101" s="407"/>
      <c r="AE101" s="407"/>
      <c r="AF101" s="407"/>
      <c r="AG101" s="407"/>
      <c r="AH101" s="407"/>
      <c r="AI101" s="407"/>
      <c r="AJ101" s="407"/>
      <c r="AK101" s="407"/>
      <c r="AL101" s="203"/>
      <c r="AM101" s="202"/>
      <c r="AN101" s="109"/>
      <c r="AO101" s="407"/>
      <c r="AQ101" s="137"/>
    </row>
    <row r="102" spans="1:43" ht="6" customHeight="1" thickBot="1" x14ac:dyDescent="0.3">
      <c r="A102" s="138"/>
      <c r="B102" s="432"/>
      <c r="C102" s="139"/>
      <c r="D102" s="140"/>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2"/>
      <c r="AM102" s="139"/>
      <c r="AN102" s="140"/>
      <c r="AO102" s="141"/>
      <c r="AP102" s="141"/>
      <c r="AQ102" s="143"/>
    </row>
    <row r="103" spans="1:43" ht="6" customHeight="1" x14ac:dyDescent="0.25">
      <c r="A103" s="129"/>
      <c r="B103" s="130"/>
      <c r="C103" s="131"/>
      <c r="D103" s="132"/>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4"/>
      <c r="AM103" s="131"/>
      <c r="AN103" s="132"/>
      <c r="AO103" s="133"/>
      <c r="AP103" s="133"/>
      <c r="AQ103" s="135"/>
    </row>
    <row r="104" spans="1:43" x14ac:dyDescent="0.25">
      <c r="A104" s="136"/>
      <c r="B104" s="410">
        <v>918</v>
      </c>
      <c r="C104" s="202"/>
      <c r="D104" s="109"/>
      <c r="E104" s="1129" t="s">
        <v>734</v>
      </c>
      <c r="F104" s="1129"/>
      <c r="G104" s="1129"/>
      <c r="H104" s="1129"/>
      <c r="I104" s="1129"/>
      <c r="J104" s="1129"/>
      <c r="K104" s="1129"/>
      <c r="L104" s="1129"/>
      <c r="M104" s="1129"/>
      <c r="N104" s="1129"/>
      <c r="O104" s="1129"/>
      <c r="P104" s="1129"/>
      <c r="Q104" s="1129"/>
      <c r="R104" s="1129"/>
      <c r="S104" s="1129"/>
      <c r="T104" s="1129"/>
      <c r="U104" s="1129"/>
      <c r="V104" s="1129"/>
      <c r="W104" s="1129"/>
      <c r="X104" s="1129"/>
      <c r="Y104" s="1129"/>
      <c r="Z104" s="1129"/>
      <c r="AA104" s="1129"/>
      <c r="AB104" s="1129"/>
      <c r="AC104" s="1129"/>
      <c r="AD104" s="1129"/>
      <c r="AE104" s="1129"/>
      <c r="AF104" s="1129"/>
      <c r="AG104" s="1129"/>
      <c r="AH104" s="1129"/>
      <c r="AI104" s="1129"/>
      <c r="AJ104" s="1129"/>
      <c r="AK104" s="1129"/>
      <c r="AL104" s="1129"/>
      <c r="AM104" s="202"/>
      <c r="AN104" s="109"/>
      <c r="AO104" s="407"/>
      <c r="AP104" s="407"/>
      <c r="AQ104" s="137"/>
    </row>
    <row r="105" spans="1:43" ht="6" customHeight="1" x14ac:dyDescent="0.25">
      <c r="A105" s="136"/>
      <c r="B105" s="410"/>
      <c r="C105" s="202"/>
      <c r="D105" s="109"/>
      <c r="E105" s="407"/>
      <c r="F105" s="407"/>
      <c r="G105" s="407"/>
      <c r="H105" s="407"/>
      <c r="I105" s="407"/>
      <c r="J105" s="407"/>
      <c r="K105" s="407"/>
      <c r="L105" s="407"/>
      <c r="M105" s="407"/>
      <c r="N105" s="407"/>
      <c r="O105" s="407"/>
      <c r="P105" s="407"/>
      <c r="Q105" s="407"/>
      <c r="R105" s="407"/>
      <c r="S105" s="407"/>
      <c r="T105" s="407"/>
      <c r="U105" s="407"/>
      <c r="V105" s="407"/>
      <c r="W105" s="407"/>
      <c r="X105" s="407"/>
      <c r="Y105" s="407"/>
      <c r="Z105" s="407"/>
      <c r="AA105" s="407"/>
      <c r="AB105" s="407"/>
      <c r="AC105" s="407"/>
      <c r="AD105" s="407"/>
      <c r="AE105" s="407"/>
      <c r="AF105" s="407"/>
      <c r="AG105" s="407"/>
      <c r="AH105" s="407"/>
      <c r="AI105" s="407"/>
      <c r="AJ105" s="407"/>
      <c r="AK105" s="407"/>
      <c r="AL105" s="203"/>
      <c r="AM105" s="202"/>
      <c r="AN105" s="109"/>
      <c r="AO105" s="407"/>
      <c r="AP105" s="407"/>
      <c r="AQ105" s="137"/>
    </row>
    <row r="106" spans="1:43" x14ac:dyDescent="0.25">
      <c r="A106" s="136"/>
      <c r="B106" s="410"/>
      <c r="C106" s="202"/>
      <c r="D106" s="109"/>
      <c r="E106" s="407"/>
      <c r="F106" s="407"/>
      <c r="G106" s="407"/>
      <c r="H106" s="407"/>
      <c r="I106" s="407"/>
      <c r="J106" s="407"/>
      <c r="K106" s="381"/>
      <c r="M106" s="407"/>
      <c r="N106" s="407"/>
      <c r="O106" s="407"/>
      <c r="P106" s="203" t="s">
        <v>735</v>
      </c>
      <c r="Q106" s="407"/>
      <c r="R106" s="407"/>
      <c r="S106" s="407"/>
      <c r="T106" s="407"/>
      <c r="U106" s="407"/>
      <c r="V106" s="407"/>
      <c r="X106" s="407"/>
      <c r="Y106" s="407"/>
      <c r="Z106" s="407"/>
      <c r="AA106" s="407"/>
      <c r="AB106" s="203" t="s">
        <v>144</v>
      </c>
      <c r="AC106" s="407"/>
      <c r="AD106" s="407"/>
      <c r="AE106" s="407"/>
      <c r="AF106" s="407"/>
      <c r="AG106" s="407"/>
      <c r="AH106" s="407"/>
      <c r="AI106" s="407"/>
      <c r="AJ106" s="407"/>
      <c r="AK106" s="407"/>
      <c r="AL106" s="203"/>
      <c r="AM106" s="202"/>
      <c r="AN106" s="109"/>
      <c r="AO106" s="407"/>
      <c r="AP106" s="1229">
        <v>921</v>
      </c>
      <c r="AQ106" s="137"/>
    </row>
    <row r="107" spans="1:43" x14ac:dyDescent="0.25">
      <c r="A107" s="136"/>
      <c r="B107" s="410"/>
      <c r="C107" s="202"/>
      <c r="D107" s="109"/>
      <c r="E107" s="407"/>
      <c r="F107" s="407"/>
      <c r="G107" s="407"/>
      <c r="H107" s="407"/>
      <c r="I107" s="407"/>
      <c r="J107" s="407"/>
      <c r="K107" s="381"/>
      <c r="M107" s="407"/>
      <c r="N107" s="407"/>
      <c r="O107" s="407"/>
      <c r="P107" s="203" t="s">
        <v>396</v>
      </c>
      <c r="Q107" s="407"/>
      <c r="R107" s="407"/>
      <c r="S107" s="407"/>
      <c r="T107" s="407"/>
      <c r="U107" s="407"/>
      <c r="V107" s="407"/>
      <c r="W107" s="407"/>
      <c r="X107" s="407"/>
      <c r="Y107" s="407"/>
      <c r="Z107" s="407"/>
      <c r="AA107" s="407"/>
      <c r="AB107" s="407"/>
      <c r="AC107" s="407"/>
      <c r="AD107" s="407"/>
      <c r="AE107" s="407"/>
      <c r="AF107" s="407"/>
      <c r="AG107" s="407"/>
      <c r="AH107" s="407"/>
      <c r="AI107" s="407"/>
      <c r="AJ107" s="407"/>
      <c r="AK107" s="407"/>
      <c r="AL107" s="203"/>
      <c r="AM107" s="202"/>
      <c r="AN107" s="109"/>
      <c r="AO107" s="407"/>
      <c r="AP107" s="1229"/>
      <c r="AQ107" s="137"/>
    </row>
    <row r="108" spans="1:43" ht="6" customHeight="1" thickBot="1" x14ac:dyDescent="0.3">
      <c r="A108" s="138"/>
      <c r="B108" s="432"/>
      <c r="C108" s="139"/>
      <c r="D108" s="140"/>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2"/>
      <c r="AM108" s="139"/>
      <c r="AN108" s="140"/>
      <c r="AO108" s="141"/>
      <c r="AP108" s="141"/>
      <c r="AQ108" s="143"/>
    </row>
    <row r="109" spans="1:43" ht="6" customHeight="1" x14ac:dyDescent="0.25">
      <c r="A109" s="133"/>
      <c r="B109" s="130"/>
      <c r="C109" s="131"/>
      <c r="D109" s="132"/>
      <c r="E109" s="133"/>
      <c r="F109" s="133"/>
      <c r="G109" s="133"/>
      <c r="H109" s="133"/>
      <c r="I109" s="133"/>
      <c r="J109" s="133"/>
      <c r="K109" s="133"/>
      <c r="L109" s="133"/>
      <c r="M109" s="133"/>
      <c r="N109" s="133"/>
      <c r="O109" s="133"/>
      <c r="P109" s="133"/>
      <c r="Q109" s="133"/>
      <c r="R109" s="133"/>
      <c r="S109" s="133"/>
      <c r="T109" s="133"/>
      <c r="U109" s="131"/>
      <c r="V109" s="132"/>
      <c r="W109" s="133"/>
      <c r="X109" s="133"/>
      <c r="Y109" s="133"/>
      <c r="Z109" s="133"/>
      <c r="AA109" s="133"/>
      <c r="AB109" s="133"/>
      <c r="AC109" s="133"/>
      <c r="AD109" s="133"/>
      <c r="AE109" s="133"/>
      <c r="AF109" s="133"/>
      <c r="AG109" s="133"/>
      <c r="AH109" s="133"/>
      <c r="AI109" s="133"/>
      <c r="AJ109" s="133"/>
      <c r="AK109" s="133"/>
      <c r="AL109" s="134"/>
      <c r="AM109" s="131"/>
      <c r="AN109" s="132"/>
      <c r="AO109" s="133"/>
      <c r="AP109" s="133"/>
      <c r="AQ109" s="133"/>
    </row>
    <row r="110" spans="1:43" ht="11.25" customHeight="1" x14ac:dyDescent="0.25">
      <c r="A110" s="407"/>
      <c r="B110" s="206">
        <v>919</v>
      </c>
      <c r="C110" s="202"/>
      <c r="D110" s="109"/>
      <c r="E110" s="1128" t="str">
        <f ca="1">VLOOKUP(INDIRECT(ADDRESS(ROW(),COLUMN()-3)),INDIRECT("translations[[Question Num]:["&amp; Language_Selected &amp;"]]"),MATCH(Language_Selected,Language_Options,0)+1,FALSE)</f>
        <v>Who usually decides how the money you earn will be used: you, your (husband/partner), or you and your (husband/partner) jointly?</v>
      </c>
      <c r="F110" s="1128"/>
      <c r="G110" s="1128"/>
      <c r="H110" s="1128"/>
      <c r="I110" s="1128"/>
      <c r="J110" s="1128"/>
      <c r="K110" s="1128"/>
      <c r="L110" s="1128"/>
      <c r="M110" s="1128"/>
      <c r="N110" s="1128"/>
      <c r="O110" s="1128"/>
      <c r="P110" s="1128"/>
      <c r="Q110" s="1128"/>
      <c r="R110" s="1128"/>
      <c r="S110" s="1128"/>
      <c r="T110" s="1128"/>
      <c r="U110" s="202"/>
      <c r="V110" s="109"/>
      <c r="W110" s="381" t="s">
        <v>182</v>
      </c>
      <c r="X110" s="381"/>
      <c r="Y110" s="381"/>
      <c r="Z110" s="381"/>
      <c r="AA110" s="381"/>
      <c r="AB110" s="111" t="s">
        <v>9</v>
      </c>
      <c r="AC110" s="111"/>
      <c r="AD110" s="160"/>
      <c r="AE110" s="111"/>
      <c r="AF110" s="111"/>
      <c r="AG110" s="111"/>
      <c r="AH110" s="111"/>
      <c r="AI110" s="111"/>
      <c r="AJ110" s="111"/>
      <c r="AK110" s="111"/>
      <c r="AL110" s="117" t="s">
        <v>53</v>
      </c>
      <c r="AM110" s="202"/>
      <c r="AN110" s="109"/>
      <c r="AO110" s="381"/>
      <c r="AP110" s="381"/>
      <c r="AQ110" s="381"/>
    </row>
    <row r="111" spans="1:43" x14ac:dyDescent="0.25">
      <c r="A111" s="407"/>
      <c r="B111" s="206"/>
      <c r="C111" s="202"/>
      <c r="D111" s="109"/>
      <c r="E111" s="1128"/>
      <c r="F111" s="1128"/>
      <c r="G111" s="1128"/>
      <c r="H111" s="1128"/>
      <c r="I111" s="1128"/>
      <c r="J111" s="1128"/>
      <c r="K111" s="1128"/>
      <c r="L111" s="1128"/>
      <c r="M111" s="1128"/>
      <c r="N111" s="1128"/>
      <c r="O111" s="1128"/>
      <c r="P111" s="1128"/>
      <c r="Q111" s="1128"/>
      <c r="R111" s="1128"/>
      <c r="S111" s="1128"/>
      <c r="T111" s="1128"/>
      <c r="U111" s="202"/>
      <c r="V111" s="109"/>
      <c r="W111" s="381" t="s">
        <v>703</v>
      </c>
      <c r="X111" s="381"/>
      <c r="Y111" s="381"/>
      <c r="Z111" s="381"/>
      <c r="AA111" s="381"/>
      <c r="AB111" s="381"/>
      <c r="AC111" s="381"/>
      <c r="AD111" s="111" t="s">
        <v>9</v>
      </c>
      <c r="AE111" s="160"/>
      <c r="AF111" s="111"/>
      <c r="AG111" s="111"/>
      <c r="AH111" s="111"/>
      <c r="AI111" s="111"/>
      <c r="AJ111" s="111"/>
      <c r="AK111" s="111"/>
      <c r="AL111" s="117" t="s">
        <v>55</v>
      </c>
      <c r="AM111" s="202"/>
      <c r="AN111" s="109"/>
      <c r="AO111" s="381"/>
      <c r="AP111" s="381"/>
      <c r="AQ111" s="381"/>
    </row>
    <row r="112" spans="1:43" x14ac:dyDescent="0.25">
      <c r="A112" s="407"/>
      <c r="B112" s="206"/>
      <c r="C112" s="202"/>
      <c r="D112" s="109"/>
      <c r="E112" s="1128"/>
      <c r="F112" s="1128"/>
      <c r="G112" s="1128"/>
      <c r="H112" s="1128"/>
      <c r="I112" s="1128"/>
      <c r="J112" s="1128"/>
      <c r="K112" s="1128"/>
      <c r="L112" s="1128"/>
      <c r="M112" s="1128"/>
      <c r="N112" s="1128"/>
      <c r="O112" s="1128"/>
      <c r="P112" s="1128"/>
      <c r="Q112" s="1128"/>
      <c r="R112" s="1128"/>
      <c r="S112" s="1128"/>
      <c r="T112" s="1128"/>
      <c r="U112" s="202"/>
      <c r="V112" s="109"/>
      <c r="W112" s="381" t="s">
        <v>1605</v>
      </c>
      <c r="X112" s="381"/>
      <c r="Y112" s="381"/>
      <c r="Z112" s="381"/>
      <c r="AA112" s="381"/>
      <c r="AB112" s="381"/>
      <c r="AC112" s="381"/>
      <c r="AD112" s="381"/>
      <c r="AE112" s="381"/>
      <c r="AF112" s="381"/>
      <c r="AG112" s="381"/>
      <c r="AH112" s="381"/>
      <c r="AI112" s="381"/>
      <c r="AJ112" s="381"/>
      <c r="AK112" s="381"/>
      <c r="AL112" s="117" t="s">
        <v>91</v>
      </c>
      <c r="AM112" s="202"/>
      <c r="AN112" s="109"/>
      <c r="AO112" s="381"/>
      <c r="AP112" s="381"/>
      <c r="AQ112" s="381"/>
    </row>
    <row r="113" spans="1:43" x14ac:dyDescent="0.25">
      <c r="A113" s="407"/>
      <c r="B113" s="206"/>
      <c r="C113" s="202"/>
      <c r="D113" s="109"/>
      <c r="E113" s="1128"/>
      <c r="F113" s="1128"/>
      <c r="G113" s="1128"/>
      <c r="H113" s="1128"/>
      <c r="I113" s="1128"/>
      <c r="J113" s="1128"/>
      <c r="K113" s="1128"/>
      <c r="L113" s="1128"/>
      <c r="M113" s="1128"/>
      <c r="N113" s="1128"/>
      <c r="O113" s="1128"/>
      <c r="P113" s="1128"/>
      <c r="Q113" s="1128"/>
      <c r="R113" s="1128"/>
      <c r="S113" s="1128"/>
      <c r="T113" s="1128"/>
      <c r="U113" s="202"/>
      <c r="V113" s="109"/>
      <c r="W113" s="381"/>
      <c r="X113" s="381"/>
      <c r="Y113" s="381"/>
      <c r="Z113" s="381"/>
      <c r="AA113" s="381"/>
      <c r="AB113" s="381"/>
      <c r="AC113" s="381"/>
      <c r="AD113" s="381"/>
      <c r="AE113" s="381"/>
      <c r="AF113" s="381"/>
      <c r="AH113" s="111"/>
      <c r="AI113" s="111"/>
      <c r="AJ113" s="160"/>
      <c r="AK113" s="111"/>
      <c r="AL113" s="117"/>
      <c r="AM113" s="202"/>
      <c r="AN113" s="109"/>
      <c r="AO113" s="381"/>
      <c r="AP113" s="381"/>
      <c r="AQ113" s="381"/>
    </row>
    <row r="114" spans="1:43" x14ac:dyDescent="0.25">
      <c r="A114" s="407"/>
      <c r="B114" s="206"/>
      <c r="C114" s="202"/>
      <c r="D114" s="109"/>
      <c r="E114" s="1128"/>
      <c r="F114" s="1128"/>
      <c r="G114" s="1128"/>
      <c r="H114" s="1128"/>
      <c r="I114" s="1128"/>
      <c r="J114" s="1128"/>
      <c r="K114" s="1128"/>
      <c r="L114" s="1128"/>
      <c r="M114" s="1128"/>
      <c r="N114" s="1128"/>
      <c r="O114" s="1128"/>
      <c r="P114" s="1128"/>
      <c r="Q114" s="1128"/>
      <c r="R114" s="1128"/>
      <c r="S114" s="1128"/>
      <c r="T114" s="1128"/>
      <c r="U114" s="202"/>
      <c r="V114" s="109"/>
      <c r="W114" s="381" t="s">
        <v>144</v>
      </c>
      <c r="X114" s="381"/>
      <c r="Y114" s="381"/>
      <c r="Z114" s="407"/>
      <c r="AA114" s="407"/>
      <c r="AB114" s="407"/>
      <c r="AC114" s="407"/>
      <c r="AD114" s="407"/>
      <c r="AE114" s="407"/>
      <c r="AF114" s="407"/>
      <c r="AG114" s="407"/>
      <c r="AH114" s="407"/>
      <c r="AI114" s="407"/>
      <c r="AJ114" s="407"/>
      <c r="AK114" s="407"/>
      <c r="AL114" s="117" t="s">
        <v>155</v>
      </c>
      <c r="AM114" s="202"/>
      <c r="AN114" s="109"/>
      <c r="AO114" s="381"/>
      <c r="AP114" s="381"/>
      <c r="AQ114" s="381"/>
    </row>
    <row r="115" spans="1:43" x14ac:dyDescent="0.25">
      <c r="A115" s="407"/>
      <c r="B115" s="206"/>
      <c r="C115" s="202"/>
      <c r="D115" s="109"/>
      <c r="E115" s="1128"/>
      <c r="F115" s="1128"/>
      <c r="G115" s="1128"/>
      <c r="H115" s="1128"/>
      <c r="I115" s="1128"/>
      <c r="J115" s="1128"/>
      <c r="K115" s="1128"/>
      <c r="L115" s="1128"/>
      <c r="M115" s="1128"/>
      <c r="N115" s="1128"/>
      <c r="O115" s="1128"/>
      <c r="P115" s="1128"/>
      <c r="Q115" s="1128"/>
      <c r="R115" s="1128"/>
      <c r="S115" s="1128"/>
      <c r="T115" s="1128"/>
      <c r="U115" s="202"/>
      <c r="V115" s="109"/>
      <c r="W115" s="381"/>
      <c r="X115" s="381"/>
      <c r="Y115" s="381"/>
      <c r="Z115" s="1212" t="s">
        <v>146</v>
      </c>
      <c r="AA115" s="1212"/>
      <c r="AB115" s="1212"/>
      <c r="AC115" s="1212"/>
      <c r="AD115" s="1212"/>
      <c r="AE115" s="1212"/>
      <c r="AF115" s="1212"/>
      <c r="AG115" s="1212"/>
      <c r="AH115" s="1212"/>
      <c r="AI115" s="1212"/>
      <c r="AJ115" s="1212"/>
      <c r="AK115" s="1212"/>
      <c r="AL115" s="116"/>
      <c r="AM115" s="202"/>
      <c r="AN115" s="109"/>
      <c r="AO115" s="381"/>
      <c r="AP115" s="381"/>
      <c r="AQ115" s="381"/>
    </row>
    <row r="116" spans="1:43" ht="6" customHeight="1" x14ac:dyDescent="0.25">
      <c r="A116" s="119"/>
      <c r="B116" s="118"/>
      <c r="C116" s="114"/>
      <c r="D116" s="113"/>
      <c r="E116" s="119"/>
      <c r="F116" s="119"/>
      <c r="G116" s="119"/>
      <c r="H116" s="119"/>
      <c r="I116" s="119"/>
      <c r="J116" s="119"/>
      <c r="K116" s="119"/>
      <c r="L116" s="119"/>
      <c r="M116" s="119"/>
      <c r="N116" s="119"/>
      <c r="O116" s="119"/>
      <c r="P116" s="119"/>
      <c r="Q116" s="119"/>
      <c r="R116" s="119"/>
      <c r="S116" s="119"/>
      <c r="T116" s="119"/>
      <c r="U116" s="114"/>
      <c r="V116" s="113"/>
      <c r="W116" s="119"/>
      <c r="X116" s="119"/>
      <c r="Y116" s="119"/>
      <c r="Z116" s="119"/>
      <c r="AA116" s="119"/>
      <c r="AB116" s="119"/>
      <c r="AC116" s="119"/>
      <c r="AD116" s="119"/>
      <c r="AE116" s="119"/>
      <c r="AF116" s="119"/>
      <c r="AG116" s="119"/>
      <c r="AH116" s="119"/>
      <c r="AI116" s="119"/>
      <c r="AJ116" s="119"/>
      <c r="AK116" s="119"/>
      <c r="AL116" s="120"/>
      <c r="AM116" s="114"/>
      <c r="AN116" s="113"/>
      <c r="AO116" s="119"/>
      <c r="AP116" s="119"/>
      <c r="AQ116" s="119"/>
    </row>
    <row r="117" spans="1:43" ht="6" customHeight="1" x14ac:dyDescent="0.25">
      <c r="A117" s="29"/>
      <c r="B117" s="433"/>
      <c r="C117" s="107"/>
      <c r="D117" s="108"/>
      <c r="E117" s="29"/>
      <c r="F117" s="29"/>
      <c r="G117" s="29"/>
      <c r="H117" s="29"/>
      <c r="I117" s="29"/>
      <c r="J117" s="29"/>
      <c r="K117" s="29"/>
      <c r="L117" s="29"/>
      <c r="M117" s="29"/>
      <c r="N117" s="29"/>
      <c r="O117" s="29"/>
      <c r="P117" s="29"/>
      <c r="Q117" s="29"/>
      <c r="R117" s="29"/>
      <c r="S117" s="29"/>
      <c r="T117" s="29"/>
      <c r="U117" s="107"/>
      <c r="V117" s="108"/>
      <c r="W117" s="29"/>
      <c r="X117" s="29"/>
      <c r="Y117" s="29"/>
      <c r="Z117" s="29"/>
      <c r="AA117" s="29"/>
      <c r="AB117" s="29"/>
      <c r="AC117" s="29"/>
      <c r="AD117" s="29"/>
      <c r="AE117" s="29"/>
      <c r="AF117" s="29"/>
      <c r="AG117" s="29"/>
      <c r="AH117" s="29"/>
      <c r="AI117" s="29"/>
      <c r="AJ117" s="29"/>
      <c r="AK117" s="29"/>
      <c r="AL117" s="33"/>
      <c r="AM117" s="107"/>
      <c r="AN117" s="108"/>
      <c r="AO117" s="29"/>
      <c r="AP117" s="29"/>
      <c r="AQ117" s="29"/>
    </row>
    <row r="118" spans="1:43" ht="11.25" customHeight="1" x14ac:dyDescent="0.25">
      <c r="A118" s="407"/>
      <c r="B118" s="206">
        <v>920</v>
      </c>
      <c r="C118" s="202"/>
      <c r="D118" s="109"/>
      <c r="E118" s="1128" t="str">
        <f ca="1">VLOOKUP(INDIRECT(ADDRESS(ROW(),COLUMN()-3)),INDIRECT("translations[[Question Num]:["&amp; Language_Selected &amp;"]]"),MATCH(Language_Selected,Language_Options,0)+1,FALSE)</f>
        <v>Would you say that the money that you earn is more than what your (husband/partner) earns, less than what he earns, or about the same?</v>
      </c>
      <c r="F118" s="1128"/>
      <c r="G118" s="1128"/>
      <c r="H118" s="1128"/>
      <c r="I118" s="1128"/>
      <c r="J118" s="1128"/>
      <c r="K118" s="1128"/>
      <c r="L118" s="1128"/>
      <c r="M118" s="1128"/>
      <c r="N118" s="1128"/>
      <c r="O118" s="1128"/>
      <c r="P118" s="1128"/>
      <c r="Q118" s="1128"/>
      <c r="R118" s="1128"/>
      <c r="S118" s="1128"/>
      <c r="T118" s="1128"/>
      <c r="U118" s="202"/>
      <c r="V118" s="109"/>
      <c r="W118" s="381" t="s">
        <v>736</v>
      </c>
      <c r="X118" s="381"/>
      <c r="Y118" s="381"/>
      <c r="Z118" s="381"/>
      <c r="AA118" s="381"/>
      <c r="AC118" s="111" t="s">
        <v>9</v>
      </c>
      <c r="AD118" s="160"/>
      <c r="AE118" s="111"/>
      <c r="AF118" s="111"/>
      <c r="AG118" s="111"/>
      <c r="AH118" s="111"/>
      <c r="AI118" s="111"/>
      <c r="AJ118" s="111"/>
      <c r="AK118" s="111"/>
      <c r="AL118" s="117" t="s">
        <v>53</v>
      </c>
      <c r="AM118" s="202"/>
      <c r="AN118" s="109"/>
      <c r="AO118" s="381"/>
      <c r="AP118" s="381"/>
      <c r="AQ118" s="381"/>
    </row>
    <row r="119" spans="1:43" x14ac:dyDescent="0.25">
      <c r="A119" s="407"/>
      <c r="B119" s="206"/>
      <c r="C119" s="202"/>
      <c r="D119" s="109"/>
      <c r="E119" s="1128"/>
      <c r="F119" s="1128"/>
      <c r="G119" s="1128"/>
      <c r="H119" s="1128"/>
      <c r="I119" s="1128"/>
      <c r="J119" s="1128"/>
      <c r="K119" s="1128"/>
      <c r="L119" s="1128"/>
      <c r="M119" s="1128"/>
      <c r="N119" s="1128"/>
      <c r="O119" s="1128"/>
      <c r="P119" s="1128"/>
      <c r="Q119" s="1128"/>
      <c r="R119" s="1128"/>
      <c r="S119" s="1128"/>
      <c r="T119" s="1128"/>
      <c r="U119" s="202"/>
      <c r="V119" s="109"/>
      <c r="W119" s="381" t="s">
        <v>737</v>
      </c>
      <c r="X119" s="381"/>
      <c r="Y119" s="381"/>
      <c r="Z119" s="381"/>
      <c r="AA119" s="381"/>
      <c r="AC119" s="111" t="s">
        <v>9</v>
      </c>
      <c r="AD119" s="160"/>
      <c r="AE119" s="111"/>
      <c r="AF119" s="111"/>
      <c r="AG119" s="111"/>
      <c r="AH119" s="111"/>
      <c r="AI119" s="111"/>
      <c r="AJ119" s="111"/>
      <c r="AK119" s="111"/>
      <c r="AL119" s="117" t="s">
        <v>55</v>
      </c>
      <c r="AM119" s="202"/>
      <c r="AN119" s="109"/>
      <c r="AO119" s="381"/>
      <c r="AP119" s="381"/>
      <c r="AQ119" s="381"/>
    </row>
    <row r="120" spans="1:43" x14ac:dyDescent="0.25">
      <c r="A120" s="407"/>
      <c r="B120" s="206"/>
      <c r="C120" s="202"/>
      <c r="D120" s="109"/>
      <c r="E120" s="1128"/>
      <c r="F120" s="1128"/>
      <c r="G120" s="1128"/>
      <c r="H120" s="1128"/>
      <c r="I120" s="1128"/>
      <c r="J120" s="1128"/>
      <c r="K120" s="1128"/>
      <c r="L120" s="1128"/>
      <c r="M120" s="1128"/>
      <c r="N120" s="1128"/>
      <c r="O120" s="1128"/>
      <c r="P120" s="1128"/>
      <c r="Q120" s="1128"/>
      <c r="R120" s="1128"/>
      <c r="S120" s="1128"/>
      <c r="T120" s="1128"/>
      <c r="U120" s="202"/>
      <c r="V120" s="109"/>
      <c r="W120" s="381" t="s">
        <v>487</v>
      </c>
      <c r="X120" s="381"/>
      <c r="Y120" s="381"/>
      <c r="Z120" s="381"/>
      <c r="AA120" s="381"/>
      <c r="AB120" s="381"/>
      <c r="AC120" s="111" t="s">
        <v>9</v>
      </c>
      <c r="AD120" s="111"/>
      <c r="AE120" s="111"/>
      <c r="AF120" s="111"/>
      <c r="AG120" s="111"/>
      <c r="AH120" s="111"/>
      <c r="AI120" s="111"/>
      <c r="AJ120" s="111"/>
      <c r="AK120" s="111"/>
      <c r="AL120" s="117" t="s">
        <v>91</v>
      </c>
      <c r="AM120" s="202"/>
      <c r="AN120" s="109"/>
      <c r="AO120" s="381"/>
      <c r="AP120" s="381"/>
      <c r="AQ120" s="381"/>
    </row>
    <row r="121" spans="1:43" x14ac:dyDescent="0.25">
      <c r="A121" s="407"/>
      <c r="B121" s="206"/>
      <c r="C121" s="202"/>
      <c r="D121" s="109"/>
      <c r="E121" s="1128"/>
      <c r="F121" s="1128"/>
      <c r="G121" s="1128"/>
      <c r="H121" s="1128"/>
      <c r="I121" s="1128"/>
      <c r="J121" s="1128"/>
      <c r="K121" s="1128"/>
      <c r="L121" s="1128"/>
      <c r="M121" s="1128"/>
      <c r="N121" s="1128"/>
      <c r="O121" s="1128"/>
      <c r="P121" s="1128"/>
      <c r="Q121" s="1128"/>
      <c r="R121" s="1128"/>
      <c r="S121" s="1128"/>
      <c r="T121" s="1128"/>
      <c r="U121" s="202"/>
      <c r="V121" s="109"/>
      <c r="W121" s="381" t="s">
        <v>1606</v>
      </c>
      <c r="X121" s="381"/>
      <c r="Y121" s="381"/>
      <c r="Z121" s="381"/>
      <c r="AA121" s="381"/>
      <c r="AB121" s="381"/>
      <c r="AC121" s="381"/>
      <c r="AD121" s="381"/>
      <c r="AE121" s="381"/>
      <c r="AF121" s="381"/>
      <c r="AG121" s="381"/>
      <c r="AH121" s="381"/>
      <c r="AI121" s="381"/>
      <c r="AJ121" s="111" t="s">
        <v>9</v>
      </c>
      <c r="AK121" s="111"/>
      <c r="AL121" s="223" t="s">
        <v>116</v>
      </c>
      <c r="AM121" s="202"/>
      <c r="AN121" s="109"/>
      <c r="AO121" s="381"/>
      <c r="AP121" s="381">
        <v>922</v>
      </c>
      <c r="AQ121" s="381"/>
    </row>
    <row r="122" spans="1:43" x14ac:dyDescent="0.25">
      <c r="A122" s="407"/>
      <c r="B122" s="206"/>
      <c r="C122" s="202"/>
      <c r="D122" s="109"/>
      <c r="E122" s="1128"/>
      <c r="F122" s="1128"/>
      <c r="G122" s="1128"/>
      <c r="H122" s="1128"/>
      <c r="I122" s="1128"/>
      <c r="J122" s="1128"/>
      <c r="K122" s="1128"/>
      <c r="L122" s="1128"/>
      <c r="M122" s="1128"/>
      <c r="N122" s="1128"/>
      <c r="O122" s="1128"/>
      <c r="P122" s="1128"/>
      <c r="Q122" s="1128"/>
      <c r="R122" s="1128"/>
      <c r="S122" s="1128"/>
      <c r="T122" s="1128"/>
      <c r="U122" s="202"/>
      <c r="V122" s="109"/>
      <c r="W122" s="381" t="s">
        <v>150</v>
      </c>
      <c r="X122" s="381"/>
      <c r="Y122" s="381"/>
      <c r="Z122" s="381"/>
      <c r="AA122" s="381"/>
      <c r="AB122" s="111" t="s">
        <v>9</v>
      </c>
      <c r="AC122" s="111"/>
      <c r="AD122" s="111"/>
      <c r="AE122" s="111"/>
      <c r="AF122" s="111"/>
      <c r="AG122" s="111"/>
      <c r="AH122" s="111"/>
      <c r="AI122" s="111"/>
      <c r="AJ122" s="111"/>
      <c r="AK122" s="111"/>
      <c r="AL122" s="117" t="s">
        <v>103</v>
      </c>
      <c r="AM122" s="202"/>
      <c r="AN122" s="109"/>
      <c r="AO122" s="381"/>
      <c r="AP122" s="428"/>
      <c r="AQ122" s="381"/>
    </row>
    <row r="123" spans="1:43" ht="6" customHeight="1" x14ac:dyDescent="0.25">
      <c r="A123" s="119"/>
      <c r="B123" s="118"/>
      <c r="C123" s="114"/>
      <c r="D123" s="113"/>
      <c r="E123" s="119"/>
      <c r="F123" s="119"/>
      <c r="G123" s="119"/>
      <c r="H123" s="119"/>
      <c r="I123" s="119"/>
      <c r="J123" s="119"/>
      <c r="K123" s="119"/>
      <c r="L123" s="119"/>
      <c r="M123" s="119"/>
      <c r="N123" s="119"/>
      <c r="O123" s="119"/>
      <c r="P123" s="119"/>
      <c r="Q123" s="119"/>
      <c r="R123" s="119"/>
      <c r="S123" s="119"/>
      <c r="T123" s="119"/>
      <c r="U123" s="114"/>
      <c r="V123" s="113"/>
      <c r="W123" s="119"/>
      <c r="X123" s="119"/>
      <c r="Y123" s="119"/>
      <c r="Z123" s="119"/>
      <c r="AA123" s="119"/>
      <c r="AB123" s="119"/>
      <c r="AC123" s="119"/>
      <c r="AD123" s="119"/>
      <c r="AE123" s="119"/>
      <c r="AF123" s="119"/>
      <c r="AG123" s="119"/>
      <c r="AH123" s="119"/>
      <c r="AI123" s="119"/>
      <c r="AJ123" s="119"/>
      <c r="AK123" s="119"/>
      <c r="AL123" s="120"/>
      <c r="AM123" s="114"/>
      <c r="AN123" s="113"/>
      <c r="AO123" s="119"/>
      <c r="AP123" s="119"/>
      <c r="AQ123" s="119"/>
    </row>
    <row r="124" spans="1:43" ht="6" customHeight="1" x14ac:dyDescent="0.25">
      <c r="A124" s="29"/>
      <c r="B124" s="433"/>
      <c r="C124" s="107"/>
      <c r="D124" s="108"/>
      <c r="E124" s="29"/>
      <c r="F124" s="29"/>
      <c r="G124" s="29"/>
      <c r="H124" s="29"/>
      <c r="I124" s="29"/>
      <c r="J124" s="29"/>
      <c r="K124" s="29"/>
      <c r="L124" s="29"/>
      <c r="M124" s="29"/>
      <c r="N124" s="29"/>
      <c r="O124" s="29"/>
      <c r="P124" s="29"/>
      <c r="Q124" s="29"/>
      <c r="R124" s="29"/>
      <c r="S124" s="29"/>
      <c r="T124" s="29"/>
      <c r="U124" s="107"/>
      <c r="V124" s="108"/>
      <c r="W124" s="29"/>
      <c r="X124" s="29"/>
      <c r="Y124" s="29"/>
      <c r="Z124" s="29"/>
      <c r="AA124" s="29"/>
      <c r="AB124" s="29"/>
      <c r="AC124" s="29"/>
      <c r="AD124" s="29"/>
      <c r="AE124" s="29"/>
      <c r="AF124" s="29"/>
      <c r="AG124" s="29"/>
      <c r="AH124" s="29"/>
      <c r="AI124" s="29"/>
      <c r="AJ124" s="29"/>
      <c r="AK124" s="29"/>
      <c r="AL124" s="33"/>
      <c r="AM124" s="107"/>
      <c r="AN124" s="108"/>
      <c r="AO124" s="29"/>
      <c r="AP124" s="29"/>
      <c r="AQ124" s="29"/>
    </row>
    <row r="125" spans="1:43" ht="11.25" customHeight="1" x14ac:dyDescent="0.25">
      <c r="A125" s="407"/>
      <c r="B125" s="410">
        <v>921</v>
      </c>
      <c r="C125" s="202"/>
      <c r="D125" s="109"/>
      <c r="E125" s="1148" t="str">
        <f ca="1">VLOOKUP(INDIRECT(ADDRESS(ROW(),COLUMN()-3)),INDIRECT("translations[[Question Num]:["&amp; Language_Selected &amp;"]]"),MATCH(Language_Selected,Language_Options,0)+1,FALSE)</f>
        <v>Who usually decides how your (husband's/partner's) earnings will be used: you, your (husband/partner), or you and your (husband/partner) jointly?</v>
      </c>
      <c r="F125" s="1148"/>
      <c r="G125" s="1148"/>
      <c r="H125" s="1148"/>
      <c r="I125" s="1148"/>
      <c r="J125" s="1148"/>
      <c r="K125" s="1148"/>
      <c r="L125" s="1148"/>
      <c r="M125" s="1148"/>
      <c r="N125" s="1148"/>
      <c r="O125" s="1148"/>
      <c r="P125" s="1148"/>
      <c r="Q125" s="1148"/>
      <c r="R125" s="1148"/>
      <c r="S125" s="1148"/>
      <c r="T125" s="1148"/>
      <c r="U125" s="202"/>
      <c r="V125" s="109"/>
      <c r="W125" s="407" t="s">
        <v>182</v>
      </c>
      <c r="X125" s="407"/>
      <c r="Y125" s="407"/>
      <c r="Z125" s="407"/>
      <c r="AA125" s="407"/>
      <c r="AB125" s="112" t="s">
        <v>9</v>
      </c>
      <c r="AC125" s="112"/>
      <c r="AD125" s="160"/>
      <c r="AE125" s="112"/>
      <c r="AF125" s="112"/>
      <c r="AG125" s="112"/>
      <c r="AH125" s="112"/>
      <c r="AI125" s="112"/>
      <c r="AJ125" s="112"/>
      <c r="AK125" s="112"/>
      <c r="AL125" s="117" t="s">
        <v>53</v>
      </c>
      <c r="AM125" s="202"/>
      <c r="AN125" s="109"/>
      <c r="AO125" s="407"/>
      <c r="AP125" s="407"/>
      <c r="AQ125" s="407"/>
    </row>
    <row r="126" spans="1:43" x14ac:dyDescent="0.25">
      <c r="A126" s="407"/>
      <c r="B126" s="410"/>
      <c r="C126" s="202"/>
      <c r="D126" s="109"/>
      <c r="E126" s="1148"/>
      <c r="F126" s="1148"/>
      <c r="G126" s="1148"/>
      <c r="H126" s="1148"/>
      <c r="I126" s="1148"/>
      <c r="J126" s="1148"/>
      <c r="K126" s="1148"/>
      <c r="L126" s="1148"/>
      <c r="M126" s="1148"/>
      <c r="N126" s="1148"/>
      <c r="O126" s="1148"/>
      <c r="P126" s="1148"/>
      <c r="Q126" s="1148"/>
      <c r="R126" s="1148"/>
      <c r="S126" s="1148"/>
      <c r="T126" s="1148"/>
      <c r="U126" s="202"/>
      <c r="V126" s="109"/>
      <c r="W126" s="407" t="s">
        <v>703</v>
      </c>
      <c r="X126" s="407"/>
      <c r="Y126" s="407"/>
      <c r="Z126" s="407"/>
      <c r="AA126" s="407"/>
      <c r="AB126" s="407"/>
      <c r="AC126" s="407"/>
      <c r="AD126" s="112" t="s">
        <v>9</v>
      </c>
      <c r="AE126" s="160"/>
      <c r="AF126" s="112"/>
      <c r="AG126" s="112"/>
      <c r="AH126" s="112"/>
      <c r="AI126" s="112"/>
      <c r="AJ126" s="112"/>
      <c r="AK126" s="112"/>
      <c r="AL126" s="117" t="s">
        <v>55</v>
      </c>
      <c r="AM126" s="202"/>
      <c r="AN126" s="109"/>
      <c r="AO126" s="407"/>
      <c r="AP126" s="407"/>
      <c r="AQ126" s="407"/>
    </row>
    <row r="127" spans="1:43" x14ac:dyDescent="0.25">
      <c r="A127" s="407"/>
      <c r="B127" s="410"/>
      <c r="C127" s="202"/>
      <c r="D127" s="109"/>
      <c r="E127" s="1148"/>
      <c r="F127" s="1148"/>
      <c r="G127" s="1148"/>
      <c r="H127" s="1148"/>
      <c r="I127" s="1148"/>
      <c r="J127" s="1148"/>
      <c r="K127" s="1148"/>
      <c r="L127" s="1148"/>
      <c r="M127" s="1148"/>
      <c r="N127" s="1148"/>
      <c r="O127" s="1148"/>
      <c r="P127" s="1148"/>
      <c r="Q127" s="1148"/>
      <c r="R127" s="1148"/>
      <c r="S127" s="1148"/>
      <c r="T127" s="1148"/>
      <c r="U127" s="202"/>
      <c r="V127" s="109"/>
      <c r="W127" s="381" t="s">
        <v>1605</v>
      </c>
      <c r="X127" s="407"/>
      <c r="Y127" s="407"/>
      <c r="Z127" s="407"/>
      <c r="AA127" s="407"/>
      <c r="AB127" s="407"/>
      <c r="AC127" s="407"/>
      <c r="AD127" s="407"/>
      <c r="AE127" s="407"/>
      <c r="AF127" s="407"/>
      <c r="AG127" s="407"/>
      <c r="AH127" s="407"/>
      <c r="AI127" s="407"/>
      <c r="AJ127" s="407"/>
      <c r="AK127" s="407"/>
      <c r="AL127" s="117" t="s">
        <v>91</v>
      </c>
      <c r="AM127" s="202"/>
      <c r="AN127" s="109"/>
      <c r="AO127" s="407"/>
      <c r="AP127" s="407"/>
      <c r="AQ127" s="407"/>
    </row>
    <row r="128" spans="1:43" x14ac:dyDescent="0.25">
      <c r="A128" s="407"/>
      <c r="B128" s="206"/>
      <c r="C128" s="202"/>
      <c r="D128" s="109"/>
      <c r="E128" s="1148"/>
      <c r="F128" s="1148"/>
      <c r="G128" s="1148"/>
      <c r="H128" s="1148"/>
      <c r="I128" s="1148"/>
      <c r="J128" s="1148"/>
      <c r="K128" s="1148"/>
      <c r="L128" s="1148"/>
      <c r="M128" s="1148"/>
      <c r="N128" s="1148"/>
      <c r="O128" s="1148"/>
      <c r="P128" s="1148"/>
      <c r="Q128" s="1148"/>
      <c r="R128" s="1148"/>
      <c r="S128" s="1148"/>
      <c r="T128" s="1148"/>
      <c r="U128" s="202"/>
      <c r="V128" s="109"/>
      <c r="W128" s="381" t="s">
        <v>1606</v>
      </c>
      <c r="X128" s="381"/>
      <c r="Y128" s="381"/>
      <c r="Z128" s="381"/>
      <c r="AA128" s="381"/>
      <c r="AB128" s="381"/>
      <c r="AC128" s="381"/>
      <c r="AD128" s="381"/>
      <c r="AE128" s="381"/>
      <c r="AF128" s="381"/>
      <c r="AG128" s="381"/>
      <c r="AH128" s="381"/>
      <c r="AI128" s="381"/>
      <c r="AJ128" s="111" t="s">
        <v>9</v>
      </c>
      <c r="AK128" s="111"/>
      <c r="AL128" s="223" t="s">
        <v>116</v>
      </c>
      <c r="AM128" s="202"/>
      <c r="AN128" s="109"/>
      <c r="AO128" s="381"/>
      <c r="AP128" s="381"/>
      <c r="AQ128" s="381"/>
    </row>
    <row r="129" spans="1:43" x14ac:dyDescent="0.25">
      <c r="A129" s="407"/>
      <c r="B129" s="206"/>
      <c r="C129" s="202"/>
      <c r="D129" s="109"/>
      <c r="E129" s="1148"/>
      <c r="F129" s="1148"/>
      <c r="G129" s="1148"/>
      <c r="H129" s="1148"/>
      <c r="I129" s="1148"/>
      <c r="J129" s="1148"/>
      <c r="K129" s="1148"/>
      <c r="L129" s="1148"/>
      <c r="M129" s="1148"/>
      <c r="N129" s="1148"/>
      <c r="O129" s="1148"/>
      <c r="P129" s="1148"/>
      <c r="Q129" s="1148"/>
      <c r="R129" s="1148"/>
      <c r="S129" s="1148"/>
      <c r="T129" s="1148"/>
      <c r="U129" s="202"/>
      <c r="V129" s="109"/>
      <c r="W129" s="381"/>
      <c r="X129" s="381"/>
      <c r="Y129" s="381"/>
      <c r="Z129" s="381"/>
      <c r="AA129" s="381"/>
      <c r="AB129" s="381"/>
      <c r="AC129" s="111"/>
      <c r="AD129" s="111"/>
      <c r="AE129" s="111"/>
      <c r="AF129" s="111"/>
      <c r="AG129" s="111"/>
      <c r="AH129" s="111"/>
      <c r="AI129" s="111"/>
      <c r="AJ129" s="111"/>
      <c r="AK129" s="111"/>
      <c r="AL129" s="223"/>
      <c r="AM129" s="202"/>
      <c r="AN129" s="109"/>
      <c r="AO129" s="381"/>
      <c r="AP129" s="381"/>
      <c r="AQ129" s="381"/>
    </row>
    <row r="130" spans="1:43" x14ac:dyDescent="0.25">
      <c r="A130" s="407"/>
      <c r="B130" s="206"/>
      <c r="C130" s="202"/>
      <c r="D130" s="109"/>
      <c r="E130" s="1148"/>
      <c r="F130" s="1148"/>
      <c r="G130" s="1148"/>
      <c r="H130" s="1148"/>
      <c r="I130" s="1148"/>
      <c r="J130" s="1148"/>
      <c r="K130" s="1148"/>
      <c r="L130" s="1148"/>
      <c r="M130" s="1148"/>
      <c r="N130" s="1148"/>
      <c r="O130" s="1148"/>
      <c r="P130" s="1148"/>
      <c r="Q130" s="1148"/>
      <c r="R130" s="1148"/>
      <c r="S130" s="1148"/>
      <c r="T130" s="1148"/>
      <c r="U130" s="202"/>
      <c r="V130" s="109"/>
      <c r="W130" s="381" t="s">
        <v>144</v>
      </c>
      <c r="X130" s="381"/>
      <c r="Y130" s="381"/>
      <c r="Z130" s="407"/>
      <c r="AA130" s="407"/>
      <c r="AB130" s="407"/>
      <c r="AC130" s="407"/>
      <c r="AD130" s="407"/>
      <c r="AE130" s="407"/>
      <c r="AF130" s="407"/>
      <c r="AG130" s="407"/>
      <c r="AH130" s="407"/>
      <c r="AI130" s="407"/>
      <c r="AJ130" s="407"/>
      <c r="AK130" s="407"/>
      <c r="AL130" s="117" t="s">
        <v>155</v>
      </c>
      <c r="AM130" s="202"/>
      <c r="AN130" s="109"/>
      <c r="AO130" s="381"/>
      <c r="AP130" s="381"/>
      <c r="AQ130" s="381"/>
    </row>
    <row r="131" spans="1:43" x14ac:dyDescent="0.25">
      <c r="A131" s="407"/>
      <c r="B131" s="206"/>
      <c r="C131" s="202"/>
      <c r="D131" s="109"/>
      <c r="E131" s="1148"/>
      <c r="F131" s="1148"/>
      <c r="G131" s="1148"/>
      <c r="H131" s="1148"/>
      <c r="I131" s="1148"/>
      <c r="J131" s="1148"/>
      <c r="K131" s="1148"/>
      <c r="L131" s="1148"/>
      <c r="M131" s="1148"/>
      <c r="N131" s="1148"/>
      <c r="O131" s="1148"/>
      <c r="P131" s="1148"/>
      <c r="Q131" s="1148"/>
      <c r="R131" s="1148"/>
      <c r="S131" s="1148"/>
      <c r="T131" s="1148"/>
      <c r="U131" s="202"/>
      <c r="V131" s="109"/>
      <c r="W131" s="381"/>
      <c r="X131" s="381"/>
      <c r="Y131" s="381"/>
      <c r="Z131" s="1212" t="s">
        <v>146</v>
      </c>
      <c r="AA131" s="1212"/>
      <c r="AB131" s="1212"/>
      <c r="AC131" s="1212"/>
      <c r="AD131" s="1212"/>
      <c r="AE131" s="1212"/>
      <c r="AF131" s="1212"/>
      <c r="AG131" s="1212"/>
      <c r="AH131" s="1212"/>
      <c r="AI131" s="1212"/>
      <c r="AJ131" s="1212"/>
      <c r="AK131" s="1212"/>
      <c r="AL131" s="116"/>
      <c r="AM131" s="202"/>
      <c r="AN131" s="109"/>
      <c r="AO131" s="381"/>
      <c r="AP131" s="381"/>
      <c r="AQ131" s="381"/>
    </row>
    <row r="132" spans="1:43" ht="6" customHeight="1" x14ac:dyDescent="0.25">
      <c r="A132" s="119"/>
      <c r="B132" s="118"/>
      <c r="C132" s="114"/>
      <c r="D132" s="113"/>
      <c r="E132" s="119"/>
      <c r="F132" s="119"/>
      <c r="G132" s="119"/>
      <c r="H132" s="119"/>
      <c r="I132" s="119"/>
      <c r="J132" s="119"/>
      <c r="K132" s="119"/>
      <c r="L132" s="119"/>
      <c r="M132" s="119"/>
      <c r="N132" s="119"/>
      <c r="O132" s="119"/>
      <c r="P132" s="119"/>
      <c r="Q132" s="119"/>
      <c r="R132" s="119"/>
      <c r="S132" s="119"/>
      <c r="T132" s="119"/>
      <c r="U132" s="114"/>
      <c r="V132" s="113"/>
      <c r="W132" s="119"/>
      <c r="X132" s="119"/>
      <c r="Y132" s="119"/>
      <c r="Z132" s="119"/>
      <c r="AA132" s="119"/>
      <c r="AB132" s="119"/>
      <c r="AC132" s="119"/>
      <c r="AD132" s="119"/>
      <c r="AE132" s="119"/>
      <c r="AF132" s="119"/>
      <c r="AG132" s="119"/>
      <c r="AH132" s="119"/>
      <c r="AI132" s="119"/>
      <c r="AJ132" s="119"/>
      <c r="AK132" s="119"/>
      <c r="AL132" s="120"/>
      <c r="AM132" s="114"/>
      <c r="AN132" s="113"/>
      <c r="AO132" s="119"/>
      <c r="AP132" s="119"/>
      <c r="AQ132" s="119"/>
    </row>
    <row r="133" spans="1:43" ht="6" customHeight="1" x14ac:dyDescent="0.25">
      <c r="A133" s="29"/>
      <c r="B133" s="433"/>
      <c r="C133" s="107"/>
      <c r="D133" s="108"/>
      <c r="E133" s="29"/>
      <c r="F133" s="29"/>
      <c r="G133" s="29"/>
      <c r="H133" s="29"/>
      <c r="I133" s="29"/>
      <c r="J133" s="29"/>
      <c r="K133" s="29"/>
      <c r="L133" s="29"/>
      <c r="M133" s="29"/>
      <c r="N133" s="29"/>
      <c r="O133" s="29"/>
      <c r="P133" s="29"/>
      <c r="Q133" s="29"/>
      <c r="R133" s="29"/>
      <c r="S133" s="29"/>
      <c r="T133" s="29"/>
      <c r="U133" s="107"/>
      <c r="V133" s="108"/>
      <c r="W133" s="29"/>
      <c r="X133" s="29"/>
      <c r="Y133" s="29"/>
      <c r="Z133" s="29"/>
      <c r="AA133" s="29"/>
      <c r="AB133" s="29"/>
      <c r="AC133" s="29"/>
      <c r="AD133" s="29"/>
      <c r="AE133" s="29"/>
      <c r="AF133" s="29"/>
      <c r="AG133" s="29"/>
      <c r="AH133" s="29"/>
      <c r="AI133" s="29"/>
      <c r="AJ133" s="29"/>
      <c r="AK133" s="29"/>
      <c r="AL133" s="33"/>
      <c r="AM133" s="107"/>
      <c r="AN133" s="108"/>
      <c r="AO133" s="29"/>
      <c r="AP133" s="29"/>
      <c r="AQ133" s="29"/>
    </row>
    <row r="134" spans="1:43" ht="11.25" customHeight="1" x14ac:dyDescent="0.25">
      <c r="A134" s="407"/>
      <c r="B134" s="206">
        <v>922</v>
      </c>
      <c r="C134" s="202"/>
      <c r="D134" s="109"/>
      <c r="E134" s="1128" t="str">
        <f ca="1">VLOOKUP(INDIRECT(ADDRESS(ROW(),COLUMN()-3)),INDIRECT("translations[[Question Num]:["&amp; Language_Selected &amp;"]]"),MATCH(Language_Selected,Language_Options,0)+1,FALSE)</f>
        <v>Who usually makes decisions about health care for yourself: you, your (husband/partner), you and your (husband/partner) jointly, or someone else?</v>
      </c>
      <c r="F134" s="1128"/>
      <c r="G134" s="1128"/>
      <c r="H134" s="1128"/>
      <c r="I134" s="1128"/>
      <c r="J134" s="1128"/>
      <c r="K134" s="1128"/>
      <c r="L134" s="1128"/>
      <c r="M134" s="1128"/>
      <c r="N134" s="1128"/>
      <c r="O134" s="1128"/>
      <c r="P134" s="1128"/>
      <c r="Q134" s="1128"/>
      <c r="R134" s="1128"/>
      <c r="S134" s="1128"/>
      <c r="T134" s="1128"/>
      <c r="U134" s="202"/>
      <c r="V134" s="109"/>
      <c r="W134" s="381" t="s">
        <v>182</v>
      </c>
      <c r="X134" s="381"/>
      <c r="Y134" s="381"/>
      <c r="Z134" s="381"/>
      <c r="AA134" s="381"/>
      <c r="AB134" s="111" t="s">
        <v>9</v>
      </c>
      <c r="AC134" s="111"/>
      <c r="AD134" s="160"/>
      <c r="AE134" s="111"/>
      <c r="AF134" s="111"/>
      <c r="AG134" s="111"/>
      <c r="AH134" s="111"/>
      <c r="AI134" s="111"/>
      <c r="AJ134" s="111"/>
      <c r="AK134" s="111"/>
      <c r="AL134" s="117" t="s">
        <v>53</v>
      </c>
      <c r="AM134" s="202"/>
      <c r="AN134" s="109"/>
      <c r="AO134" s="381"/>
      <c r="AP134" s="381"/>
      <c r="AQ134" s="381"/>
    </row>
    <row r="135" spans="1:43" x14ac:dyDescent="0.25">
      <c r="A135" s="407"/>
      <c r="B135" s="206"/>
      <c r="C135" s="202"/>
      <c r="D135" s="109"/>
      <c r="E135" s="1128"/>
      <c r="F135" s="1128"/>
      <c r="G135" s="1128"/>
      <c r="H135" s="1128"/>
      <c r="I135" s="1128"/>
      <c r="J135" s="1128"/>
      <c r="K135" s="1128"/>
      <c r="L135" s="1128"/>
      <c r="M135" s="1128"/>
      <c r="N135" s="1128"/>
      <c r="O135" s="1128"/>
      <c r="P135" s="1128"/>
      <c r="Q135" s="1128"/>
      <c r="R135" s="1128"/>
      <c r="S135" s="1128"/>
      <c r="T135" s="1128"/>
      <c r="U135" s="202"/>
      <c r="V135" s="109"/>
      <c r="W135" s="381" t="s">
        <v>703</v>
      </c>
      <c r="X135" s="381"/>
      <c r="Y135" s="381"/>
      <c r="Z135" s="381"/>
      <c r="AA135" s="381"/>
      <c r="AB135" s="381"/>
      <c r="AC135" s="381"/>
      <c r="AD135" s="111" t="s">
        <v>9</v>
      </c>
      <c r="AE135" s="160"/>
      <c r="AF135" s="111"/>
      <c r="AG135" s="111"/>
      <c r="AH135" s="111"/>
      <c r="AI135" s="111"/>
      <c r="AJ135" s="111"/>
      <c r="AK135" s="111"/>
      <c r="AL135" s="117" t="s">
        <v>55</v>
      </c>
      <c r="AM135" s="202"/>
      <c r="AN135" s="109"/>
      <c r="AO135" s="381"/>
      <c r="AP135" s="381"/>
      <c r="AQ135" s="381"/>
    </row>
    <row r="136" spans="1:43" x14ac:dyDescent="0.25">
      <c r="A136" s="407"/>
      <c r="B136" s="206"/>
      <c r="C136" s="202"/>
      <c r="D136" s="109"/>
      <c r="E136" s="1128"/>
      <c r="F136" s="1128"/>
      <c r="G136" s="1128"/>
      <c r="H136" s="1128"/>
      <c r="I136" s="1128"/>
      <c r="J136" s="1128"/>
      <c r="K136" s="1128"/>
      <c r="L136" s="1128"/>
      <c r="M136" s="1128"/>
      <c r="N136" s="1128"/>
      <c r="O136" s="1128"/>
      <c r="P136" s="1128"/>
      <c r="Q136" s="1128"/>
      <c r="R136" s="1128"/>
      <c r="S136" s="1128"/>
      <c r="T136" s="1128"/>
      <c r="U136" s="202"/>
      <c r="V136" s="109"/>
      <c r="W136" s="381" t="s">
        <v>1605</v>
      </c>
      <c r="X136" s="381"/>
      <c r="Y136" s="381"/>
      <c r="Z136" s="381"/>
      <c r="AA136" s="381"/>
      <c r="AB136" s="381"/>
      <c r="AC136" s="381"/>
      <c r="AD136" s="381"/>
      <c r="AE136" s="381"/>
      <c r="AF136" s="381"/>
      <c r="AG136" s="381"/>
      <c r="AH136" s="381"/>
      <c r="AI136" s="381"/>
      <c r="AJ136" s="381"/>
      <c r="AK136" s="381"/>
      <c r="AL136" s="117" t="s">
        <v>91</v>
      </c>
      <c r="AM136" s="202"/>
      <c r="AN136" s="109"/>
      <c r="AO136" s="381"/>
      <c r="AP136" s="381"/>
      <c r="AQ136" s="381"/>
    </row>
    <row r="137" spans="1:43" x14ac:dyDescent="0.25">
      <c r="A137" s="407"/>
      <c r="B137" s="206"/>
      <c r="C137" s="202"/>
      <c r="D137" s="109"/>
      <c r="E137" s="1128"/>
      <c r="F137" s="1128"/>
      <c r="G137" s="1128"/>
      <c r="H137" s="1128"/>
      <c r="I137" s="1128"/>
      <c r="J137" s="1128"/>
      <c r="K137" s="1128"/>
      <c r="L137" s="1128"/>
      <c r="M137" s="1128"/>
      <c r="N137" s="1128"/>
      <c r="O137" s="1128"/>
      <c r="P137" s="1128"/>
      <c r="Q137" s="1128"/>
      <c r="R137" s="1128"/>
      <c r="S137" s="1128"/>
      <c r="T137" s="1128"/>
      <c r="U137" s="202"/>
      <c r="V137" s="109"/>
      <c r="W137" s="407" t="s">
        <v>704</v>
      </c>
      <c r="X137" s="407"/>
      <c r="Y137" s="407"/>
      <c r="Z137" s="407"/>
      <c r="AA137" s="407"/>
      <c r="AC137" s="112" t="s">
        <v>9</v>
      </c>
      <c r="AD137" s="160"/>
      <c r="AE137" s="112"/>
      <c r="AF137" s="112"/>
      <c r="AG137" s="112"/>
      <c r="AH137" s="112"/>
      <c r="AI137" s="112"/>
      <c r="AJ137" s="112"/>
      <c r="AK137" s="112"/>
      <c r="AL137" s="223" t="s">
        <v>116</v>
      </c>
      <c r="AM137" s="202"/>
      <c r="AN137" s="109"/>
      <c r="AO137" s="381"/>
      <c r="AP137" s="381"/>
      <c r="AQ137" s="381"/>
    </row>
    <row r="138" spans="1:43" x14ac:dyDescent="0.25">
      <c r="A138" s="407"/>
      <c r="B138" s="206"/>
      <c r="C138" s="202"/>
      <c r="D138" s="109"/>
      <c r="E138" s="1128"/>
      <c r="F138" s="1128"/>
      <c r="G138" s="1128"/>
      <c r="H138" s="1128"/>
      <c r="I138" s="1128"/>
      <c r="J138" s="1128"/>
      <c r="K138" s="1128"/>
      <c r="L138" s="1128"/>
      <c r="M138" s="1128"/>
      <c r="N138" s="1128"/>
      <c r="O138" s="1128"/>
      <c r="P138" s="1128"/>
      <c r="Q138" s="1128"/>
      <c r="R138" s="1128"/>
      <c r="S138" s="1128"/>
      <c r="T138" s="1128"/>
      <c r="U138" s="202"/>
      <c r="V138" s="109"/>
      <c r="W138" s="381" t="s">
        <v>144</v>
      </c>
      <c r="X138" s="381"/>
      <c r="Y138" s="381"/>
      <c r="Z138" s="111" t="s">
        <v>9</v>
      </c>
      <c r="AA138" s="160"/>
      <c r="AB138" s="111"/>
      <c r="AC138" s="111"/>
      <c r="AD138" s="111"/>
      <c r="AE138" s="111"/>
      <c r="AF138" s="111"/>
      <c r="AG138" s="111"/>
      <c r="AH138" s="111"/>
      <c r="AI138" s="111"/>
      <c r="AJ138" s="111"/>
      <c r="AK138" s="111"/>
      <c r="AL138" s="117" t="s">
        <v>155</v>
      </c>
      <c r="AM138" s="171"/>
      <c r="AN138" s="109"/>
      <c r="AO138" s="381"/>
      <c r="AP138" s="381"/>
      <c r="AQ138" s="381"/>
    </row>
    <row r="139" spans="1:43" ht="6" customHeight="1" x14ac:dyDescent="0.25">
      <c r="A139" s="119"/>
      <c r="B139" s="118"/>
      <c r="C139" s="114"/>
      <c r="D139" s="113"/>
      <c r="E139" s="119"/>
      <c r="F139" s="119"/>
      <c r="G139" s="119"/>
      <c r="H139" s="119"/>
      <c r="I139" s="119"/>
      <c r="J139" s="119"/>
      <c r="K139" s="119"/>
      <c r="L139" s="119"/>
      <c r="M139" s="119"/>
      <c r="N139" s="119"/>
      <c r="O139" s="119"/>
      <c r="P139" s="119"/>
      <c r="Q139" s="119"/>
      <c r="R139" s="119"/>
      <c r="S139" s="119"/>
      <c r="T139" s="119"/>
      <c r="U139" s="114"/>
      <c r="V139" s="113"/>
      <c r="W139" s="119"/>
      <c r="X139" s="119"/>
      <c r="Y139" s="119"/>
      <c r="Z139" s="119"/>
      <c r="AA139" s="119"/>
      <c r="AB139" s="119"/>
      <c r="AC139" s="119"/>
      <c r="AD139" s="119"/>
      <c r="AE139" s="119"/>
      <c r="AF139" s="119"/>
      <c r="AG139" s="119"/>
      <c r="AH139" s="119"/>
      <c r="AI139" s="119"/>
      <c r="AJ139" s="119"/>
      <c r="AK139" s="119"/>
      <c r="AL139" s="120"/>
      <c r="AM139" s="172"/>
      <c r="AN139" s="113"/>
      <c r="AO139" s="119"/>
      <c r="AP139" s="119"/>
      <c r="AQ139" s="119"/>
    </row>
    <row r="140" spans="1:43" ht="6" customHeight="1" x14ac:dyDescent="0.25">
      <c r="A140" s="29"/>
      <c r="B140" s="433"/>
      <c r="C140" s="107"/>
      <c r="D140" s="108"/>
      <c r="E140" s="29"/>
      <c r="F140" s="29"/>
      <c r="G140" s="29"/>
      <c r="H140" s="29"/>
      <c r="I140" s="29"/>
      <c r="J140" s="29"/>
      <c r="K140" s="29"/>
      <c r="L140" s="29"/>
      <c r="M140" s="29"/>
      <c r="N140" s="29"/>
      <c r="O140" s="29"/>
      <c r="P140" s="29"/>
      <c r="Q140" s="29"/>
      <c r="R140" s="29"/>
      <c r="S140" s="29"/>
      <c r="T140" s="29"/>
      <c r="U140" s="107"/>
      <c r="V140" s="108"/>
      <c r="W140" s="29"/>
      <c r="X140" s="29"/>
      <c r="Y140" s="29"/>
      <c r="Z140" s="29"/>
      <c r="AA140" s="29"/>
      <c r="AB140" s="29"/>
      <c r="AC140" s="29"/>
      <c r="AD140" s="29"/>
      <c r="AE140" s="29"/>
      <c r="AF140" s="29"/>
      <c r="AG140" s="29"/>
      <c r="AH140" s="29"/>
      <c r="AI140" s="29"/>
      <c r="AJ140" s="29"/>
      <c r="AK140" s="29"/>
      <c r="AL140" s="33"/>
      <c r="AM140" s="107"/>
      <c r="AN140" s="108"/>
      <c r="AO140" s="29"/>
      <c r="AP140" s="29"/>
      <c r="AQ140" s="29"/>
    </row>
    <row r="141" spans="1:43" ht="11.25" customHeight="1" x14ac:dyDescent="0.25">
      <c r="A141" s="407"/>
      <c r="B141" s="410">
        <v>923</v>
      </c>
      <c r="C141" s="202"/>
      <c r="D141" s="109"/>
      <c r="E141" s="1148" t="str">
        <f ca="1">VLOOKUP(INDIRECT(ADDRESS(ROW(),COLUMN()-3)),INDIRECT("translations[[Question Num]:["&amp; Language_Selected &amp;"]]"),MATCH(Language_Selected,Language_Options,0)+1,FALSE)</f>
        <v>Who usually makes decisions about making major household purchases?</v>
      </c>
      <c r="F141" s="1148"/>
      <c r="G141" s="1148"/>
      <c r="H141" s="1148"/>
      <c r="I141" s="1148"/>
      <c r="J141" s="1148"/>
      <c r="K141" s="1148"/>
      <c r="L141" s="1148"/>
      <c r="M141" s="1148"/>
      <c r="N141" s="1148"/>
      <c r="O141" s="1148"/>
      <c r="P141" s="1148"/>
      <c r="Q141" s="1148"/>
      <c r="R141" s="1148"/>
      <c r="S141" s="1148"/>
      <c r="T141" s="1148"/>
      <c r="U141" s="202"/>
      <c r="V141" s="109"/>
      <c r="W141" s="381" t="s">
        <v>182</v>
      </c>
      <c r="X141" s="381"/>
      <c r="Y141" s="381"/>
      <c r="Z141" s="381"/>
      <c r="AA141" s="381"/>
      <c r="AB141" s="111" t="s">
        <v>9</v>
      </c>
      <c r="AC141" s="111"/>
      <c r="AD141" s="160"/>
      <c r="AE141" s="111"/>
      <c r="AF141" s="111"/>
      <c r="AG141" s="111"/>
      <c r="AH141" s="111"/>
      <c r="AI141" s="111"/>
      <c r="AJ141" s="111"/>
      <c r="AK141" s="111"/>
      <c r="AL141" s="117" t="s">
        <v>53</v>
      </c>
      <c r="AM141" s="171"/>
      <c r="AN141" s="109"/>
      <c r="AO141" s="407"/>
      <c r="AP141" s="407"/>
      <c r="AQ141" s="407"/>
    </row>
    <row r="142" spans="1:43" x14ac:dyDescent="0.25">
      <c r="A142" s="407"/>
      <c r="B142" s="410"/>
      <c r="C142" s="202"/>
      <c r="D142" s="109"/>
      <c r="E142" s="1148"/>
      <c r="F142" s="1148"/>
      <c r="G142" s="1148"/>
      <c r="H142" s="1148"/>
      <c r="I142" s="1148"/>
      <c r="J142" s="1148"/>
      <c r="K142" s="1148"/>
      <c r="L142" s="1148"/>
      <c r="M142" s="1148"/>
      <c r="N142" s="1148"/>
      <c r="O142" s="1148"/>
      <c r="P142" s="1148"/>
      <c r="Q142" s="1148"/>
      <c r="R142" s="1148"/>
      <c r="S142" s="1148"/>
      <c r="T142" s="1148"/>
      <c r="U142" s="202"/>
      <c r="V142" s="109"/>
      <c r="W142" s="381" t="s">
        <v>703</v>
      </c>
      <c r="X142" s="381"/>
      <c r="Y142" s="381"/>
      <c r="Z142" s="381"/>
      <c r="AA142" s="381"/>
      <c r="AB142" s="381"/>
      <c r="AC142" s="381"/>
      <c r="AD142" s="111" t="s">
        <v>9</v>
      </c>
      <c r="AE142" s="160"/>
      <c r="AF142" s="111"/>
      <c r="AG142" s="111"/>
      <c r="AH142" s="111"/>
      <c r="AI142" s="111"/>
      <c r="AJ142" s="111"/>
      <c r="AK142" s="111"/>
      <c r="AL142" s="117" t="s">
        <v>55</v>
      </c>
      <c r="AM142" s="202"/>
      <c r="AN142" s="109"/>
      <c r="AO142" s="407"/>
      <c r="AP142" s="407"/>
      <c r="AQ142" s="407"/>
    </row>
    <row r="143" spans="1:43" x14ac:dyDescent="0.25">
      <c r="A143" s="407"/>
      <c r="B143" s="410"/>
      <c r="C143" s="202"/>
      <c r="D143" s="109"/>
      <c r="E143" s="1148"/>
      <c r="F143" s="1148"/>
      <c r="G143" s="1148"/>
      <c r="H143" s="1148"/>
      <c r="I143" s="1148"/>
      <c r="J143" s="1148"/>
      <c r="K143" s="1148"/>
      <c r="L143" s="1148"/>
      <c r="M143" s="1148"/>
      <c r="N143" s="1148"/>
      <c r="O143" s="1148"/>
      <c r="P143" s="1148"/>
      <c r="Q143" s="1148"/>
      <c r="R143" s="1148"/>
      <c r="S143" s="1148"/>
      <c r="T143" s="1148"/>
      <c r="U143" s="202"/>
      <c r="V143" s="109"/>
      <c r="W143" s="381" t="s">
        <v>1605</v>
      </c>
      <c r="X143" s="381"/>
      <c r="Y143" s="381"/>
      <c r="Z143" s="381"/>
      <c r="AA143" s="381"/>
      <c r="AB143" s="381"/>
      <c r="AC143" s="381"/>
      <c r="AD143" s="381"/>
      <c r="AE143" s="381"/>
      <c r="AF143" s="381"/>
      <c r="AG143" s="381"/>
      <c r="AH143" s="381"/>
      <c r="AI143" s="381"/>
      <c r="AJ143" s="381"/>
      <c r="AK143" s="381"/>
      <c r="AL143" s="117" t="s">
        <v>91</v>
      </c>
      <c r="AM143" s="202"/>
      <c r="AN143" s="109"/>
      <c r="AO143" s="407"/>
      <c r="AP143" s="407"/>
      <c r="AQ143" s="407"/>
    </row>
    <row r="144" spans="1:43" x14ac:dyDescent="0.25">
      <c r="A144" s="407"/>
      <c r="B144" s="410"/>
      <c r="C144" s="202"/>
      <c r="D144" s="109"/>
      <c r="E144" s="1148"/>
      <c r="F144" s="1148"/>
      <c r="G144" s="1148"/>
      <c r="H144" s="1148"/>
      <c r="I144" s="1148"/>
      <c r="J144" s="1148"/>
      <c r="K144" s="1148"/>
      <c r="L144" s="1148"/>
      <c r="M144" s="1148"/>
      <c r="N144" s="1148"/>
      <c r="O144" s="1148"/>
      <c r="P144" s="1148"/>
      <c r="Q144" s="1148"/>
      <c r="R144" s="1148"/>
      <c r="S144" s="1148"/>
      <c r="T144" s="1148"/>
      <c r="U144" s="202"/>
      <c r="V144" s="109"/>
      <c r="W144" s="407" t="s">
        <v>704</v>
      </c>
      <c r="X144" s="407"/>
      <c r="Y144" s="407"/>
      <c r="Z144" s="407"/>
      <c r="AA144" s="407"/>
      <c r="AC144" s="112" t="s">
        <v>9</v>
      </c>
      <c r="AD144" s="160"/>
      <c r="AE144" s="112"/>
      <c r="AF144" s="112"/>
      <c r="AG144" s="112"/>
      <c r="AH144" s="112"/>
      <c r="AI144" s="112"/>
      <c r="AJ144" s="112"/>
      <c r="AK144" s="112"/>
      <c r="AL144" s="223" t="s">
        <v>116</v>
      </c>
      <c r="AM144" s="202"/>
      <c r="AN144" s="109"/>
      <c r="AO144" s="407"/>
      <c r="AP144" s="407"/>
      <c r="AQ144" s="407"/>
    </row>
    <row r="145" spans="1:64" x14ac:dyDescent="0.25">
      <c r="A145" s="407"/>
      <c r="B145" s="206"/>
      <c r="C145" s="202"/>
      <c r="D145" s="109"/>
      <c r="E145" s="1148"/>
      <c r="F145" s="1148"/>
      <c r="G145" s="1148"/>
      <c r="H145" s="1148"/>
      <c r="I145" s="1148"/>
      <c r="J145" s="1148"/>
      <c r="K145" s="1148"/>
      <c r="L145" s="1148"/>
      <c r="M145" s="1148"/>
      <c r="N145" s="1148"/>
      <c r="O145" s="1148"/>
      <c r="P145" s="1148"/>
      <c r="Q145" s="1148"/>
      <c r="R145" s="1148"/>
      <c r="S145" s="1148"/>
      <c r="T145" s="1148"/>
      <c r="U145" s="202"/>
      <c r="V145" s="109"/>
      <c r="W145" s="381" t="s">
        <v>144</v>
      </c>
      <c r="X145" s="381"/>
      <c r="Y145" s="381"/>
      <c r="Z145" s="111" t="s">
        <v>9</v>
      </c>
      <c r="AA145" s="160"/>
      <c r="AB145" s="111"/>
      <c r="AC145" s="111"/>
      <c r="AD145" s="111"/>
      <c r="AE145" s="111"/>
      <c r="AF145" s="111"/>
      <c r="AG145" s="111"/>
      <c r="AH145" s="111"/>
      <c r="AI145" s="111"/>
      <c r="AJ145" s="111"/>
      <c r="AK145" s="111"/>
      <c r="AL145" s="117" t="s">
        <v>155</v>
      </c>
      <c r="AM145" s="171"/>
      <c r="AN145" s="109"/>
      <c r="AO145" s="381"/>
      <c r="AP145" s="381"/>
      <c r="AQ145" s="381"/>
    </row>
    <row r="146" spans="1:64" ht="6" customHeight="1" x14ac:dyDescent="0.25">
      <c r="A146" s="119"/>
      <c r="B146" s="118"/>
      <c r="C146" s="114"/>
      <c r="D146" s="113"/>
      <c r="E146" s="119"/>
      <c r="F146" s="119"/>
      <c r="G146" s="119"/>
      <c r="H146" s="119"/>
      <c r="I146" s="119"/>
      <c r="J146" s="119"/>
      <c r="K146" s="119"/>
      <c r="L146" s="119"/>
      <c r="M146" s="119"/>
      <c r="N146" s="119"/>
      <c r="O146" s="119"/>
      <c r="P146" s="119"/>
      <c r="Q146" s="119"/>
      <c r="R146" s="119"/>
      <c r="S146" s="119"/>
      <c r="T146" s="119"/>
      <c r="U146" s="114"/>
      <c r="V146" s="113"/>
      <c r="W146" s="119"/>
      <c r="X146" s="119"/>
      <c r="Y146" s="119"/>
      <c r="Z146" s="119"/>
      <c r="AA146" s="119"/>
      <c r="AB146" s="119"/>
      <c r="AC146" s="119"/>
      <c r="AD146" s="119"/>
      <c r="AE146" s="119"/>
      <c r="AF146" s="119"/>
      <c r="AG146" s="119"/>
      <c r="AH146" s="119"/>
      <c r="AI146" s="119"/>
      <c r="AJ146" s="119"/>
      <c r="AK146" s="119"/>
      <c r="AL146" s="120"/>
      <c r="AM146" s="114"/>
      <c r="AN146" s="113"/>
      <c r="AO146" s="119"/>
      <c r="AP146" s="119"/>
      <c r="AQ146" s="119"/>
    </row>
    <row r="147" spans="1:64" ht="6" customHeight="1" x14ac:dyDescent="0.25">
      <c r="A147" s="29"/>
      <c r="B147" s="433"/>
      <c r="C147" s="107"/>
      <c r="D147" s="108"/>
      <c r="E147" s="29"/>
      <c r="F147" s="29"/>
      <c r="G147" s="29"/>
      <c r="H147" s="29"/>
      <c r="I147" s="29"/>
      <c r="J147" s="29"/>
      <c r="K147" s="29"/>
      <c r="L147" s="29"/>
      <c r="M147" s="29"/>
      <c r="N147" s="29"/>
      <c r="O147" s="29"/>
      <c r="P147" s="29"/>
      <c r="Q147" s="29"/>
      <c r="R147" s="29"/>
      <c r="S147" s="29"/>
      <c r="T147" s="29"/>
      <c r="U147" s="107"/>
      <c r="V147" s="108"/>
      <c r="W147" s="29"/>
      <c r="X147" s="29"/>
      <c r="Y147" s="29"/>
      <c r="Z147" s="29"/>
      <c r="AA147" s="29"/>
      <c r="AB147" s="29"/>
      <c r="AC147" s="29"/>
      <c r="AD147" s="29"/>
      <c r="AE147" s="29"/>
      <c r="AF147" s="29"/>
      <c r="AG147" s="29"/>
      <c r="AH147" s="29"/>
      <c r="AI147" s="29"/>
      <c r="AJ147" s="29"/>
      <c r="AK147" s="29"/>
      <c r="AL147" s="33"/>
      <c r="AM147" s="107"/>
      <c r="AN147" s="108"/>
      <c r="AO147" s="29"/>
      <c r="AP147" s="29"/>
      <c r="AQ147" s="29"/>
    </row>
    <row r="148" spans="1:64" ht="11.25" customHeight="1" x14ac:dyDescent="0.25">
      <c r="A148" s="407"/>
      <c r="B148" s="410">
        <v>924</v>
      </c>
      <c r="C148" s="202"/>
      <c r="D148" s="109"/>
      <c r="E148" s="1148" t="str">
        <f ca="1">VLOOKUP(INDIRECT(ADDRESS(ROW(),COLUMN()-3)),INDIRECT("translations[[Question Num]:["&amp; Language_Selected &amp;"]]"),MATCH(Language_Selected,Language_Options,0)+1,FALSE)</f>
        <v>Who usually makes decisions about visits to your family or relatives?</v>
      </c>
      <c r="F148" s="1148"/>
      <c r="G148" s="1148"/>
      <c r="H148" s="1148"/>
      <c r="I148" s="1148"/>
      <c r="J148" s="1148"/>
      <c r="K148" s="1148"/>
      <c r="L148" s="1148"/>
      <c r="M148" s="1148"/>
      <c r="N148" s="1148"/>
      <c r="O148" s="1148"/>
      <c r="P148" s="1148"/>
      <c r="Q148" s="1148"/>
      <c r="R148" s="1148"/>
      <c r="S148" s="1148"/>
      <c r="T148" s="1148"/>
      <c r="U148" s="202"/>
      <c r="V148" s="109"/>
      <c r="W148" s="381" t="s">
        <v>182</v>
      </c>
      <c r="X148" s="381"/>
      <c r="Y148" s="381"/>
      <c r="Z148" s="381"/>
      <c r="AA148" s="381"/>
      <c r="AB148" s="111" t="s">
        <v>9</v>
      </c>
      <c r="AC148" s="111"/>
      <c r="AD148" s="160"/>
      <c r="AE148" s="111"/>
      <c r="AF148" s="111"/>
      <c r="AG148" s="111"/>
      <c r="AH148" s="111"/>
      <c r="AI148" s="111"/>
      <c r="AJ148" s="111"/>
      <c r="AK148" s="111"/>
      <c r="AL148" s="117" t="s">
        <v>53</v>
      </c>
      <c r="AM148" s="202"/>
      <c r="AN148" s="109"/>
      <c r="AO148" s="407"/>
      <c r="AP148" s="407"/>
      <c r="AQ148" s="407"/>
    </row>
    <row r="149" spans="1:64" x14ac:dyDescent="0.25">
      <c r="A149" s="407"/>
      <c r="B149" s="410"/>
      <c r="C149" s="202"/>
      <c r="D149" s="109"/>
      <c r="E149" s="1148"/>
      <c r="F149" s="1148"/>
      <c r="G149" s="1148"/>
      <c r="H149" s="1148"/>
      <c r="I149" s="1148"/>
      <c r="J149" s="1148"/>
      <c r="K149" s="1148"/>
      <c r="L149" s="1148"/>
      <c r="M149" s="1148"/>
      <c r="N149" s="1148"/>
      <c r="O149" s="1148"/>
      <c r="P149" s="1148"/>
      <c r="Q149" s="1148"/>
      <c r="R149" s="1148"/>
      <c r="S149" s="1148"/>
      <c r="T149" s="1148"/>
      <c r="U149" s="202"/>
      <c r="V149" s="109"/>
      <c r="W149" s="381" t="s">
        <v>703</v>
      </c>
      <c r="X149" s="381"/>
      <c r="Y149" s="381"/>
      <c r="Z149" s="381"/>
      <c r="AA149" s="381"/>
      <c r="AB149" s="381"/>
      <c r="AC149" s="381"/>
      <c r="AD149" s="111" t="s">
        <v>9</v>
      </c>
      <c r="AE149" s="160"/>
      <c r="AF149" s="111"/>
      <c r="AG149" s="111"/>
      <c r="AH149" s="111"/>
      <c r="AI149" s="111"/>
      <c r="AJ149" s="111"/>
      <c r="AK149" s="111"/>
      <c r="AL149" s="117" t="s">
        <v>55</v>
      </c>
      <c r="AM149" s="202"/>
      <c r="AN149" s="109"/>
      <c r="AO149" s="381"/>
      <c r="AP149" s="381"/>
      <c r="AQ149" s="381"/>
    </row>
    <row r="150" spans="1:64" x14ac:dyDescent="0.25">
      <c r="A150" s="407"/>
      <c r="B150" s="410"/>
      <c r="C150" s="202"/>
      <c r="D150" s="109"/>
      <c r="E150" s="1148"/>
      <c r="F150" s="1148"/>
      <c r="G150" s="1148"/>
      <c r="H150" s="1148"/>
      <c r="I150" s="1148"/>
      <c r="J150" s="1148"/>
      <c r="K150" s="1148"/>
      <c r="L150" s="1148"/>
      <c r="M150" s="1148"/>
      <c r="N150" s="1148"/>
      <c r="O150" s="1148"/>
      <c r="P150" s="1148"/>
      <c r="Q150" s="1148"/>
      <c r="R150" s="1148"/>
      <c r="S150" s="1148"/>
      <c r="T150" s="1148"/>
      <c r="U150" s="202"/>
      <c r="V150" s="109"/>
      <c r="W150" s="381" t="s">
        <v>1605</v>
      </c>
      <c r="X150" s="381"/>
      <c r="Y150" s="381"/>
      <c r="Z150" s="381"/>
      <c r="AA150" s="381"/>
      <c r="AB150" s="381"/>
      <c r="AC150" s="381"/>
      <c r="AD150" s="381"/>
      <c r="AE150" s="381"/>
      <c r="AF150" s="381"/>
      <c r="AG150" s="381"/>
      <c r="AH150" s="381"/>
      <c r="AI150" s="381"/>
      <c r="AJ150" s="381"/>
      <c r="AK150" s="381"/>
      <c r="AL150" s="117" t="s">
        <v>91</v>
      </c>
      <c r="AM150" s="202"/>
      <c r="AN150" s="109"/>
      <c r="AO150" s="381"/>
      <c r="AP150" s="381"/>
      <c r="AQ150" s="381"/>
    </row>
    <row r="151" spans="1:64" x14ac:dyDescent="0.25">
      <c r="A151" s="407"/>
      <c r="B151" s="410"/>
      <c r="C151" s="202"/>
      <c r="D151" s="109"/>
      <c r="E151" s="1148"/>
      <c r="F151" s="1148"/>
      <c r="G151" s="1148"/>
      <c r="H151" s="1148"/>
      <c r="I151" s="1148"/>
      <c r="J151" s="1148"/>
      <c r="K151" s="1148"/>
      <c r="L151" s="1148"/>
      <c r="M151" s="1148"/>
      <c r="N151" s="1148"/>
      <c r="O151" s="1148"/>
      <c r="P151" s="1148"/>
      <c r="Q151" s="1148"/>
      <c r="R151" s="1148"/>
      <c r="S151" s="1148"/>
      <c r="T151" s="1148"/>
      <c r="U151" s="202"/>
      <c r="V151" s="109"/>
      <c r="W151" s="407" t="s">
        <v>704</v>
      </c>
      <c r="X151" s="407"/>
      <c r="Y151" s="407"/>
      <c r="Z151" s="407"/>
      <c r="AA151" s="407"/>
      <c r="AC151" s="112" t="s">
        <v>9</v>
      </c>
      <c r="AD151" s="160"/>
      <c r="AE151" s="112"/>
      <c r="AF151" s="112"/>
      <c r="AG151" s="112"/>
      <c r="AH151" s="112"/>
      <c r="AI151" s="112"/>
      <c r="AJ151" s="112"/>
      <c r="AK151" s="112"/>
      <c r="AL151" s="223" t="s">
        <v>116</v>
      </c>
      <c r="AM151" s="202"/>
      <c r="AN151" s="109"/>
      <c r="AO151" s="381"/>
      <c r="AP151" s="381"/>
      <c r="AQ151" s="381"/>
    </row>
    <row r="152" spans="1:64" x14ac:dyDescent="0.25">
      <c r="A152" s="407"/>
      <c r="B152" s="410"/>
      <c r="C152" s="202"/>
      <c r="D152" s="109"/>
      <c r="E152" s="1148"/>
      <c r="F152" s="1148"/>
      <c r="G152" s="1148"/>
      <c r="H152" s="1148"/>
      <c r="I152" s="1148"/>
      <c r="J152" s="1148"/>
      <c r="K152" s="1148"/>
      <c r="L152" s="1148"/>
      <c r="M152" s="1148"/>
      <c r="N152" s="1148"/>
      <c r="O152" s="1148"/>
      <c r="P152" s="1148"/>
      <c r="Q152" s="1148"/>
      <c r="R152" s="1148"/>
      <c r="S152" s="1148"/>
      <c r="T152" s="1148"/>
      <c r="U152" s="202"/>
      <c r="V152" s="109"/>
      <c r="W152" s="381" t="s">
        <v>144</v>
      </c>
      <c r="X152" s="381"/>
      <c r="Y152" s="381"/>
      <c r="Z152" s="111" t="s">
        <v>9</v>
      </c>
      <c r="AA152" s="160"/>
      <c r="AB152" s="111"/>
      <c r="AC152" s="111"/>
      <c r="AD152" s="111"/>
      <c r="AE152" s="111"/>
      <c r="AF152" s="111"/>
      <c r="AG152" s="111"/>
      <c r="AH152" s="111"/>
      <c r="AI152" s="111"/>
      <c r="AJ152" s="111"/>
      <c r="AK152" s="111"/>
      <c r="AL152" s="117" t="s">
        <v>155</v>
      </c>
      <c r="AM152" s="202"/>
      <c r="AN152" s="109"/>
      <c r="AO152" s="407"/>
      <c r="AP152" s="407"/>
      <c r="AQ152" s="407"/>
    </row>
    <row r="153" spans="1:64" ht="6" customHeight="1" x14ac:dyDescent="0.25">
      <c r="A153" s="119"/>
      <c r="B153" s="118"/>
      <c r="C153" s="114"/>
      <c r="D153" s="113"/>
      <c r="E153" s="119"/>
      <c r="F153" s="119"/>
      <c r="G153" s="119"/>
      <c r="H153" s="119"/>
      <c r="I153" s="119"/>
      <c r="J153" s="119"/>
      <c r="K153" s="119"/>
      <c r="L153" s="119"/>
      <c r="M153" s="119"/>
      <c r="N153" s="119"/>
      <c r="O153" s="119"/>
      <c r="P153" s="119"/>
      <c r="Q153" s="119"/>
      <c r="R153" s="119"/>
      <c r="S153" s="119"/>
      <c r="T153" s="119"/>
      <c r="U153" s="114"/>
      <c r="V153" s="113"/>
      <c r="W153" s="119"/>
      <c r="X153" s="119"/>
      <c r="Y153" s="119"/>
      <c r="Z153" s="119"/>
      <c r="AA153" s="119"/>
      <c r="AB153" s="119"/>
      <c r="AC153" s="119"/>
      <c r="AD153" s="119"/>
      <c r="AE153" s="119"/>
      <c r="AF153" s="119"/>
      <c r="AG153" s="119"/>
      <c r="AH153" s="119"/>
      <c r="AI153" s="119"/>
      <c r="AJ153" s="119"/>
      <c r="AK153" s="119"/>
      <c r="AL153" s="120"/>
      <c r="AM153" s="114"/>
      <c r="AN153" s="113"/>
      <c r="AO153" s="119"/>
      <c r="AP153" s="119"/>
      <c r="AQ153" s="119"/>
    </row>
    <row r="154" spans="1:64" ht="6" customHeight="1" x14ac:dyDescent="0.25">
      <c r="A154" s="29"/>
      <c r="B154" s="433"/>
      <c r="C154" s="107"/>
      <c r="D154" s="108"/>
      <c r="E154" s="29"/>
      <c r="F154" s="29"/>
      <c r="G154" s="29"/>
      <c r="H154" s="29"/>
      <c r="I154" s="29"/>
      <c r="J154" s="29"/>
      <c r="K154" s="29"/>
      <c r="L154" s="29"/>
      <c r="M154" s="29"/>
      <c r="N154" s="29"/>
      <c r="O154" s="29"/>
      <c r="P154" s="29"/>
      <c r="Q154" s="29"/>
      <c r="R154" s="29"/>
      <c r="S154" s="29"/>
      <c r="T154" s="29"/>
      <c r="U154" s="107"/>
      <c r="V154" s="108"/>
      <c r="W154" s="29"/>
      <c r="X154" s="29"/>
      <c r="Y154" s="29"/>
      <c r="Z154" s="29"/>
      <c r="AA154" s="29"/>
      <c r="AB154" s="29"/>
      <c r="AC154" s="29"/>
      <c r="AD154" s="29"/>
      <c r="AE154" s="29"/>
      <c r="AF154" s="29"/>
      <c r="AG154" s="29"/>
      <c r="AH154" s="29"/>
      <c r="AI154" s="29"/>
      <c r="AJ154" s="29"/>
      <c r="AK154" s="29"/>
      <c r="AL154" s="33"/>
      <c r="AM154" s="107"/>
      <c r="AN154" s="108"/>
      <c r="AO154" s="29"/>
      <c r="AP154" s="29"/>
      <c r="AQ154" s="29"/>
    </row>
    <row r="155" spans="1:64" ht="11.25" customHeight="1" x14ac:dyDescent="0.25">
      <c r="A155" s="407"/>
      <c r="B155" s="206">
        <v>925</v>
      </c>
      <c r="C155" s="202"/>
      <c r="D155" s="109"/>
      <c r="E155" s="1128" t="str">
        <f ca="1">VLOOKUP(INDIRECT(ADDRESS(ROW(),COLUMN()-3)),INDIRECT("translations[[Question Num]:["&amp; Language_Selected &amp;"]]"),MATCH(Language_Selected,Language_Options,0)+1,FALSE)</f>
        <v>Do you own this or any other house either alone or jointly with someone else?</v>
      </c>
      <c r="F155" s="1128"/>
      <c r="G155" s="1128"/>
      <c r="H155" s="1128"/>
      <c r="I155" s="1128"/>
      <c r="J155" s="1128"/>
      <c r="K155" s="1128"/>
      <c r="L155" s="1128"/>
      <c r="M155" s="1128"/>
      <c r="N155" s="1128"/>
      <c r="O155" s="1128"/>
      <c r="P155" s="1128"/>
      <c r="Q155" s="1128"/>
      <c r="R155" s="1128"/>
      <c r="S155" s="1128"/>
      <c r="T155" s="1128"/>
      <c r="U155" s="202"/>
      <c r="V155" s="109"/>
      <c r="W155" s="407" t="s">
        <v>738</v>
      </c>
      <c r="X155" s="407"/>
      <c r="Y155" s="407"/>
      <c r="Z155" s="407"/>
      <c r="AA155" s="407"/>
      <c r="AB155" s="112" t="s">
        <v>9</v>
      </c>
      <c r="AC155" s="160"/>
      <c r="AD155" s="112"/>
      <c r="AE155" s="112"/>
      <c r="AF155" s="112"/>
      <c r="AG155" s="112"/>
      <c r="AH155" s="112"/>
      <c r="AI155" s="112"/>
      <c r="AJ155" s="112"/>
      <c r="AK155" s="112"/>
      <c r="AL155" s="223" t="s">
        <v>75</v>
      </c>
      <c r="AM155" s="202"/>
      <c r="AN155" s="109"/>
      <c r="AO155" s="407"/>
      <c r="AP155" s="407"/>
      <c r="AQ155" s="407"/>
    </row>
    <row r="156" spans="1:64" x14ac:dyDescent="0.25">
      <c r="A156" s="407"/>
      <c r="B156" s="206"/>
      <c r="C156" s="202"/>
      <c r="D156" s="109"/>
      <c r="E156" s="1128"/>
      <c r="F156" s="1128"/>
      <c r="G156" s="1128"/>
      <c r="H156" s="1128"/>
      <c r="I156" s="1128"/>
      <c r="J156" s="1128"/>
      <c r="K156" s="1128"/>
      <c r="L156" s="1128"/>
      <c r="M156" s="1128"/>
      <c r="N156" s="1128"/>
      <c r="O156" s="1128"/>
      <c r="P156" s="1128"/>
      <c r="Q156" s="1128"/>
      <c r="R156" s="1128"/>
      <c r="S156" s="1128"/>
      <c r="T156" s="1128"/>
      <c r="U156" s="202"/>
      <c r="V156" s="109"/>
      <c r="W156" s="407" t="s">
        <v>739</v>
      </c>
      <c r="X156" s="407"/>
      <c r="Y156" s="407"/>
      <c r="Z156" s="407"/>
      <c r="AA156" s="407"/>
      <c r="AC156" s="160"/>
      <c r="AE156" s="112"/>
      <c r="AF156" s="112"/>
      <c r="AH156" s="112"/>
      <c r="AJ156" s="112" t="s">
        <v>9</v>
      </c>
      <c r="AK156" s="112"/>
      <c r="AL156" s="223" t="s">
        <v>95</v>
      </c>
      <c r="AM156" s="202"/>
      <c r="AN156" s="109"/>
      <c r="AO156" s="407"/>
      <c r="AP156" s="407"/>
      <c r="AQ156" s="407"/>
    </row>
    <row r="157" spans="1:64" x14ac:dyDescent="0.25">
      <c r="A157" s="407"/>
      <c r="B157" s="206"/>
      <c r="C157" s="202"/>
      <c r="D157" s="109"/>
      <c r="E157" s="1128"/>
      <c r="F157" s="1128"/>
      <c r="G157" s="1128"/>
      <c r="H157" s="1128"/>
      <c r="I157" s="1128"/>
      <c r="J157" s="1128"/>
      <c r="K157" s="1128"/>
      <c r="L157" s="1128"/>
      <c r="M157" s="1128"/>
      <c r="N157" s="1128"/>
      <c r="O157" s="1128"/>
      <c r="P157" s="1128"/>
      <c r="Q157" s="1128"/>
      <c r="R157" s="1128"/>
      <c r="S157" s="1128"/>
      <c r="T157" s="1128"/>
      <c r="U157" s="202"/>
      <c r="V157" s="109"/>
      <c r="W157" s="149" t="s">
        <v>740</v>
      </c>
      <c r="AI157" s="160"/>
      <c r="AJ157" s="112" t="s">
        <v>9</v>
      </c>
      <c r="AK157" s="112"/>
      <c r="AL157" s="223" t="s">
        <v>96</v>
      </c>
      <c r="AM157" s="202"/>
      <c r="AN157" s="109"/>
      <c r="AO157" s="407"/>
      <c r="AP157" s="407"/>
      <c r="AQ157" s="407"/>
    </row>
    <row r="158" spans="1:64" x14ac:dyDescent="0.25">
      <c r="A158" s="407"/>
      <c r="B158" s="206"/>
      <c r="C158" s="202"/>
      <c r="D158" s="109"/>
      <c r="E158" s="1128"/>
      <c r="F158" s="1128"/>
      <c r="G158" s="1128"/>
      <c r="H158" s="1128"/>
      <c r="I158" s="1128"/>
      <c r="J158" s="1128"/>
      <c r="K158" s="1128"/>
      <c r="L158" s="1128"/>
      <c r="M158" s="1128"/>
      <c r="N158" s="1128"/>
      <c r="O158" s="1128"/>
      <c r="P158" s="1128"/>
      <c r="Q158" s="1128"/>
      <c r="R158" s="1128"/>
      <c r="S158" s="1128"/>
      <c r="T158" s="1128"/>
      <c r="U158" s="202"/>
      <c r="V158" s="109"/>
      <c r="W158" t="s">
        <v>2140</v>
      </c>
      <c r="X158"/>
      <c r="Y158"/>
      <c r="Z158"/>
      <c r="AA158"/>
      <c r="AB158"/>
      <c r="AC158"/>
      <c r="AD158"/>
      <c r="AE158"/>
      <c r="AF158"/>
      <c r="AG158"/>
      <c r="AH158" s="1020"/>
      <c r="AI158" s="946"/>
      <c r="AJ158" s="1020"/>
      <c r="AK158" s="1020"/>
      <c r="AL158" s="1021"/>
      <c r="AM158" s="202"/>
      <c r="AN158" s="109"/>
      <c r="AO158" s="407"/>
      <c r="AP158" s="407"/>
      <c r="AQ158" s="407"/>
    </row>
    <row r="159" spans="1:64" x14ac:dyDescent="0.25">
      <c r="A159" s="407"/>
      <c r="B159" s="206"/>
      <c r="C159" s="202"/>
      <c r="D159" s="109"/>
      <c r="E159" s="1128"/>
      <c r="F159" s="1128"/>
      <c r="G159" s="1128"/>
      <c r="H159" s="1128"/>
      <c r="I159" s="1128"/>
      <c r="J159" s="1128"/>
      <c r="K159" s="1128"/>
      <c r="L159" s="1128"/>
      <c r="M159" s="1128"/>
      <c r="N159" s="1128"/>
      <c r="O159" s="1128"/>
      <c r="P159" s="1128"/>
      <c r="Q159" s="1128"/>
      <c r="R159" s="1128"/>
      <c r="S159" s="1128"/>
      <c r="T159" s="1128"/>
      <c r="U159" s="202"/>
      <c r="V159" s="109"/>
      <c r="W159"/>
      <c r="X159" t="s">
        <v>2141</v>
      </c>
      <c r="Y159"/>
      <c r="Z159"/>
      <c r="AA159"/>
      <c r="AB159"/>
      <c r="AC159"/>
      <c r="AD159"/>
      <c r="AE159"/>
      <c r="AF159" s="1020" t="s">
        <v>9</v>
      </c>
      <c r="AG159" s="1020"/>
      <c r="AH159" s="946"/>
      <c r="AI159" s="1020"/>
      <c r="AJ159" s="1020"/>
      <c r="AK159" s="1020"/>
      <c r="AL159" s="1021" t="s">
        <v>97</v>
      </c>
      <c r="AM159" s="202"/>
      <c r="AN159" s="109"/>
      <c r="AO159" s="407"/>
      <c r="AP159" s="407"/>
      <c r="AQ159" s="407"/>
    </row>
    <row r="160" spans="1:64" x14ac:dyDescent="0.25">
      <c r="A160" s="407"/>
      <c r="B160" s="206"/>
      <c r="C160" s="202"/>
      <c r="D160" s="109"/>
      <c r="E160" s="1128"/>
      <c r="F160" s="1128"/>
      <c r="G160" s="1128"/>
      <c r="H160" s="1128"/>
      <c r="I160" s="1128"/>
      <c r="J160" s="1128"/>
      <c r="K160" s="1128"/>
      <c r="L160" s="1128"/>
      <c r="M160" s="1128"/>
      <c r="N160" s="1128"/>
      <c r="O160" s="1128"/>
      <c r="P160" s="1128"/>
      <c r="Q160" s="1128"/>
      <c r="R160" s="1128"/>
      <c r="S160" s="1128"/>
      <c r="T160" s="1128"/>
      <c r="U160" s="202"/>
      <c r="V160" s="109"/>
      <c r="W160" s="407" t="s">
        <v>741</v>
      </c>
      <c r="X160" s="407"/>
      <c r="Y160" s="407"/>
      <c r="Z160" s="407"/>
      <c r="AA160" s="407"/>
      <c r="AB160" s="407"/>
      <c r="AC160" s="407"/>
      <c r="AD160" s="407"/>
      <c r="AE160" s="407"/>
      <c r="AF160" s="112" t="s">
        <v>9</v>
      </c>
      <c r="AG160" s="112"/>
      <c r="AH160" s="160"/>
      <c r="AI160" s="112"/>
      <c r="AJ160" s="112"/>
      <c r="AK160" s="112"/>
      <c r="AL160" s="223" t="s">
        <v>158</v>
      </c>
      <c r="AM160" s="202"/>
      <c r="AN160" s="109"/>
      <c r="AO160" s="407"/>
      <c r="AP160" s="407"/>
      <c r="AQ160" s="407"/>
      <c r="BL160" s="581"/>
    </row>
    <row r="161" spans="1:43" x14ac:dyDescent="0.25">
      <c r="A161" s="407"/>
      <c r="B161" s="206"/>
      <c r="C161" s="202"/>
      <c r="D161" s="109"/>
      <c r="E161" s="1128"/>
      <c r="F161" s="1128"/>
      <c r="G161" s="1128"/>
      <c r="H161" s="1128"/>
      <c r="I161" s="1128"/>
      <c r="J161" s="1128"/>
      <c r="K161" s="1128"/>
      <c r="L161" s="1128"/>
      <c r="M161" s="1128"/>
      <c r="N161" s="1128"/>
      <c r="O161" s="1128"/>
      <c r="P161" s="1128"/>
      <c r="Q161" s="1128"/>
      <c r="R161" s="1128"/>
      <c r="S161" s="1128"/>
      <c r="T161" s="1128"/>
      <c r="U161" s="202"/>
      <c r="V161" s="109"/>
      <c r="W161" s="407" t="s">
        <v>742</v>
      </c>
      <c r="X161" s="407"/>
      <c r="Y161" s="407"/>
      <c r="Z161" s="407"/>
      <c r="AA161" s="407"/>
      <c r="AB161" s="407"/>
      <c r="AC161" s="112" t="s">
        <v>9</v>
      </c>
      <c r="AD161" s="112"/>
      <c r="AE161" s="112"/>
      <c r="AF161" s="112"/>
      <c r="AG161" s="112"/>
      <c r="AH161" s="112"/>
      <c r="AI161" s="112"/>
      <c r="AJ161" s="112"/>
      <c r="AK161" s="112"/>
      <c r="AL161" s="387" t="s">
        <v>159</v>
      </c>
      <c r="AM161" s="202"/>
      <c r="AN161" s="109"/>
      <c r="AO161" s="381"/>
      <c r="AP161" s="381">
        <v>928</v>
      </c>
      <c r="AQ161" s="407"/>
    </row>
    <row r="162" spans="1:43" ht="6" customHeight="1" x14ac:dyDescent="0.25">
      <c r="A162" s="119"/>
      <c r="B162" s="118"/>
      <c r="C162" s="114"/>
      <c r="D162" s="113"/>
      <c r="E162" s="119"/>
      <c r="F162" s="119"/>
      <c r="G162" s="119"/>
      <c r="H162" s="119"/>
      <c r="I162" s="119"/>
      <c r="J162" s="119"/>
      <c r="K162" s="119"/>
      <c r="L162" s="119"/>
      <c r="M162" s="119"/>
      <c r="N162" s="119"/>
      <c r="O162" s="119"/>
      <c r="P162" s="119"/>
      <c r="Q162" s="119"/>
      <c r="R162" s="119"/>
      <c r="S162" s="119"/>
      <c r="T162" s="119"/>
      <c r="U162" s="114"/>
      <c r="V162" s="113"/>
      <c r="W162" s="119"/>
      <c r="X162" s="119"/>
      <c r="Y162" s="119"/>
      <c r="Z162" s="119"/>
      <c r="AA162" s="119"/>
      <c r="AB162" s="119"/>
      <c r="AC162" s="119"/>
      <c r="AD162" s="119"/>
      <c r="AE162" s="119"/>
      <c r="AF162" s="119"/>
      <c r="AG162" s="119"/>
      <c r="AH162" s="119"/>
      <c r="AI162" s="119"/>
      <c r="AJ162" s="119"/>
      <c r="AK162" s="119"/>
      <c r="AL162" s="120"/>
      <c r="AM162" s="114"/>
      <c r="AN162" s="113"/>
      <c r="AO162" s="119"/>
      <c r="AP162" s="119"/>
      <c r="AQ162" s="119"/>
    </row>
    <row r="163" spans="1:43" ht="6" customHeight="1" x14ac:dyDescent="0.25">
      <c r="A163" s="29"/>
      <c r="B163" s="433"/>
      <c r="C163" s="107"/>
      <c r="D163" s="108"/>
      <c r="E163" s="29"/>
      <c r="F163" s="29"/>
      <c r="G163" s="29"/>
      <c r="H163" s="29"/>
      <c r="I163" s="29"/>
      <c r="J163" s="29"/>
      <c r="K163" s="29"/>
      <c r="L163" s="29"/>
      <c r="M163" s="29"/>
      <c r="N163" s="29"/>
      <c r="O163" s="29"/>
      <c r="P163" s="29"/>
      <c r="Q163" s="29"/>
      <c r="R163" s="29"/>
      <c r="S163" s="29"/>
      <c r="T163" s="29"/>
      <c r="U163" s="107"/>
      <c r="V163" s="108"/>
      <c r="W163" s="29"/>
      <c r="X163" s="29"/>
      <c r="Y163" s="29"/>
      <c r="Z163" s="29"/>
      <c r="AA163" s="29"/>
      <c r="AB163" s="29"/>
      <c r="AC163" s="29"/>
      <c r="AD163" s="29"/>
      <c r="AE163" s="29"/>
      <c r="AF163" s="29"/>
      <c r="AG163" s="29"/>
      <c r="AH163" s="29"/>
      <c r="AI163" s="29"/>
      <c r="AJ163" s="29"/>
      <c r="AK163" s="29"/>
      <c r="AL163" s="33"/>
      <c r="AM163" s="107"/>
      <c r="AN163" s="108"/>
      <c r="AO163" s="29"/>
      <c r="AP163" s="29"/>
      <c r="AQ163" s="29"/>
    </row>
    <row r="164" spans="1:43" ht="11.25" customHeight="1" x14ac:dyDescent="0.25">
      <c r="A164" s="407"/>
      <c r="B164" s="206">
        <v>926</v>
      </c>
      <c r="C164" s="202"/>
      <c r="D164" s="109"/>
      <c r="E164" s="1128" t="str">
        <f ca="1">VLOOKUP(INDIRECT(ADDRESS(ROW(),COLUMN()-3)),INDIRECT("translations[[Question Num]:["&amp; Language_Selected &amp;"]]"),MATCH(Language_Selected,Language_Options,0)+1,FALSE)</f>
        <v>Do you have a title deed or other government recognized document for any house you own?</v>
      </c>
      <c r="F164" s="1128"/>
      <c r="G164" s="1128"/>
      <c r="H164" s="1128"/>
      <c r="I164" s="1128"/>
      <c r="J164" s="1128"/>
      <c r="K164" s="1128"/>
      <c r="L164" s="1128"/>
      <c r="M164" s="1128"/>
      <c r="N164" s="1128"/>
      <c r="O164" s="1128"/>
      <c r="P164" s="1128"/>
      <c r="Q164" s="1128"/>
      <c r="R164" s="1128"/>
      <c r="S164" s="1128"/>
      <c r="T164" s="1128"/>
      <c r="U164" s="202"/>
      <c r="V164" s="109"/>
      <c r="W164" s="407" t="s">
        <v>52</v>
      </c>
      <c r="X164" s="407"/>
      <c r="Y164" s="112" t="s">
        <v>9</v>
      </c>
      <c r="Z164" s="112"/>
      <c r="AA164" s="112"/>
      <c r="AB164" s="160"/>
      <c r="AC164" s="160"/>
      <c r="AD164" s="112"/>
      <c r="AE164" s="112"/>
      <c r="AF164" s="112"/>
      <c r="AG164" s="112"/>
      <c r="AH164" s="112"/>
      <c r="AI164" s="112"/>
      <c r="AJ164" s="112"/>
      <c r="AK164" s="112"/>
      <c r="AL164" s="223" t="s">
        <v>53</v>
      </c>
      <c r="AM164" s="202"/>
      <c r="AN164" s="109"/>
      <c r="AO164" s="407"/>
      <c r="AP164" s="407"/>
      <c r="AQ164" s="407"/>
    </row>
    <row r="165" spans="1:43" x14ac:dyDescent="0.25">
      <c r="A165" s="407"/>
      <c r="B165" s="206"/>
      <c r="C165" s="202"/>
      <c r="D165" s="109"/>
      <c r="E165" s="1128"/>
      <c r="F165" s="1128"/>
      <c r="G165" s="1128"/>
      <c r="H165" s="1128"/>
      <c r="I165" s="1128"/>
      <c r="J165" s="1128"/>
      <c r="K165" s="1128"/>
      <c r="L165" s="1128"/>
      <c r="M165" s="1128"/>
      <c r="N165" s="1128"/>
      <c r="O165" s="1128"/>
      <c r="P165" s="1128"/>
      <c r="Q165" s="1128"/>
      <c r="R165" s="1128"/>
      <c r="S165" s="1128"/>
      <c r="T165" s="1128"/>
      <c r="U165" s="202"/>
      <c r="V165" s="109"/>
      <c r="W165" s="407" t="s">
        <v>54</v>
      </c>
      <c r="X165" s="407"/>
      <c r="Y165" s="112" t="s">
        <v>9</v>
      </c>
      <c r="Z165" s="112"/>
      <c r="AA165" s="112"/>
      <c r="AB165" s="160"/>
      <c r="AC165" s="160"/>
      <c r="AD165" s="160"/>
      <c r="AE165" s="112"/>
      <c r="AF165" s="112"/>
      <c r="AG165" s="112"/>
      <c r="AH165" s="112"/>
      <c r="AI165" s="112"/>
      <c r="AJ165" s="112"/>
      <c r="AK165" s="112"/>
      <c r="AL165" s="223" t="s">
        <v>55</v>
      </c>
      <c r="AM165" s="202"/>
      <c r="AN165" s="109"/>
      <c r="AO165" s="407"/>
      <c r="AP165" s="1229">
        <v>928</v>
      </c>
      <c r="AQ165" s="407"/>
    </row>
    <row r="166" spans="1:43" x14ac:dyDescent="0.25">
      <c r="A166" s="407"/>
      <c r="B166" s="206"/>
      <c r="C166" s="202"/>
      <c r="D166" s="109"/>
      <c r="E166" s="1128"/>
      <c r="F166" s="1128"/>
      <c r="G166" s="1128"/>
      <c r="H166" s="1128"/>
      <c r="I166" s="1128"/>
      <c r="J166" s="1128"/>
      <c r="K166" s="1128"/>
      <c r="L166" s="1128"/>
      <c r="M166" s="1128"/>
      <c r="N166" s="1128"/>
      <c r="O166" s="1128"/>
      <c r="P166" s="1128"/>
      <c r="Q166" s="1128"/>
      <c r="R166" s="1128"/>
      <c r="S166" s="1128"/>
      <c r="T166" s="1128"/>
      <c r="U166" s="202"/>
      <c r="V166" s="109"/>
      <c r="W166" s="407" t="s">
        <v>150</v>
      </c>
      <c r="X166" s="407"/>
      <c r="Y166" s="407"/>
      <c r="Z166" s="407"/>
      <c r="AA166" s="407"/>
      <c r="AB166" s="112" t="s">
        <v>9</v>
      </c>
      <c r="AC166" s="112"/>
      <c r="AD166" s="112"/>
      <c r="AE166" s="112"/>
      <c r="AF166" s="160"/>
      <c r="AG166" s="112"/>
      <c r="AH166" s="160"/>
      <c r="AI166" s="112"/>
      <c r="AJ166" s="112"/>
      <c r="AK166" s="112"/>
      <c r="AL166" s="223" t="s">
        <v>103</v>
      </c>
      <c r="AM166" s="202"/>
      <c r="AN166" s="109"/>
      <c r="AO166" s="407"/>
      <c r="AP166" s="1229"/>
      <c r="AQ166" s="407"/>
    </row>
    <row r="167" spans="1:43" ht="6" customHeight="1" x14ac:dyDescent="0.25">
      <c r="A167" s="119"/>
      <c r="B167" s="118"/>
      <c r="C167" s="114"/>
      <c r="D167" s="113"/>
      <c r="E167" s="119"/>
      <c r="F167" s="119"/>
      <c r="G167" s="119"/>
      <c r="H167" s="119"/>
      <c r="I167" s="119"/>
      <c r="J167" s="119"/>
      <c r="K167" s="119"/>
      <c r="L167" s="119"/>
      <c r="M167" s="119"/>
      <c r="N167" s="119"/>
      <c r="O167" s="119"/>
      <c r="P167" s="119"/>
      <c r="Q167" s="119"/>
      <c r="R167" s="119"/>
      <c r="S167" s="119"/>
      <c r="T167" s="119"/>
      <c r="U167" s="114"/>
      <c r="V167" s="113"/>
      <c r="W167" s="119"/>
      <c r="X167" s="119"/>
      <c r="Y167" s="119"/>
      <c r="Z167" s="119"/>
      <c r="AA167" s="119"/>
      <c r="AB167" s="119"/>
      <c r="AC167" s="119"/>
      <c r="AD167" s="119"/>
      <c r="AE167" s="119"/>
      <c r="AF167" s="119"/>
      <c r="AG167" s="119"/>
      <c r="AH167" s="119"/>
      <c r="AI167" s="119"/>
      <c r="AJ167" s="119"/>
      <c r="AK167" s="119"/>
      <c r="AL167" s="120"/>
      <c r="AM167" s="114"/>
      <c r="AN167" s="113"/>
      <c r="AO167" s="119"/>
      <c r="AP167" s="119"/>
      <c r="AQ167" s="119"/>
    </row>
    <row r="168" spans="1:43" ht="6" customHeight="1" x14ac:dyDescent="0.25">
      <c r="A168" s="29"/>
      <c r="B168" s="433"/>
      <c r="C168" s="107"/>
      <c r="D168" s="108"/>
      <c r="E168" s="29"/>
      <c r="F168" s="29"/>
      <c r="G168" s="29"/>
      <c r="H168" s="29"/>
      <c r="I168" s="29"/>
      <c r="J168" s="29"/>
      <c r="K168" s="29"/>
      <c r="L168" s="29"/>
      <c r="M168" s="29"/>
      <c r="N168" s="29"/>
      <c r="O168" s="29"/>
      <c r="P168" s="29"/>
      <c r="Q168" s="29"/>
      <c r="R168" s="29"/>
      <c r="S168" s="29"/>
      <c r="T168" s="29"/>
      <c r="U168" s="107"/>
      <c r="V168" s="108"/>
      <c r="W168" s="29"/>
      <c r="X168" s="29"/>
      <c r="Y168" s="29"/>
      <c r="Z168" s="29"/>
      <c r="AA168" s="29"/>
      <c r="AB168" s="29"/>
      <c r="AC168" s="29"/>
      <c r="AD168" s="29"/>
      <c r="AE168" s="29"/>
      <c r="AF168" s="29"/>
      <c r="AG168" s="29"/>
      <c r="AH168" s="29"/>
      <c r="AI168" s="29"/>
      <c r="AJ168" s="29"/>
      <c r="AK168" s="29"/>
      <c r="AL168" s="33"/>
      <c r="AM168" s="107"/>
      <c r="AN168" s="108"/>
      <c r="AO168" s="29"/>
      <c r="AP168" s="29"/>
      <c r="AQ168" s="29"/>
    </row>
    <row r="169" spans="1:43" ht="11.25" customHeight="1" x14ac:dyDescent="0.25">
      <c r="A169" s="407"/>
      <c r="B169" s="206">
        <v>927</v>
      </c>
      <c r="C169" s="202"/>
      <c r="D169" s="109"/>
      <c r="E169" s="1128" t="str">
        <f ca="1">VLOOKUP(INDIRECT(ADDRESS(ROW(),COLUMN()-3)),INDIRECT("translations[[Question Num]:["&amp; Language_Selected &amp;"]]"),MATCH(Language_Selected,Language_Options,0)+1,FALSE)</f>
        <v>Is your name on this document?</v>
      </c>
      <c r="F169" s="1128"/>
      <c r="G169" s="1128"/>
      <c r="H169" s="1128"/>
      <c r="I169" s="1128"/>
      <c r="J169" s="1128"/>
      <c r="K169" s="1128"/>
      <c r="L169" s="1128"/>
      <c r="M169" s="1128"/>
      <c r="N169" s="1128"/>
      <c r="O169" s="1128"/>
      <c r="P169" s="1128"/>
      <c r="Q169" s="1128"/>
      <c r="R169" s="1128"/>
      <c r="S169" s="1128"/>
      <c r="T169" s="1128"/>
      <c r="U169" s="202"/>
      <c r="V169" s="109"/>
      <c r="W169" s="407" t="s">
        <v>52</v>
      </c>
      <c r="X169" s="407"/>
      <c r="Y169" s="112" t="s">
        <v>9</v>
      </c>
      <c r="Z169" s="112"/>
      <c r="AA169" s="112"/>
      <c r="AB169" s="160"/>
      <c r="AC169" s="160"/>
      <c r="AD169" s="112"/>
      <c r="AE169" s="112"/>
      <c r="AF169" s="112"/>
      <c r="AG169" s="112"/>
      <c r="AH169" s="112"/>
      <c r="AI169" s="112"/>
      <c r="AJ169" s="112"/>
      <c r="AK169" s="112"/>
      <c r="AL169" s="223" t="s">
        <v>53</v>
      </c>
      <c r="AM169" s="202"/>
      <c r="AN169" s="109"/>
      <c r="AO169" s="407"/>
      <c r="AP169" s="407"/>
      <c r="AQ169" s="407"/>
    </row>
    <row r="170" spans="1:43" x14ac:dyDescent="0.25">
      <c r="A170" s="407"/>
      <c r="B170" s="206"/>
      <c r="C170" s="202"/>
      <c r="D170" s="109"/>
      <c r="E170" s="1128"/>
      <c r="F170" s="1128"/>
      <c r="G170" s="1128"/>
      <c r="H170" s="1128"/>
      <c r="I170" s="1128"/>
      <c r="J170" s="1128"/>
      <c r="K170" s="1128"/>
      <c r="L170" s="1128"/>
      <c r="M170" s="1128"/>
      <c r="N170" s="1128"/>
      <c r="O170" s="1128"/>
      <c r="P170" s="1128"/>
      <c r="Q170" s="1128"/>
      <c r="R170" s="1128"/>
      <c r="S170" s="1128"/>
      <c r="T170" s="1128"/>
      <c r="U170" s="202"/>
      <c r="V170" s="109"/>
      <c r="W170" s="407" t="s">
        <v>54</v>
      </c>
      <c r="X170" s="407"/>
      <c r="Y170" s="112" t="s">
        <v>9</v>
      </c>
      <c r="Z170" s="112"/>
      <c r="AA170" s="112"/>
      <c r="AB170" s="160"/>
      <c r="AC170" s="160"/>
      <c r="AD170" s="160"/>
      <c r="AE170" s="112"/>
      <c r="AF170" s="112"/>
      <c r="AG170" s="112"/>
      <c r="AH170" s="112"/>
      <c r="AI170" s="112"/>
      <c r="AJ170" s="112"/>
      <c r="AK170" s="112"/>
      <c r="AL170" s="223" t="s">
        <v>55</v>
      </c>
      <c r="AM170" s="202"/>
      <c r="AN170" s="109"/>
      <c r="AO170" s="407"/>
      <c r="AP170" s="154"/>
      <c r="AQ170" s="407"/>
    </row>
    <row r="171" spans="1:43" x14ac:dyDescent="0.25">
      <c r="A171" s="407"/>
      <c r="B171" s="206"/>
      <c r="C171" s="202"/>
      <c r="D171" s="109"/>
      <c r="E171" s="1128"/>
      <c r="F171" s="1128"/>
      <c r="G171" s="1128"/>
      <c r="H171" s="1128"/>
      <c r="I171" s="1128"/>
      <c r="J171" s="1128"/>
      <c r="K171" s="1128"/>
      <c r="L171" s="1128"/>
      <c r="M171" s="1128"/>
      <c r="N171" s="1128"/>
      <c r="O171" s="1128"/>
      <c r="P171" s="1128"/>
      <c r="Q171" s="1128"/>
      <c r="R171" s="1128"/>
      <c r="S171" s="1128"/>
      <c r="T171" s="1128"/>
      <c r="U171" s="202"/>
      <c r="V171" s="109"/>
      <c r="W171" s="407" t="s">
        <v>150</v>
      </c>
      <c r="X171" s="407"/>
      <c r="Y171" s="407"/>
      <c r="Z171" s="407"/>
      <c r="AA171" s="407"/>
      <c r="AB171" s="112" t="s">
        <v>9</v>
      </c>
      <c r="AC171" s="112"/>
      <c r="AD171" s="112"/>
      <c r="AE171" s="112"/>
      <c r="AF171" s="160"/>
      <c r="AG171" s="112"/>
      <c r="AH171" s="160"/>
      <c r="AI171" s="112"/>
      <c r="AJ171" s="112"/>
      <c r="AK171" s="112"/>
      <c r="AL171" s="223" t="s">
        <v>103</v>
      </c>
      <c r="AM171" s="202"/>
      <c r="AN171" s="109"/>
      <c r="AO171" s="407"/>
      <c r="AP171" s="154"/>
      <c r="AQ171" s="407"/>
    </row>
    <row r="172" spans="1:43" ht="6" customHeight="1" x14ac:dyDescent="0.25">
      <c r="A172" s="119"/>
      <c r="B172" s="118"/>
      <c r="C172" s="114"/>
      <c r="D172" s="113"/>
      <c r="E172" s="119"/>
      <c r="F172" s="119"/>
      <c r="G172" s="119"/>
      <c r="H172" s="119"/>
      <c r="I172" s="119"/>
      <c r="J172" s="119"/>
      <c r="K172" s="119"/>
      <c r="L172" s="119"/>
      <c r="M172" s="119"/>
      <c r="N172" s="119"/>
      <c r="O172" s="119"/>
      <c r="P172" s="119"/>
      <c r="Q172" s="119"/>
      <c r="R172" s="119"/>
      <c r="S172" s="119"/>
      <c r="T172" s="119"/>
      <c r="U172" s="114"/>
      <c r="V172" s="113"/>
      <c r="W172" s="119"/>
      <c r="X172" s="119"/>
      <c r="Y172" s="119"/>
      <c r="Z172" s="119"/>
      <c r="AA172" s="119"/>
      <c r="AB172" s="119"/>
      <c r="AC172" s="119"/>
      <c r="AD172" s="119"/>
      <c r="AE172" s="119"/>
      <c r="AF172" s="119"/>
      <c r="AG172" s="119"/>
      <c r="AH172" s="119"/>
      <c r="AI172" s="119"/>
      <c r="AJ172" s="119"/>
      <c r="AK172" s="119"/>
      <c r="AL172" s="120"/>
      <c r="AM172" s="114"/>
      <c r="AN172" s="113"/>
      <c r="AO172" s="119"/>
      <c r="AP172" s="119"/>
      <c r="AQ172" s="119"/>
    </row>
    <row r="173" spans="1:43" ht="6" customHeight="1" x14ac:dyDescent="0.25">
      <c r="A173" s="29"/>
      <c r="B173" s="433"/>
      <c r="C173" s="107"/>
      <c r="D173" s="108"/>
      <c r="E173" s="29"/>
      <c r="F173" s="29"/>
      <c r="G173" s="29"/>
      <c r="H173" s="29"/>
      <c r="I173" s="29"/>
      <c r="J173" s="29"/>
      <c r="K173" s="29"/>
      <c r="L173" s="29"/>
      <c r="M173" s="29"/>
      <c r="N173" s="29"/>
      <c r="O173" s="29"/>
      <c r="P173" s="29"/>
      <c r="Q173" s="29"/>
      <c r="R173" s="29"/>
      <c r="S173" s="29"/>
      <c r="T173" s="29"/>
      <c r="U173" s="107"/>
      <c r="V173" s="108"/>
      <c r="W173" s="29"/>
      <c r="X173" s="29"/>
      <c r="Y173" s="29"/>
      <c r="Z173" s="29"/>
      <c r="AA173" s="29"/>
      <c r="AB173" s="29"/>
      <c r="AC173" s="29"/>
      <c r="AD173" s="29"/>
      <c r="AE173" s="29"/>
      <c r="AF173" s="29"/>
      <c r="AG173" s="29"/>
      <c r="AH173" s="29"/>
      <c r="AI173" s="29"/>
      <c r="AJ173" s="29"/>
      <c r="AK173" s="29"/>
      <c r="AL173" s="33"/>
      <c r="AM173" s="107"/>
      <c r="AN173" s="108"/>
      <c r="AO173" s="29"/>
      <c r="AP173" s="29"/>
      <c r="AQ173" s="29"/>
    </row>
    <row r="174" spans="1:43" x14ac:dyDescent="0.25">
      <c r="A174" s="407"/>
      <c r="B174" s="410">
        <v>928</v>
      </c>
      <c r="C174" s="202"/>
      <c r="D174" s="109"/>
      <c r="E174" s="1148" t="str">
        <f ca="1">VLOOKUP(INDIRECT(ADDRESS(ROW(),COLUMN()-3)),INDIRECT("translations[[Question Num]:["&amp; Language_Selected &amp;"]]"),MATCH(Language_Selected,Language_Options,0)+1,FALSE)</f>
        <v>Do you own any agricultural or non-agricultural land either alone or jointly with someone else?</v>
      </c>
      <c r="F174" s="1148"/>
      <c r="G174" s="1148"/>
      <c r="H174" s="1148"/>
      <c r="I174" s="1148"/>
      <c r="J174" s="1148"/>
      <c r="K174" s="1148"/>
      <c r="L174" s="1148"/>
      <c r="M174" s="1148"/>
      <c r="N174" s="1148"/>
      <c r="O174" s="1148"/>
      <c r="P174" s="1148"/>
      <c r="Q174" s="1148"/>
      <c r="R174" s="1148"/>
      <c r="S174" s="1148"/>
      <c r="T174" s="1148"/>
      <c r="U174" s="202"/>
      <c r="V174" s="109"/>
      <c r="W174" s="407" t="s">
        <v>738</v>
      </c>
      <c r="X174" s="407"/>
      <c r="Y174" s="407"/>
      <c r="Z174" s="407"/>
      <c r="AA174" s="407"/>
      <c r="AB174" s="112" t="s">
        <v>9</v>
      </c>
      <c r="AC174" s="160"/>
      <c r="AD174" s="112"/>
      <c r="AE174" s="112"/>
      <c r="AF174" s="112"/>
      <c r="AG174" s="112"/>
      <c r="AH174" s="112"/>
      <c r="AI174" s="112"/>
      <c r="AJ174" s="112"/>
      <c r="AK174" s="112"/>
      <c r="AL174" s="223" t="s">
        <v>75</v>
      </c>
      <c r="AM174" s="202"/>
      <c r="AN174" s="109"/>
      <c r="AO174" s="407"/>
      <c r="AP174" s="407"/>
      <c r="AQ174" s="407"/>
    </row>
    <row r="175" spans="1:43" x14ac:dyDescent="0.25">
      <c r="A175" s="407"/>
      <c r="B175" s="410"/>
      <c r="C175" s="202"/>
      <c r="D175" s="109"/>
      <c r="E175" s="1148"/>
      <c r="F175" s="1148"/>
      <c r="G175" s="1148"/>
      <c r="H175" s="1148"/>
      <c r="I175" s="1148"/>
      <c r="J175" s="1148"/>
      <c r="K175" s="1148"/>
      <c r="L175" s="1148"/>
      <c r="M175" s="1148"/>
      <c r="N175" s="1148"/>
      <c r="O175" s="1148"/>
      <c r="P175" s="1148"/>
      <c r="Q175" s="1148"/>
      <c r="R175" s="1148"/>
      <c r="S175" s="1148"/>
      <c r="T175" s="1148"/>
      <c r="U175" s="202"/>
      <c r="V175" s="109"/>
      <c r="W175" s="407" t="s">
        <v>739</v>
      </c>
      <c r="X175" s="407"/>
      <c r="Y175" s="407"/>
      <c r="Z175" s="407"/>
      <c r="AA175" s="407"/>
      <c r="AC175" s="160"/>
      <c r="AE175" s="112"/>
      <c r="AF175" s="112"/>
      <c r="AH175" s="112"/>
      <c r="AJ175" s="112" t="s">
        <v>9</v>
      </c>
      <c r="AK175" s="112"/>
      <c r="AL175" s="223" t="s">
        <v>95</v>
      </c>
      <c r="AM175" s="202"/>
      <c r="AN175" s="109"/>
      <c r="AO175" s="407"/>
      <c r="AP175" s="407"/>
      <c r="AQ175" s="407"/>
    </row>
    <row r="176" spans="1:43" x14ac:dyDescent="0.25">
      <c r="A176" s="407"/>
      <c r="B176" s="410"/>
      <c r="C176" s="202"/>
      <c r="D176" s="109"/>
      <c r="E176" s="1148"/>
      <c r="F176" s="1148"/>
      <c r="G176" s="1148"/>
      <c r="H176" s="1148"/>
      <c r="I176" s="1148"/>
      <c r="J176" s="1148"/>
      <c r="K176" s="1148"/>
      <c r="L176" s="1148"/>
      <c r="M176" s="1148"/>
      <c r="N176" s="1148"/>
      <c r="O176" s="1148"/>
      <c r="P176" s="1148"/>
      <c r="Q176" s="1148"/>
      <c r="R176" s="1148"/>
      <c r="S176" s="1148"/>
      <c r="T176" s="1148"/>
      <c r="U176" s="202"/>
      <c r="V176" s="109"/>
      <c r="W176" s="149" t="s">
        <v>740</v>
      </c>
      <c r="AI176" s="160"/>
      <c r="AJ176" s="112" t="s">
        <v>9</v>
      </c>
      <c r="AK176" s="112"/>
      <c r="AL176" s="223" t="s">
        <v>96</v>
      </c>
      <c r="AM176" s="202"/>
      <c r="AN176" s="109"/>
      <c r="AO176" s="407"/>
      <c r="AP176" s="407"/>
      <c r="AQ176" s="407"/>
    </row>
    <row r="177" spans="1:43" x14ac:dyDescent="0.25">
      <c r="A177" s="407"/>
      <c r="B177" s="410"/>
      <c r="C177" s="202"/>
      <c r="D177" s="109"/>
      <c r="E177" s="1148"/>
      <c r="F177" s="1148"/>
      <c r="G177" s="1148"/>
      <c r="H177" s="1148"/>
      <c r="I177" s="1148"/>
      <c r="J177" s="1148"/>
      <c r="K177" s="1148"/>
      <c r="L177" s="1148"/>
      <c r="M177" s="1148"/>
      <c r="N177" s="1148"/>
      <c r="O177" s="1148"/>
      <c r="P177" s="1148"/>
      <c r="Q177" s="1148"/>
      <c r="R177" s="1148"/>
      <c r="S177" s="1148"/>
      <c r="T177" s="1148"/>
      <c r="U177" s="202"/>
      <c r="V177" s="109"/>
      <c r="W177" t="s">
        <v>2140</v>
      </c>
      <c r="X177"/>
      <c r="Y177"/>
      <c r="Z177"/>
      <c r="AA177"/>
      <c r="AB177"/>
      <c r="AC177"/>
      <c r="AD177"/>
      <c r="AE177"/>
      <c r="AF177"/>
      <c r="AG177"/>
      <c r="AH177" s="1020"/>
      <c r="AI177" s="946"/>
      <c r="AJ177" s="1020"/>
      <c r="AK177" s="1020"/>
      <c r="AL177" s="1021"/>
      <c r="AM177" s="202"/>
      <c r="AN177" s="109"/>
      <c r="AO177" s="407"/>
      <c r="AP177" s="407"/>
      <c r="AQ177" s="407"/>
    </row>
    <row r="178" spans="1:43" x14ac:dyDescent="0.25">
      <c r="A178" s="407"/>
      <c r="B178" s="410"/>
      <c r="C178" s="202"/>
      <c r="D178" s="109"/>
      <c r="E178" s="1148"/>
      <c r="F178" s="1148"/>
      <c r="G178" s="1148"/>
      <c r="H178" s="1148"/>
      <c r="I178" s="1148"/>
      <c r="J178" s="1148"/>
      <c r="K178" s="1148"/>
      <c r="L178" s="1148"/>
      <c r="M178" s="1148"/>
      <c r="N178" s="1148"/>
      <c r="O178" s="1148"/>
      <c r="P178" s="1148"/>
      <c r="Q178" s="1148"/>
      <c r="R178" s="1148"/>
      <c r="S178" s="1148"/>
      <c r="T178" s="1148"/>
      <c r="U178" s="202"/>
      <c r="V178" s="109"/>
      <c r="W178"/>
      <c r="X178" t="s">
        <v>2141</v>
      </c>
      <c r="Y178"/>
      <c r="Z178"/>
      <c r="AA178"/>
      <c r="AB178"/>
      <c r="AC178"/>
      <c r="AD178"/>
      <c r="AE178"/>
      <c r="AF178" s="1020" t="s">
        <v>9</v>
      </c>
      <c r="AG178" s="1020"/>
      <c r="AH178" s="946"/>
      <c r="AI178" s="1020"/>
      <c r="AJ178" s="1020"/>
      <c r="AK178" s="1020"/>
      <c r="AL178" s="1021" t="s">
        <v>97</v>
      </c>
      <c r="AM178" s="202"/>
      <c r="AN178" s="109"/>
      <c r="AO178" s="407"/>
      <c r="AP178" s="407"/>
      <c r="AQ178" s="407"/>
    </row>
    <row r="179" spans="1:43" x14ac:dyDescent="0.25">
      <c r="A179" s="407"/>
      <c r="B179" s="410"/>
      <c r="C179" s="202"/>
      <c r="D179" s="109"/>
      <c r="E179" s="1148"/>
      <c r="F179" s="1148"/>
      <c r="G179" s="1148"/>
      <c r="H179" s="1148"/>
      <c r="I179" s="1148"/>
      <c r="J179" s="1148"/>
      <c r="K179" s="1148"/>
      <c r="L179" s="1148"/>
      <c r="M179" s="1148"/>
      <c r="N179" s="1148"/>
      <c r="O179" s="1148"/>
      <c r="P179" s="1148"/>
      <c r="Q179" s="1148"/>
      <c r="R179" s="1148"/>
      <c r="S179" s="1148"/>
      <c r="T179" s="1148"/>
      <c r="U179" s="202"/>
      <c r="V179" s="109"/>
      <c r="W179" s="407" t="s">
        <v>741</v>
      </c>
      <c r="X179" s="407"/>
      <c r="Y179" s="407"/>
      <c r="Z179" s="407"/>
      <c r="AA179" s="407"/>
      <c r="AB179" s="407"/>
      <c r="AC179" s="407"/>
      <c r="AD179" s="407"/>
      <c r="AE179" s="407"/>
      <c r="AF179" s="112" t="s">
        <v>9</v>
      </c>
      <c r="AG179" s="112"/>
      <c r="AH179" s="160"/>
      <c r="AI179" s="112"/>
      <c r="AJ179" s="112"/>
      <c r="AK179" s="112"/>
      <c r="AL179" s="223" t="s">
        <v>158</v>
      </c>
      <c r="AM179" s="202"/>
      <c r="AN179" s="109"/>
      <c r="AO179" s="407"/>
      <c r="AP179" s="407"/>
      <c r="AQ179" s="407"/>
    </row>
    <row r="180" spans="1:43" x14ac:dyDescent="0.25">
      <c r="A180" s="407"/>
      <c r="B180" s="410"/>
      <c r="C180" s="202"/>
      <c r="D180" s="109"/>
      <c r="E180" s="1148"/>
      <c r="F180" s="1148"/>
      <c r="G180" s="1148"/>
      <c r="H180" s="1148"/>
      <c r="I180" s="1148"/>
      <c r="J180" s="1148"/>
      <c r="K180" s="1148"/>
      <c r="L180" s="1148"/>
      <c r="M180" s="1148"/>
      <c r="N180" s="1148"/>
      <c r="O180" s="1148"/>
      <c r="P180" s="1148"/>
      <c r="Q180" s="1148"/>
      <c r="R180" s="1148"/>
      <c r="S180" s="1148"/>
      <c r="T180" s="1148"/>
      <c r="U180" s="202"/>
      <c r="V180" s="109"/>
      <c r="W180" s="407" t="s">
        <v>742</v>
      </c>
      <c r="X180" s="407"/>
      <c r="Y180" s="407"/>
      <c r="Z180" s="407"/>
      <c r="AA180" s="407"/>
      <c r="AB180" s="407"/>
      <c r="AC180" s="112" t="s">
        <v>9</v>
      </c>
      <c r="AD180" s="112"/>
      <c r="AE180" s="112"/>
      <c r="AF180" s="112"/>
      <c r="AG180" s="112"/>
      <c r="AH180" s="112"/>
      <c r="AI180" s="112"/>
      <c r="AJ180" s="112"/>
      <c r="AK180" s="112"/>
      <c r="AL180" s="387" t="s">
        <v>159</v>
      </c>
      <c r="AM180" s="202"/>
      <c r="AN180" s="109"/>
      <c r="AO180" s="381"/>
      <c r="AP180" s="776" t="s">
        <v>2207</v>
      </c>
      <c r="AQ180" s="407"/>
    </row>
    <row r="181" spans="1:43" ht="6" customHeight="1" x14ac:dyDescent="0.25">
      <c r="A181" s="119"/>
      <c r="B181" s="118"/>
      <c r="C181" s="114"/>
      <c r="D181" s="113"/>
      <c r="E181" s="119"/>
      <c r="F181" s="119"/>
      <c r="G181" s="119"/>
      <c r="H181" s="119"/>
      <c r="I181" s="119"/>
      <c r="J181" s="119"/>
      <c r="K181" s="119"/>
      <c r="L181" s="119"/>
      <c r="M181" s="119"/>
      <c r="N181" s="119"/>
      <c r="O181" s="119"/>
      <c r="P181" s="119"/>
      <c r="Q181" s="119"/>
      <c r="R181" s="119"/>
      <c r="S181" s="119"/>
      <c r="T181" s="119"/>
      <c r="U181" s="114"/>
      <c r="V181" s="113"/>
      <c r="W181" s="119"/>
      <c r="X181" s="119"/>
      <c r="Y181" s="119"/>
      <c r="Z181" s="119"/>
      <c r="AA181" s="119"/>
      <c r="AB181" s="119"/>
      <c r="AC181" s="119"/>
      <c r="AD181" s="119"/>
      <c r="AE181" s="119"/>
      <c r="AF181" s="119"/>
      <c r="AG181" s="119"/>
      <c r="AH181" s="119"/>
      <c r="AI181" s="119"/>
      <c r="AJ181" s="119"/>
      <c r="AK181" s="119"/>
      <c r="AL181" s="120"/>
      <c r="AM181" s="114"/>
      <c r="AN181" s="113"/>
      <c r="AO181" s="119"/>
      <c r="AP181" s="119"/>
      <c r="AQ181" s="119"/>
    </row>
    <row r="182" spans="1:43" ht="6" customHeight="1" x14ac:dyDescent="0.25">
      <c r="A182" s="29"/>
      <c r="B182" s="433"/>
      <c r="C182" s="107"/>
      <c r="D182" s="108"/>
      <c r="E182" s="29"/>
      <c r="F182" s="29"/>
      <c r="G182" s="29"/>
      <c r="H182" s="29"/>
      <c r="I182" s="29"/>
      <c r="J182" s="29"/>
      <c r="K182" s="29"/>
      <c r="L182" s="29"/>
      <c r="M182" s="29"/>
      <c r="N182" s="29"/>
      <c r="O182" s="29"/>
      <c r="P182" s="29"/>
      <c r="Q182" s="29"/>
      <c r="R182" s="29"/>
      <c r="S182" s="29"/>
      <c r="T182" s="29"/>
      <c r="U182" s="107"/>
      <c r="V182" s="108"/>
      <c r="W182" s="29"/>
      <c r="X182" s="29"/>
      <c r="Y182" s="29"/>
      <c r="Z182" s="29"/>
      <c r="AA182" s="29"/>
      <c r="AB182" s="29"/>
      <c r="AC182" s="29"/>
      <c r="AD182" s="29"/>
      <c r="AE182" s="29"/>
      <c r="AF182" s="29"/>
      <c r="AG182" s="29"/>
      <c r="AH182" s="29"/>
      <c r="AI182" s="29"/>
      <c r="AJ182" s="29"/>
      <c r="AK182" s="29"/>
      <c r="AL182" s="33"/>
      <c r="AM182" s="107"/>
      <c r="AN182" s="108"/>
      <c r="AO182" s="29"/>
      <c r="AP182" s="29"/>
      <c r="AQ182" s="29"/>
    </row>
    <row r="183" spans="1:43" ht="11.25" customHeight="1" x14ac:dyDescent="0.25">
      <c r="A183" s="407"/>
      <c r="B183" s="206">
        <v>929</v>
      </c>
      <c r="C183" s="202"/>
      <c r="D183" s="109"/>
      <c r="E183" s="1128" t="str">
        <f ca="1">VLOOKUP(INDIRECT(ADDRESS(ROW(),COLUMN()-3)),INDIRECT("translations[[Question Num]:["&amp; Language_Selected &amp;"]]"),MATCH(Language_Selected,Language_Options,0)+1,FALSE)</f>
        <v>Do you have a title deed or other government recognized document for any land you own?</v>
      </c>
      <c r="F183" s="1128"/>
      <c r="G183" s="1128"/>
      <c r="H183" s="1128"/>
      <c r="I183" s="1128"/>
      <c r="J183" s="1128"/>
      <c r="K183" s="1128"/>
      <c r="L183" s="1128"/>
      <c r="M183" s="1128"/>
      <c r="N183" s="1128"/>
      <c r="O183" s="1128"/>
      <c r="P183" s="1128"/>
      <c r="Q183" s="1128"/>
      <c r="R183" s="1128"/>
      <c r="S183" s="1128"/>
      <c r="T183" s="1128"/>
      <c r="U183" s="202"/>
      <c r="V183" s="109"/>
      <c r="W183" s="407" t="s">
        <v>52</v>
      </c>
      <c r="X183" s="407"/>
      <c r="Y183" s="112" t="s">
        <v>9</v>
      </c>
      <c r="Z183" s="112"/>
      <c r="AA183" s="112"/>
      <c r="AB183" s="160"/>
      <c r="AC183" s="160"/>
      <c r="AD183" s="112"/>
      <c r="AE183" s="112"/>
      <c r="AF183" s="112"/>
      <c r="AG183" s="112"/>
      <c r="AH183" s="112"/>
      <c r="AI183" s="112"/>
      <c r="AJ183" s="112"/>
      <c r="AK183" s="112"/>
      <c r="AL183" s="223" t="s">
        <v>53</v>
      </c>
      <c r="AM183" s="202"/>
      <c r="AN183" s="109"/>
      <c r="AO183" s="407"/>
      <c r="AP183" s="407"/>
      <c r="AQ183" s="407"/>
    </row>
    <row r="184" spans="1:43" x14ac:dyDescent="0.25">
      <c r="A184" s="407"/>
      <c r="B184" s="206"/>
      <c r="C184" s="202"/>
      <c r="D184" s="109"/>
      <c r="E184" s="1128"/>
      <c r="F184" s="1128"/>
      <c r="G184" s="1128"/>
      <c r="H184" s="1128"/>
      <c r="I184" s="1128"/>
      <c r="J184" s="1128"/>
      <c r="K184" s="1128"/>
      <c r="L184" s="1128"/>
      <c r="M184" s="1128"/>
      <c r="N184" s="1128"/>
      <c r="O184" s="1128"/>
      <c r="P184" s="1128"/>
      <c r="Q184" s="1128"/>
      <c r="R184" s="1128"/>
      <c r="S184" s="1128"/>
      <c r="T184" s="1128"/>
      <c r="U184" s="202"/>
      <c r="V184" s="109"/>
      <c r="W184" s="407" t="s">
        <v>54</v>
      </c>
      <c r="X184" s="407"/>
      <c r="Y184" s="112" t="s">
        <v>9</v>
      </c>
      <c r="Z184" s="112"/>
      <c r="AA184" s="112"/>
      <c r="AB184" s="160"/>
      <c r="AC184" s="160"/>
      <c r="AD184" s="160"/>
      <c r="AE184" s="112"/>
      <c r="AF184" s="112"/>
      <c r="AG184" s="112"/>
      <c r="AH184" s="112"/>
      <c r="AI184" s="112"/>
      <c r="AJ184" s="112"/>
      <c r="AK184" s="112"/>
      <c r="AL184" s="223" t="s">
        <v>55</v>
      </c>
      <c r="AM184" s="202"/>
      <c r="AN184" s="109"/>
      <c r="AO184" s="407"/>
      <c r="AP184" s="1229" t="s">
        <v>2207</v>
      </c>
      <c r="AQ184" s="407"/>
    </row>
    <row r="185" spans="1:43" x14ac:dyDescent="0.25">
      <c r="A185" s="407"/>
      <c r="B185" s="206"/>
      <c r="C185" s="202"/>
      <c r="D185" s="109"/>
      <c r="E185" s="1128"/>
      <c r="F185" s="1128"/>
      <c r="G185" s="1128"/>
      <c r="H185" s="1128"/>
      <c r="I185" s="1128"/>
      <c r="J185" s="1128"/>
      <c r="K185" s="1128"/>
      <c r="L185" s="1128"/>
      <c r="M185" s="1128"/>
      <c r="N185" s="1128"/>
      <c r="O185" s="1128"/>
      <c r="P185" s="1128"/>
      <c r="Q185" s="1128"/>
      <c r="R185" s="1128"/>
      <c r="S185" s="1128"/>
      <c r="T185" s="1128"/>
      <c r="U185" s="202"/>
      <c r="V185" s="109"/>
      <c r="W185" s="407" t="s">
        <v>150</v>
      </c>
      <c r="X185" s="407"/>
      <c r="Y185" s="407"/>
      <c r="Z185" s="407"/>
      <c r="AA185" s="407"/>
      <c r="AB185" s="112" t="s">
        <v>9</v>
      </c>
      <c r="AC185" s="112"/>
      <c r="AD185" s="112"/>
      <c r="AE185" s="112"/>
      <c r="AF185" s="160"/>
      <c r="AG185" s="112"/>
      <c r="AH185" s="160"/>
      <c r="AI185" s="112"/>
      <c r="AJ185" s="112"/>
      <c r="AK185" s="112"/>
      <c r="AL185" s="223" t="s">
        <v>103</v>
      </c>
      <c r="AM185" s="202"/>
      <c r="AN185" s="109"/>
      <c r="AO185" s="407"/>
      <c r="AP185" s="1229"/>
      <c r="AQ185" s="407"/>
    </row>
    <row r="186" spans="1:43" ht="6" customHeight="1" x14ac:dyDescent="0.25">
      <c r="A186" s="119"/>
      <c r="B186" s="118"/>
      <c r="C186" s="114"/>
      <c r="D186" s="113"/>
      <c r="E186" s="119"/>
      <c r="F186" s="119"/>
      <c r="G186" s="119"/>
      <c r="H186" s="119"/>
      <c r="I186" s="119"/>
      <c r="J186" s="119"/>
      <c r="K186" s="119"/>
      <c r="L186" s="119"/>
      <c r="M186" s="119"/>
      <c r="N186" s="119"/>
      <c r="O186" s="119"/>
      <c r="P186" s="119"/>
      <c r="Q186" s="119"/>
      <c r="R186" s="119"/>
      <c r="S186" s="119"/>
      <c r="T186" s="119"/>
      <c r="U186" s="114"/>
      <c r="V186" s="113"/>
      <c r="W186" s="119"/>
      <c r="X186" s="119"/>
      <c r="Y186" s="119"/>
      <c r="Z186" s="119"/>
      <c r="AA186" s="119"/>
      <c r="AB186" s="119"/>
      <c r="AC186" s="119"/>
      <c r="AD186" s="119"/>
      <c r="AE186" s="119"/>
      <c r="AF186" s="119"/>
      <c r="AG186" s="119"/>
      <c r="AH186" s="119"/>
      <c r="AI186" s="119"/>
      <c r="AJ186" s="119"/>
      <c r="AK186" s="119"/>
      <c r="AL186" s="120"/>
      <c r="AM186" s="114"/>
      <c r="AN186" s="113"/>
      <c r="AO186" s="119"/>
      <c r="AP186" s="119"/>
      <c r="AQ186" s="119"/>
    </row>
    <row r="187" spans="1:43" ht="6" customHeight="1" x14ac:dyDescent="0.25">
      <c r="A187" s="29"/>
      <c r="B187" s="433"/>
      <c r="C187" s="107"/>
      <c r="D187" s="108"/>
      <c r="E187" s="29"/>
      <c r="F187" s="29"/>
      <c r="G187" s="29"/>
      <c r="H187" s="29"/>
      <c r="I187" s="29"/>
      <c r="J187" s="29"/>
      <c r="K187" s="29"/>
      <c r="L187" s="29"/>
      <c r="M187" s="29"/>
      <c r="N187" s="29"/>
      <c r="O187" s="29"/>
      <c r="P187" s="29"/>
      <c r="Q187" s="29"/>
      <c r="R187" s="29"/>
      <c r="S187" s="29"/>
      <c r="T187" s="29"/>
      <c r="U187" s="107"/>
      <c r="V187" s="108"/>
      <c r="W187" s="29"/>
      <c r="X187" s="29"/>
      <c r="Y187" s="29"/>
      <c r="Z187" s="29"/>
      <c r="AA187" s="29"/>
      <c r="AB187" s="29"/>
      <c r="AC187" s="29"/>
      <c r="AD187" s="29"/>
      <c r="AE187" s="29"/>
      <c r="AF187" s="29"/>
      <c r="AG187" s="29"/>
      <c r="AH187" s="29"/>
      <c r="AI187" s="29"/>
      <c r="AJ187" s="29"/>
      <c r="AK187" s="29"/>
      <c r="AL187" s="33"/>
      <c r="AM187" s="107"/>
      <c r="AN187" s="108"/>
      <c r="AO187" s="29"/>
      <c r="AP187" s="29"/>
      <c r="AQ187" s="29"/>
    </row>
    <row r="188" spans="1:43" ht="11.25" customHeight="1" x14ac:dyDescent="0.25">
      <c r="A188" s="407"/>
      <c r="B188" s="206">
        <v>930</v>
      </c>
      <c r="C188" s="202"/>
      <c r="D188" s="109"/>
      <c r="E188" s="1128" t="str">
        <f ca="1">VLOOKUP(INDIRECT(ADDRESS(ROW(),COLUMN()-3)),INDIRECT("translations[[Question Num]:["&amp; Language_Selected &amp;"]]"),MATCH(Language_Selected,Language_Options,0)+1,FALSE)</f>
        <v>Is your name on this document?</v>
      </c>
      <c r="F188" s="1128"/>
      <c r="G188" s="1128"/>
      <c r="H188" s="1128"/>
      <c r="I188" s="1128"/>
      <c r="J188" s="1128"/>
      <c r="K188" s="1128"/>
      <c r="L188" s="1128"/>
      <c r="M188" s="1128"/>
      <c r="N188" s="1128"/>
      <c r="O188" s="1128"/>
      <c r="P188" s="1128"/>
      <c r="Q188" s="1128"/>
      <c r="R188" s="1128"/>
      <c r="S188" s="1128"/>
      <c r="T188" s="1128"/>
      <c r="U188" s="202"/>
      <c r="V188" s="109"/>
      <c r="W188" s="407" t="s">
        <v>52</v>
      </c>
      <c r="X188" s="407"/>
      <c r="Y188" s="112" t="s">
        <v>9</v>
      </c>
      <c r="Z188" s="112"/>
      <c r="AA188" s="112"/>
      <c r="AB188" s="160"/>
      <c r="AC188" s="160"/>
      <c r="AD188" s="112"/>
      <c r="AE188" s="112"/>
      <c r="AF188" s="112"/>
      <c r="AG188" s="112"/>
      <c r="AH188" s="112"/>
      <c r="AI188" s="112"/>
      <c r="AJ188" s="112"/>
      <c r="AK188" s="112"/>
      <c r="AL188" s="223" t="s">
        <v>53</v>
      </c>
      <c r="AM188" s="202"/>
      <c r="AN188" s="109"/>
      <c r="AO188" s="407"/>
      <c r="AP188" s="407"/>
      <c r="AQ188" s="407"/>
    </row>
    <row r="189" spans="1:43" x14ac:dyDescent="0.25">
      <c r="A189" s="407"/>
      <c r="B189" s="206"/>
      <c r="C189" s="202"/>
      <c r="D189" s="109"/>
      <c r="E189" s="1128"/>
      <c r="F189" s="1128"/>
      <c r="G189" s="1128"/>
      <c r="H189" s="1128"/>
      <c r="I189" s="1128"/>
      <c r="J189" s="1128"/>
      <c r="K189" s="1128"/>
      <c r="L189" s="1128"/>
      <c r="M189" s="1128"/>
      <c r="N189" s="1128"/>
      <c r="O189" s="1128"/>
      <c r="P189" s="1128"/>
      <c r="Q189" s="1128"/>
      <c r="R189" s="1128"/>
      <c r="S189" s="1128"/>
      <c r="T189" s="1128"/>
      <c r="U189" s="202"/>
      <c r="V189" s="109"/>
      <c r="W189" s="407" t="s">
        <v>54</v>
      </c>
      <c r="X189" s="407"/>
      <c r="Y189" s="112" t="s">
        <v>9</v>
      </c>
      <c r="Z189" s="112"/>
      <c r="AA189" s="112"/>
      <c r="AB189" s="160"/>
      <c r="AC189" s="160"/>
      <c r="AD189" s="160"/>
      <c r="AE189" s="112"/>
      <c r="AF189" s="112"/>
      <c r="AG189" s="112"/>
      <c r="AH189" s="112"/>
      <c r="AI189" s="112"/>
      <c r="AJ189" s="112"/>
      <c r="AK189" s="112"/>
      <c r="AL189" s="223" t="s">
        <v>55</v>
      </c>
      <c r="AM189" s="202"/>
      <c r="AN189" s="109"/>
      <c r="AO189" s="407"/>
      <c r="AP189" s="154"/>
      <c r="AQ189" s="407"/>
    </row>
    <row r="190" spans="1:43" x14ac:dyDescent="0.25">
      <c r="A190" s="407"/>
      <c r="B190" s="206"/>
      <c r="C190" s="202"/>
      <c r="D190" s="109"/>
      <c r="E190" s="1128"/>
      <c r="F190" s="1128"/>
      <c r="G190" s="1128"/>
      <c r="H190" s="1128"/>
      <c r="I190" s="1128"/>
      <c r="J190" s="1128"/>
      <c r="K190" s="1128"/>
      <c r="L190" s="1128"/>
      <c r="M190" s="1128"/>
      <c r="N190" s="1128"/>
      <c r="O190" s="1128"/>
      <c r="P190" s="1128"/>
      <c r="Q190" s="1128"/>
      <c r="R190" s="1128"/>
      <c r="S190" s="1128"/>
      <c r="T190" s="1128"/>
      <c r="U190" s="202"/>
      <c r="V190" s="109"/>
      <c r="W190" s="407" t="s">
        <v>150</v>
      </c>
      <c r="X190" s="407"/>
      <c r="Y190" s="407"/>
      <c r="Z190" s="407"/>
      <c r="AA190" s="407"/>
      <c r="AB190" s="112" t="s">
        <v>9</v>
      </c>
      <c r="AC190" s="112"/>
      <c r="AD190" s="112"/>
      <c r="AE190" s="112"/>
      <c r="AF190" s="160"/>
      <c r="AG190" s="112"/>
      <c r="AH190" s="160"/>
      <c r="AI190" s="112"/>
      <c r="AJ190" s="112"/>
      <c r="AK190" s="112"/>
      <c r="AL190" s="223" t="s">
        <v>103</v>
      </c>
      <c r="AM190" s="202"/>
      <c r="AN190" s="109"/>
      <c r="AO190" s="407"/>
      <c r="AP190" s="154"/>
      <c r="AQ190" s="407"/>
    </row>
    <row r="191" spans="1:43" ht="6" customHeight="1" x14ac:dyDescent="0.25">
      <c r="A191" s="119"/>
      <c r="B191" s="118"/>
      <c r="C191" s="114"/>
      <c r="D191" s="113"/>
      <c r="E191" s="119"/>
      <c r="F191" s="119"/>
      <c r="G191" s="119"/>
      <c r="H191" s="119"/>
      <c r="I191" s="119"/>
      <c r="J191" s="119"/>
      <c r="K191" s="119"/>
      <c r="L191" s="119"/>
      <c r="M191" s="119"/>
      <c r="N191" s="119"/>
      <c r="O191" s="119"/>
      <c r="P191" s="119"/>
      <c r="Q191" s="119"/>
      <c r="R191" s="119"/>
      <c r="S191" s="119"/>
      <c r="T191" s="119"/>
      <c r="U191" s="114"/>
      <c r="V191" s="113"/>
      <c r="W191" s="119"/>
      <c r="X191" s="119"/>
      <c r="Y191" s="119"/>
      <c r="Z191" s="119"/>
      <c r="AA191" s="119"/>
      <c r="AB191" s="119"/>
      <c r="AC191" s="119"/>
      <c r="AD191" s="119"/>
      <c r="AE191" s="119"/>
      <c r="AF191" s="119"/>
      <c r="AG191" s="119"/>
      <c r="AH191" s="119"/>
      <c r="AI191" s="119"/>
      <c r="AJ191" s="119"/>
      <c r="AK191" s="119"/>
      <c r="AL191" s="120"/>
      <c r="AM191" s="114"/>
      <c r="AN191" s="113"/>
      <c r="AO191" s="119"/>
      <c r="AP191" s="119"/>
      <c r="AQ191" s="119"/>
    </row>
    <row r="192" spans="1:43" customFormat="1" ht="6" customHeight="1" x14ac:dyDescent="0.25">
      <c r="A192" s="931"/>
      <c r="B192" s="950"/>
      <c r="C192" s="932"/>
      <c r="D192" s="930"/>
      <c r="E192" s="931"/>
      <c r="F192" s="931"/>
      <c r="G192" s="931"/>
      <c r="H192" s="931"/>
      <c r="I192" s="931"/>
      <c r="J192" s="931"/>
      <c r="K192" s="931"/>
      <c r="L192" s="931"/>
      <c r="M192" s="931"/>
      <c r="N192" s="931"/>
      <c r="O192" s="931"/>
      <c r="P192" s="931"/>
      <c r="Q192" s="931"/>
      <c r="R192" s="931"/>
      <c r="S192" s="931"/>
      <c r="T192" s="931"/>
      <c r="U192" s="932"/>
      <c r="V192" s="930"/>
      <c r="W192" s="931"/>
      <c r="X192" s="931"/>
      <c r="Y192" s="931"/>
      <c r="Z192" s="931"/>
      <c r="AA192" s="931"/>
      <c r="AB192" s="931"/>
      <c r="AC192" s="931"/>
      <c r="AD192" s="931"/>
      <c r="AE192" s="931"/>
      <c r="AF192" s="931"/>
      <c r="AG192" s="931"/>
      <c r="AH192" s="931"/>
      <c r="AI192" s="931"/>
      <c r="AJ192" s="931"/>
      <c r="AK192" s="931"/>
      <c r="AL192" s="998"/>
      <c r="AM192" s="932"/>
      <c r="AN192" s="930"/>
      <c r="AO192" s="931"/>
      <c r="AP192" s="931"/>
      <c r="AQ192" s="931"/>
    </row>
    <row r="193" spans="1:43" customFormat="1" ht="11.25" customHeight="1" x14ac:dyDescent="0.25">
      <c r="A193" s="776"/>
      <c r="B193" s="1012" t="s">
        <v>2207</v>
      </c>
      <c r="C193" s="925"/>
      <c r="D193" s="924"/>
      <c r="E193" s="1298" t="str">
        <f ca="1">VLOOKUP(INDIRECT(ADDRESS(ROW(),COLUMN()-3)),INDIRECT("translations[[Question Num]:["&amp; Language_Selected &amp;"]]"),MATCH(Language_Selected,Language_Options,0)+1,FALSE)</f>
        <v>Do you have an account in a bank or other financial institution that you yourself use?</v>
      </c>
      <c r="F193" s="1298"/>
      <c r="G193" s="1298"/>
      <c r="H193" s="1298"/>
      <c r="I193" s="1298"/>
      <c r="J193" s="1298"/>
      <c r="K193" s="1298"/>
      <c r="L193" s="1298"/>
      <c r="M193" s="1298"/>
      <c r="N193" s="1298"/>
      <c r="O193" s="1298"/>
      <c r="P193" s="1298"/>
      <c r="Q193" s="1298"/>
      <c r="R193" s="1298"/>
      <c r="S193" s="1298"/>
      <c r="T193" s="1298"/>
      <c r="U193" s="925"/>
      <c r="V193" s="924"/>
      <c r="W193" s="776" t="s">
        <v>52</v>
      </c>
      <c r="X193" s="776"/>
      <c r="Y193" s="1020" t="s">
        <v>9</v>
      </c>
      <c r="Z193" s="1020"/>
      <c r="AA193" s="1020"/>
      <c r="AB193" s="1020"/>
      <c r="AC193" s="1020"/>
      <c r="AD193" s="1020"/>
      <c r="AE193" s="1020"/>
      <c r="AF193" s="1020"/>
      <c r="AG193" s="1020"/>
      <c r="AH193" s="1020"/>
      <c r="AI193" s="1020"/>
      <c r="AJ193" s="1020"/>
      <c r="AK193" s="1020"/>
      <c r="AL193" s="1021" t="s">
        <v>53</v>
      </c>
      <c r="AM193" s="925"/>
      <c r="AN193" s="924"/>
      <c r="AO193" s="776"/>
      <c r="AP193" s="776"/>
      <c r="AQ193" s="776"/>
    </row>
    <row r="194" spans="1:43" customFormat="1" x14ac:dyDescent="0.25">
      <c r="A194" s="776"/>
      <c r="B194" s="1012"/>
      <c r="C194" s="925"/>
      <c r="D194" s="924"/>
      <c r="E194" s="1298"/>
      <c r="F194" s="1298"/>
      <c r="G194" s="1298"/>
      <c r="H194" s="1298"/>
      <c r="I194" s="1298"/>
      <c r="J194" s="1298"/>
      <c r="K194" s="1298"/>
      <c r="L194" s="1298"/>
      <c r="M194" s="1298"/>
      <c r="N194" s="1298"/>
      <c r="O194" s="1298"/>
      <c r="P194" s="1298"/>
      <c r="Q194" s="1298"/>
      <c r="R194" s="1298"/>
      <c r="S194" s="1298"/>
      <c r="T194" s="1298"/>
      <c r="U194" s="925"/>
      <c r="V194" s="924"/>
      <c r="W194" s="776" t="s">
        <v>54</v>
      </c>
      <c r="X194" s="776"/>
      <c r="Y194" s="1020" t="s">
        <v>9</v>
      </c>
      <c r="Z194" s="1020"/>
      <c r="AA194" s="1020"/>
      <c r="AB194" s="1020"/>
      <c r="AC194" s="1020"/>
      <c r="AD194" s="1020"/>
      <c r="AE194" s="1020"/>
      <c r="AF194" s="1020"/>
      <c r="AG194" s="1020"/>
      <c r="AH194" s="1020"/>
      <c r="AI194" s="1020"/>
      <c r="AJ194" s="1020"/>
      <c r="AK194" s="1020"/>
      <c r="AL194" s="1021" t="s">
        <v>55</v>
      </c>
      <c r="AM194" s="925"/>
      <c r="AN194" s="924"/>
      <c r="AO194" s="776"/>
      <c r="AP194" t="s">
        <v>2208</v>
      </c>
      <c r="AQ194" s="776"/>
    </row>
    <row r="195" spans="1:43" customFormat="1" ht="6" customHeight="1" x14ac:dyDescent="0.25">
      <c r="A195" s="928"/>
      <c r="B195" s="952"/>
      <c r="C195" s="929"/>
      <c r="D195" s="927"/>
      <c r="E195" s="928"/>
      <c r="F195" s="928"/>
      <c r="G195" s="928"/>
      <c r="H195" s="928"/>
      <c r="I195" s="928"/>
      <c r="J195" s="928"/>
      <c r="K195" s="928"/>
      <c r="L195" s="928"/>
      <c r="M195" s="928"/>
      <c r="N195" s="928"/>
      <c r="O195" s="928"/>
      <c r="P195" s="928"/>
      <c r="Q195" s="928"/>
      <c r="R195" s="928"/>
      <c r="S195" s="928"/>
      <c r="T195" s="928"/>
      <c r="U195" s="929"/>
      <c r="V195" s="927"/>
      <c r="W195" s="928"/>
      <c r="X195" s="928"/>
      <c r="Y195" s="928"/>
      <c r="Z195" s="928"/>
      <c r="AA195" s="928"/>
      <c r="AB195" s="928"/>
      <c r="AC195" s="928"/>
      <c r="AD195" s="928"/>
      <c r="AE195" s="928"/>
      <c r="AF195" s="928"/>
      <c r="AG195" s="928"/>
      <c r="AH195" s="928"/>
      <c r="AI195" s="928"/>
      <c r="AJ195" s="928"/>
      <c r="AK195" s="928"/>
      <c r="AL195" s="999"/>
      <c r="AM195" s="929"/>
      <c r="AN195" s="927"/>
      <c r="AO195" s="928"/>
      <c r="AP195" s="928"/>
      <c r="AQ195" s="928"/>
    </row>
    <row r="196" spans="1:43" customFormat="1" ht="6" customHeight="1" x14ac:dyDescent="0.25">
      <c r="A196" s="931"/>
      <c r="B196" s="950"/>
      <c r="C196" s="932"/>
      <c r="D196" s="930"/>
      <c r="E196" s="931"/>
      <c r="F196" s="931"/>
      <c r="G196" s="931"/>
      <c r="H196" s="931"/>
      <c r="I196" s="931"/>
      <c r="J196" s="931"/>
      <c r="K196" s="931"/>
      <c r="L196" s="931"/>
      <c r="M196" s="931"/>
      <c r="N196" s="931"/>
      <c r="O196" s="931"/>
      <c r="P196" s="931"/>
      <c r="Q196" s="931"/>
      <c r="R196" s="931"/>
      <c r="S196" s="931"/>
      <c r="T196" s="931"/>
      <c r="U196" s="932"/>
      <c r="V196" s="930"/>
      <c r="W196" s="931"/>
      <c r="X196" s="931"/>
      <c r="Y196" s="931"/>
      <c r="Z196" s="931"/>
      <c r="AA196" s="931"/>
      <c r="AB196" s="931"/>
      <c r="AC196" s="931"/>
      <c r="AD196" s="931"/>
      <c r="AE196" s="931"/>
      <c r="AF196" s="931"/>
      <c r="AG196" s="931"/>
      <c r="AH196" s="931"/>
      <c r="AI196" s="931"/>
      <c r="AJ196" s="931"/>
      <c r="AK196" s="931"/>
      <c r="AL196" s="998"/>
      <c r="AM196" s="932"/>
      <c r="AN196" s="930"/>
      <c r="AO196" s="931"/>
      <c r="AP196" s="931"/>
      <c r="AQ196" s="931"/>
    </row>
    <row r="197" spans="1:43" customFormat="1" ht="11.25" customHeight="1" x14ac:dyDescent="0.25">
      <c r="A197" s="776"/>
      <c r="B197" s="1012" t="s">
        <v>2209</v>
      </c>
      <c r="C197" s="925"/>
      <c r="D197" s="924"/>
      <c r="E197" s="1298" t="str">
        <f ca="1">VLOOKUP(INDIRECT(ADDRESS(ROW(),COLUMN()-3)),INDIRECT("translations[[Question Num]:["&amp; Language_Selected &amp;"]]"),MATCH(Language_Selected,Language_Options,0)+1,FALSE)</f>
        <v>Did you yourself put money in or take money out of this account in the last 12 months?</v>
      </c>
      <c r="F197" s="1298"/>
      <c r="G197" s="1298"/>
      <c r="H197" s="1298"/>
      <c r="I197" s="1298"/>
      <c r="J197" s="1298"/>
      <c r="K197" s="1298"/>
      <c r="L197" s="1298"/>
      <c r="M197" s="1298"/>
      <c r="N197" s="1298"/>
      <c r="O197" s="1298"/>
      <c r="P197" s="1298"/>
      <c r="Q197" s="1298"/>
      <c r="R197" s="1298"/>
      <c r="S197" s="1298"/>
      <c r="T197" s="1298"/>
      <c r="U197" s="925"/>
      <c r="V197" s="924"/>
      <c r="W197" s="776" t="s">
        <v>52</v>
      </c>
      <c r="X197" s="776"/>
      <c r="Y197" s="1020" t="s">
        <v>9</v>
      </c>
      <c r="Z197" s="1020"/>
      <c r="AA197" s="1020"/>
      <c r="AB197" s="1020"/>
      <c r="AC197" s="1020"/>
      <c r="AD197" s="1020"/>
      <c r="AE197" s="1020"/>
      <c r="AF197" s="1020"/>
      <c r="AG197" s="1020"/>
      <c r="AH197" s="1020"/>
      <c r="AI197" s="1020"/>
      <c r="AJ197" s="1020"/>
      <c r="AK197" s="1020"/>
      <c r="AL197" s="1021" t="s">
        <v>53</v>
      </c>
      <c r="AM197" s="925"/>
      <c r="AN197" s="924"/>
      <c r="AO197" s="776"/>
      <c r="AP197" s="776"/>
      <c r="AQ197" s="776"/>
    </row>
    <row r="198" spans="1:43" customFormat="1" x14ac:dyDescent="0.25">
      <c r="A198" s="776"/>
      <c r="B198" s="1012"/>
      <c r="C198" s="925"/>
      <c r="D198" s="924"/>
      <c r="E198" s="1298"/>
      <c r="F198" s="1298"/>
      <c r="G198" s="1298"/>
      <c r="H198" s="1298"/>
      <c r="I198" s="1298"/>
      <c r="J198" s="1298"/>
      <c r="K198" s="1298"/>
      <c r="L198" s="1298"/>
      <c r="M198" s="1298"/>
      <c r="N198" s="1298"/>
      <c r="O198" s="1298"/>
      <c r="P198" s="1298"/>
      <c r="Q198" s="1298"/>
      <c r="R198" s="1298"/>
      <c r="S198" s="1298"/>
      <c r="T198" s="1298"/>
      <c r="U198" s="925"/>
      <c r="V198" s="924"/>
      <c r="W198" s="776" t="s">
        <v>54</v>
      </c>
      <c r="X198" s="776"/>
      <c r="Y198" s="1020" t="s">
        <v>9</v>
      </c>
      <c r="Z198" s="1020"/>
      <c r="AA198" s="1020"/>
      <c r="AB198" s="1020"/>
      <c r="AC198" s="1020"/>
      <c r="AD198" s="1020"/>
      <c r="AE198" s="1020"/>
      <c r="AF198" s="1020"/>
      <c r="AG198" s="1020"/>
      <c r="AH198" s="1020"/>
      <c r="AI198" s="1020"/>
      <c r="AJ198" s="1020"/>
      <c r="AK198" s="1020"/>
      <c r="AL198" s="1021" t="s">
        <v>55</v>
      </c>
      <c r="AM198" s="925"/>
      <c r="AN198" s="924"/>
      <c r="AO198" s="776"/>
      <c r="AP198" s="776"/>
      <c r="AQ198" s="776"/>
    </row>
    <row r="199" spans="1:43" customFormat="1" ht="6" customHeight="1" x14ac:dyDescent="0.25">
      <c r="A199" s="928"/>
      <c r="B199" s="952"/>
      <c r="C199" s="929"/>
      <c r="D199" s="927"/>
      <c r="E199" s="928"/>
      <c r="F199" s="928"/>
      <c r="G199" s="928"/>
      <c r="H199" s="928"/>
      <c r="I199" s="928"/>
      <c r="J199" s="928"/>
      <c r="K199" s="928"/>
      <c r="L199" s="928"/>
      <c r="M199" s="928"/>
      <c r="N199" s="928"/>
      <c r="O199" s="928"/>
      <c r="P199" s="928"/>
      <c r="Q199" s="928"/>
      <c r="R199" s="928"/>
      <c r="S199" s="928"/>
      <c r="T199" s="928"/>
      <c r="U199" s="929"/>
      <c r="V199" s="927"/>
      <c r="W199" s="928"/>
      <c r="X199" s="928"/>
      <c r="Y199" s="928"/>
      <c r="Z199" s="928"/>
      <c r="AA199" s="928"/>
      <c r="AB199" s="928"/>
      <c r="AC199" s="928"/>
      <c r="AD199" s="928"/>
      <c r="AE199" s="928"/>
      <c r="AF199" s="928"/>
      <c r="AG199" s="928"/>
      <c r="AH199" s="928"/>
      <c r="AI199" s="928"/>
      <c r="AJ199" s="928"/>
      <c r="AK199" s="928"/>
      <c r="AL199" s="999"/>
      <c r="AM199" s="929"/>
      <c r="AN199" s="927"/>
      <c r="AO199" s="928"/>
      <c r="AP199" s="928"/>
      <c r="AQ199" s="928"/>
    </row>
    <row r="200" spans="1:43" customFormat="1" ht="6" customHeight="1" x14ac:dyDescent="0.25">
      <c r="A200" s="931"/>
      <c r="B200" s="950"/>
      <c r="C200" s="932"/>
      <c r="D200" s="930"/>
      <c r="E200" s="931"/>
      <c r="F200" s="931"/>
      <c r="G200" s="931"/>
      <c r="H200" s="931"/>
      <c r="I200" s="931"/>
      <c r="J200" s="931"/>
      <c r="K200" s="931"/>
      <c r="L200" s="931"/>
      <c r="M200" s="931"/>
      <c r="N200" s="931"/>
      <c r="O200" s="931"/>
      <c r="P200" s="931"/>
      <c r="Q200" s="931"/>
      <c r="R200" s="931"/>
      <c r="S200" s="931"/>
      <c r="T200" s="931"/>
      <c r="U200" s="932"/>
      <c r="V200" s="930"/>
      <c r="W200" s="931"/>
      <c r="X200" s="931"/>
      <c r="Y200" s="931"/>
      <c r="Z200" s="931"/>
      <c r="AA200" s="931"/>
      <c r="AB200" s="931"/>
      <c r="AC200" s="931"/>
      <c r="AD200" s="931"/>
      <c r="AE200" s="931"/>
      <c r="AF200" s="931"/>
      <c r="AG200" s="931"/>
      <c r="AH200" s="931"/>
      <c r="AI200" s="931"/>
      <c r="AJ200" s="931"/>
      <c r="AK200" s="931"/>
      <c r="AL200" s="998"/>
      <c r="AM200" s="932"/>
      <c r="AN200" s="930"/>
      <c r="AO200" s="931"/>
      <c r="AP200" s="931"/>
      <c r="AQ200" s="931"/>
    </row>
    <row r="201" spans="1:43" customFormat="1" ht="11.25" customHeight="1" x14ac:dyDescent="0.25">
      <c r="A201" s="776"/>
      <c r="B201" s="1012" t="s">
        <v>2208</v>
      </c>
      <c r="C201" s="925"/>
      <c r="D201" s="924"/>
      <c r="E201" s="1298" t="str">
        <f ca="1">VLOOKUP(INDIRECT(ADDRESS(ROW(),COLUMN()-3)),INDIRECT("translations[[Question Num]:["&amp; Language_Selected &amp;"]]"),MATCH(Language_Selected,Language_Options,0)+1,FALSE)</f>
        <v xml:space="preserve">In the last 12 months, have you used a mobile phone to make financial transactions such as sending or receiving money, paying bills, purchasing goods or services, or receiving wages? </v>
      </c>
      <c r="F201" s="1298"/>
      <c r="G201" s="1298"/>
      <c r="H201" s="1298"/>
      <c r="I201" s="1298"/>
      <c r="J201" s="1298"/>
      <c r="K201" s="1298"/>
      <c r="L201" s="1298"/>
      <c r="M201" s="1298"/>
      <c r="N201" s="1298"/>
      <c r="O201" s="1298"/>
      <c r="P201" s="1298"/>
      <c r="Q201" s="1298"/>
      <c r="R201" s="1298"/>
      <c r="S201" s="1298"/>
      <c r="T201" s="1298"/>
      <c r="U201" s="925"/>
      <c r="V201" s="924"/>
      <c r="W201" s="776" t="s">
        <v>52</v>
      </c>
      <c r="X201" s="776"/>
      <c r="Y201" s="1020" t="s">
        <v>9</v>
      </c>
      <c r="Z201" s="1020"/>
      <c r="AA201" s="1020"/>
      <c r="AB201" s="1020"/>
      <c r="AC201" s="1020"/>
      <c r="AD201" s="1020"/>
      <c r="AE201" s="1020"/>
      <c r="AF201" s="1020"/>
      <c r="AG201" s="1020"/>
      <c r="AH201" s="1020"/>
      <c r="AI201" s="1020"/>
      <c r="AJ201" s="1020"/>
      <c r="AK201" s="1020"/>
      <c r="AL201" s="1021" t="s">
        <v>53</v>
      </c>
      <c r="AM201" s="925"/>
      <c r="AN201" s="924"/>
      <c r="AO201" s="776"/>
      <c r="AP201" s="776"/>
      <c r="AQ201" s="776"/>
    </row>
    <row r="202" spans="1:43" customFormat="1" ht="11.25" customHeight="1" x14ac:dyDescent="0.25">
      <c r="A202" s="776"/>
      <c r="B202" s="1012"/>
      <c r="C202" s="925"/>
      <c r="D202" s="924"/>
      <c r="E202" s="1298"/>
      <c r="F202" s="1298"/>
      <c r="G202" s="1298"/>
      <c r="H202" s="1298"/>
      <c r="I202" s="1298"/>
      <c r="J202" s="1298"/>
      <c r="K202" s="1298"/>
      <c r="L202" s="1298"/>
      <c r="M202" s="1298"/>
      <c r="N202" s="1298"/>
      <c r="O202" s="1298"/>
      <c r="P202" s="1298"/>
      <c r="Q202" s="1298"/>
      <c r="R202" s="1298"/>
      <c r="S202" s="1298"/>
      <c r="T202" s="1298"/>
      <c r="U202" s="925"/>
      <c r="V202" s="924"/>
      <c r="W202" s="776" t="s">
        <v>54</v>
      </c>
      <c r="X202" s="776"/>
      <c r="Y202" s="1020" t="s">
        <v>9</v>
      </c>
      <c r="Z202" s="1020"/>
      <c r="AA202" s="1020"/>
      <c r="AB202" s="1020"/>
      <c r="AC202" s="1020"/>
      <c r="AD202" s="1020"/>
      <c r="AE202" s="1020"/>
      <c r="AF202" s="1020"/>
      <c r="AG202" s="1020"/>
      <c r="AH202" s="1020"/>
      <c r="AI202" s="1020"/>
      <c r="AJ202" s="1020"/>
      <c r="AK202" s="1020"/>
      <c r="AL202" s="1021" t="s">
        <v>55</v>
      </c>
      <c r="AM202" s="925"/>
      <c r="AN202" s="924"/>
      <c r="AO202" s="776"/>
      <c r="AP202" s="776"/>
      <c r="AQ202" s="776"/>
    </row>
    <row r="203" spans="1:43" customFormat="1" ht="11.25" customHeight="1" x14ac:dyDescent="0.25">
      <c r="A203" s="776"/>
      <c r="B203" s="1012"/>
      <c r="C203" s="925"/>
      <c r="D203" s="924"/>
      <c r="E203" s="1298"/>
      <c r="F203" s="1298"/>
      <c r="G203" s="1298"/>
      <c r="H203" s="1298"/>
      <c r="I203" s="1298"/>
      <c r="J203" s="1298"/>
      <c r="K203" s="1298"/>
      <c r="L203" s="1298"/>
      <c r="M203" s="1298"/>
      <c r="N203" s="1298"/>
      <c r="O203" s="1298"/>
      <c r="P203" s="1298"/>
      <c r="Q203" s="1298"/>
      <c r="R203" s="1298"/>
      <c r="S203" s="1298"/>
      <c r="T203" s="1298"/>
      <c r="U203" s="925"/>
      <c r="V203" s="924"/>
      <c r="W203" s="149"/>
      <c r="X203" s="149"/>
      <c r="Y203" s="149"/>
      <c r="Z203" s="149"/>
      <c r="AA203" s="149"/>
      <c r="AB203" s="149"/>
      <c r="AC203" s="149"/>
      <c r="AD203" s="149"/>
      <c r="AE203" s="149"/>
      <c r="AF203" s="149"/>
      <c r="AG203" s="149"/>
      <c r="AH203" s="149"/>
      <c r="AI203" s="149"/>
      <c r="AJ203" s="149"/>
      <c r="AK203" s="149"/>
      <c r="AL203" s="161"/>
      <c r="AM203" s="925"/>
      <c r="AN203" s="924"/>
      <c r="AO203" s="776"/>
      <c r="AP203" s="776"/>
      <c r="AQ203" s="776"/>
    </row>
    <row r="204" spans="1:43" customFormat="1" x14ac:dyDescent="0.25">
      <c r="A204" s="776"/>
      <c r="B204" s="1012"/>
      <c r="C204" s="925"/>
      <c r="D204" s="924"/>
      <c r="E204" s="1298"/>
      <c r="F204" s="1298"/>
      <c r="G204" s="1298"/>
      <c r="H204" s="1298"/>
      <c r="I204" s="1298"/>
      <c r="J204" s="1298"/>
      <c r="K204" s="1298"/>
      <c r="L204" s="1298"/>
      <c r="M204" s="1298"/>
      <c r="N204" s="1298"/>
      <c r="O204" s="1298"/>
      <c r="P204" s="1298"/>
      <c r="Q204" s="1298"/>
      <c r="R204" s="1298"/>
      <c r="S204" s="1298"/>
      <c r="T204" s="1298"/>
      <c r="U204" s="925"/>
      <c r="V204" s="924"/>
      <c r="AM204" s="925"/>
      <c r="AN204" s="924"/>
      <c r="AO204" s="776"/>
      <c r="AP204" s="776"/>
      <c r="AQ204" s="776"/>
    </row>
    <row r="205" spans="1:43" customFormat="1" ht="6" customHeight="1" thickBot="1" x14ac:dyDescent="0.3">
      <c r="A205" s="928"/>
      <c r="B205" s="952"/>
      <c r="C205" s="929"/>
      <c r="D205" s="927"/>
      <c r="E205" s="928"/>
      <c r="F205" s="928"/>
      <c r="G205" s="928"/>
      <c r="H205" s="928"/>
      <c r="I205" s="928"/>
      <c r="J205" s="928"/>
      <c r="K205" s="928"/>
      <c r="L205" s="928"/>
      <c r="M205" s="928"/>
      <c r="N205" s="928"/>
      <c r="O205" s="928"/>
      <c r="P205" s="928"/>
      <c r="Q205" s="928"/>
      <c r="R205" s="928"/>
      <c r="S205" s="928"/>
      <c r="T205" s="928"/>
      <c r="U205" s="929"/>
      <c r="V205" s="927"/>
      <c r="W205" s="928"/>
      <c r="X205" s="928"/>
      <c r="Y205" s="928"/>
      <c r="Z205" s="928"/>
      <c r="AA205" s="928"/>
      <c r="AB205" s="928"/>
      <c r="AC205" s="928"/>
      <c r="AD205" s="928"/>
      <c r="AE205" s="928"/>
      <c r="AF205" s="928"/>
      <c r="AG205" s="928"/>
      <c r="AH205" s="928"/>
      <c r="AI205" s="928"/>
      <c r="AJ205" s="928"/>
      <c r="AK205" s="928"/>
      <c r="AL205" s="999"/>
      <c r="AM205" s="929"/>
      <c r="AN205" s="927"/>
      <c r="AO205" s="928"/>
      <c r="AP205" s="928"/>
      <c r="AQ205" s="928"/>
    </row>
    <row r="206" spans="1:43" ht="6" customHeight="1" x14ac:dyDescent="0.25">
      <c r="A206" s="129"/>
      <c r="B206" s="130"/>
      <c r="C206" s="131"/>
      <c r="D206" s="132"/>
      <c r="E206" s="133"/>
      <c r="F206" s="133"/>
      <c r="G206" s="133"/>
      <c r="H206" s="133"/>
      <c r="I206" s="133"/>
      <c r="J206" s="133"/>
      <c r="K206" s="133"/>
      <c r="L206" s="133"/>
      <c r="M206" s="133"/>
      <c r="N206" s="133"/>
      <c r="O206" s="133"/>
      <c r="P206" s="133"/>
      <c r="Q206" s="133"/>
      <c r="R206" s="133"/>
      <c r="S206" s="133"/>
      <c r="T206" s="133"/>
      <c r="U206" s="131"/>
      <c r="V206" s="132"/>
      <c r="W206" s="133"/>
      <c r="X206" s="133"/>
      <c r="Y206" s="133"/>
      <c r="Z206" s="133"/>
      <c r="AA206" s="133"/>
      <c r="AB206" s="133"/>
      <c r="AC206" s="133"/>
      <c r="AD206" s="133"/>
      <c r="AE206" s="133"/>
      <c r="AF206" s="133"/>
      <c r="AG206" s="133"/>
      <c r="AH206" s="133"/>
      <c r="AI206" s="133"/>
      <c r="AJ206" s="133"/>
      <c r="AK206" s="133"/>
      <c r="AL206" s="134"/>
      <c r="AM206" s="131"/>
      <c r="AN206" s="132"/>
      <c r="AO206" s="133"/>
      <c r="AP206" s="133"/>
      <c r="AQ206" s="135"/>
    </row>
    <row r="207" spans="1:43" x14ac:dyDescent="0.25">
      <c r="A207" s="136"/>
      <c r="B207" s="410">
        <v>931</v>
      </c>
      <c r="C207" s="202"/>
      <c r="D207" s="109"/>
      <c r="E207" s="1129" t="s">
        <v>743</v>
      </c>
      <c r="F207" s="1129"/>
      <c r="G207" s="1129"/>
      <c r="H207" s="1129"/>
      <c r="I207" s="1129"/>
      <c r="J207" s="1129"/>
      <c r="K207" s="1129"/>
      <c r="L207" s="1129"/>
      <c r="M207" s="1129"/>
      <c r="N207" s="1129"/>
      <c r="O207" s="1129"/>
      <c r="P207" s="1129"/>
      <c r="Q207" s="1129"/>
      <c r="R207" s="1129"/>
      <c r="S207" s="1129"/>
      <c r="T207" s="1129"/>
      <c r="U207" s="202"/>
      <c r="V207" s="109"/>
      <c r="W207" s="407"/>
      <c r="X207" s="407"/>
      <c r="Y207" s="407"/>
      <c r="Z207" s="407"/>
      <c r="AA207" s="407"/>
      <c r="AB207" s="407"/>
      <c r="AC207" s="407"/>
      <c r="AD207" s="407"/>
      <c r="AE207" s="407"/>
      <c r="AG207" s="407"/>
      <c r="AH207" s="407"/>
      <c r="AI207" s="410" t="s">
        <v>744</v>
      </c>
      <c r="AJ207" s="407"/>
      <c r="AK207" s="407"/>
      <c r="AL207" s="173"/>
      <c r="AM207" s="202"/>
      <c r="AN207" s="109"/>
      <c r="AO207" s="407"/>
      <c r="AP207" s="407"/>
      <c r="AQ207" s="137"/>
    </row>
    <row r="208" spans="1:43" x14ac:dyDescent="0.25">
      <c r="A208" s="136"/>
      <c r="B208" s="410"/>
      <c r="C208" s="202"/>
      <c r="D208" s="109"/>
      <c r="E208" s="1129"/>
      <c r="F208" s="1129"/>
      <c r="G208" s="1129"/>
      <c r="H208" s="1129"/>
      <c r="I208" s="1129"/>
      <c r="J208" s="1129"/>
      <c r="K208" s="1129"/>
      <c r="L208" s="1129"/>
      <c r="M208" s="1129"/>
      <c r="N208" s="1129"/>
      <c r="O208" s="1129"/>
      <c r="P208" s="1129"/>
      <c r="Q208" s="1129"/>
      <c r="R208" s="1129"/>
      <c r="S208" s="1129"/>
      <c r="T208" s="1129"/>
      <c r="U208" s="202"/>
      <c r="V208" s="109"/>
      <c r="W208" s="407"/>
      <c r="X208" s="407"/>
      <c r="Y208" s="407"/>
      <c r="Z208" s="407"/>
      <c r="AA208" s="407"/>
      <c r="AB208" s="407"/>
      <c r="AC208" s="407"/>
      <c r="AD208" s="407"/>
      <c r="AE208" s="407"/>
      <c r="AF208" s="410" t="s">
        <v>744</v>
      </c>
      <c r="AG208" s="407"/>
      <c r="AH208" s="407"/>
      <c r="AI208" s="410" t="s">
        <v>545</v>
      </c>
      <c r="AJ208" s="407"/>
      <c r="AK208" s="407"/>
      <c r="AL208" s="410" t="s">
        <v>545</v>
      </c>
      <c r="AM208" s="202"/>
      <c r="AN208" s="109"/>
      <c r="AO208" s="407"/>
      <c r="AP208" s="407"/>
      <c r="AQ208" s="137"/>
    </row>
    <row r="209" spans="1:43" x14ac:dyDescent="0.25">
      <c r="A209" s="136"/>
      <c r="B209" s="410"/>
      <c r="C209" s="202"/>
      <c r="D209" s="109"/>
      <c r="E209" s="1129"/>
      <c r="F209" s="1129"/>
      <c r="G209" s="1129"/>
      <c r="H209" s="1129"/>
      <c r="I209" s="1129"/>
      <c r="J209" s="1129"/>
      <c r="K209" s="1129"/>
      <c r="L209" s="1129"/>
      <c r="M209" s="1129"/>
      <c r="N209" s="1129"/>
      <c r="O209" s="1129"/>
      <c r="P209" s="1129"/>
      <c r="Q209" s="1129"/>
      <c r="R209" s="1129"/>
      <c r="S209" s="1129"/>
      <c r="T209" s="1129"/>
      <c r="U209" s="202"/>
      <c r="V209" s="109"/>
      <c r="W209" s="407"/>
      <c r="X209" s="407"/>
      <c r="Y209" s="407"/>
      <c r="Z209" s="407"/>
      <c r="AA209" s="407"/>
      <c r="AB209" s="407"/>
      <c r="AC209" s="407"/>
      <c r="AD209" s="407"/>
      <c r="AE209" s="407"/>
      <c r="AF209" s="410" t="s">
        <v>745</v>
      </c>
      <c r="AG209" s="407"/>
      <c r="AH209" s="407"/>
      <c r="AI209" s="410" t="s">
        <v>745</v>
      </c>
      <c r="AJ209" s="407"/>
      <c r="AK209" s="407"/>
      <c r="AL209" s="410" t="s">
        <v>746</v>
      </c>
      <c r="AM209" s="202"/>
      <c r="AN209" s="109"/>
      <c r="AO209" s="407"/>
      <c r="AP209" s="407"/>
      <c r="AQ209" s="137"/>
    </row>
    <row r="210" spans="1:43" ht="6" customHeight="1" x14ac:dyDescent="0.25">
      <c r="A210" s="136"/>
      <c r="B210" s="410"/>
      <c r="C210" s="202"/>
      <c r="D210" s="109"/>
      <c r="E210" s="1129"/>
      <c r="F210" s="1129"/>
      <c r="G210" s="1129"/>
      <c r="H210" s="1129"/>
      <c r="I210" s="1129"/>
      <c r="J210" s="1129"/>
      <c r="K210" s="1129"/>
      <c r="L210" s="1129"/>
      <c r="M210" s="1129"/>
      <c r="N210" s="1129"/>
      <c r="O210" s="1129"/>
      <c r="P210" s="1129"/>
      <c r="Q210" s="1129"/>
      <c r="R210" s="1129"/>
      <c r="S210" s="1129"/>
      <c r="T210" s="1129"/>
      <c r="U210" s="202"/>
      <c r="V210" s="109"/>
      <c r="W210" s="407"/>
      <c r="X210" s="407"/>
      <c r="Y210" s="407"/>
      <c r="Z210" s="407"/>
      <c r="AA210" s="407"/>
      <c r="AB210" s="407"/>
      <c r="AC210" s="407"/>
      <c r="AD210" s="407"/>
      <c r="AE210" s="407"/>
      <c r="AF210" s="410"/>
      <c r="AG210" s="407"/>
      <c r="AH210" s="407"/>
      <c r="AI210" s="410"/>
      <c r="AJ210" s="407"/>
      <c r="AK210" s="407"/>
      <c r="AL210" s="410"/>
      <c r="AM210" s="202"/>
      <c r="AN210" s="109"/>
      <c r="AO210" s="407"/>
      <c r="AP210" s="407"/>
      <c r="AQ210" s="137"/>
    </row>
    <row r="211" spans="1:43" x14ac:dyDescent="0.25">
      <c r="A211" s="136"/>
      <c r="B211" s="410"/>
      <c r="C211" s="202"/>
      <c r="D211" s="109"/>
      <c r="E211" s="1129"/>
      <c r="F211" s="1129"/>
      <c r="G211" s="1129"/>
      <c r="H211" s="1129"/>
      <c r="I211" s="1129"/>
      <c r="J211" s="1129"/>
      <c r="K211" s="1129"/>
      <c r="L211" s="1129"/>
      <c r="M211" s="1129"/>
      <c r="N211" s="1129"/>
      <c r="O211" s="1129"/>
      <c r="P211" s="1129"/>
      <c r="Q211" s="1129"/>
      <c r="R211" s="1129"/>
      <c r="S211" s="1129"/>
      <c r="T211" s="1129"/>
      <c r="U211" s="202"/>
      <c r="V211" s="109"/>
      <c r="W211" s="407" t="s">
        <v>747</v>
      </c>
      <c r="X211" s="407"/>
      <c r="Y211" s="407"/>
      <c r="Z211" s="407"/>
      <c r="AA211" s="407"/>
      <c r="AB211" s="112" t="s">
        <v>9</v>
      </c>
      <c r="AC211" s="112"/>
      <c r="AD211" s="160"/>
      <c r="AE211" s="112"/>
      <c r="AF211" s="121" t="s">
        <v>53</v>
      </c>
      <c r="AG211" s="407"/>
      <c r="AH211" s="407"/>
      <c r="AI211" s="121" t="s">
        <v>55</v>
      </c>
      <c r="AJ211" s="407"/>
      <c r="AK211" s="407"/>
      <c r="AL211" s="121" t="s">
        <v>91</v>
      </c>
      <c r="AM211" s="202"/>
      <c r="AN211" s="109"/>
      <c r="AO211" s="407"/>
      <c r="AP211" s="407"/>
      <c r="AQ211" s="137"/>
    </row>
    <row r="212" spans="1:43" x14ac:dyDescent="0.25">
      <c r="A212" s="136"/>
      <c r="B212" s="410"/>
      <c r="C212" s="202"/>
      <c r="D212" s="109"/>
      <c r="E212" s="1129"/>
      <c r="F212" s="1129"/>
      <c r="G212" s="1129"/>
      <c r="H212" s="1129"/>
      <c r="I212" s="1129"/>
      <c r="J212" s="1129"/>
      <c r="K212" s="1129"/>
      <c r="L212" s="1129"/>
      <c r="M212" s="1129"/>
      <c r="N212" s="1129"/>
      <c r="O212" s="1129"/>
      <c r="P212" s="1129"/>
      <c r="Q212" s="1129"/>
      <c r="R212" s="1129"/>
      <c r="S212" s="1129"/>
      <c r="T212" s="1129"/>
      <c r="U212" s="202"/>
      <c r="V212" s="109"/>
      <c r="W212" s="407" t="s">
        <v>624</v>
      </c>
      <c r="X212" s="407"/>
      <c r="Y212" s="407"/>
      <c r="Z212" s="407"/>
      <c r="AA212" s="112" t="s">
        <v>9</v>
      </c>
      <c r="AB212" s="160"/>
      <c r="AC212" s="112"/>
      <c r="AD212" s="112"/>
      <c r="AE212" s="112"/>
      <c r="AF212" s="121" t="s">
        <v>53</v>
      </c>
      <c r="AG212" s="407"/>
      <c r="AH212" s="407"/>
      <c r="AI212" s="121" t="s">
        <v>55</v>
      </c>
      <c r="AJ212" s="407"/>
      <c r="AK212" s="407"/>
      <c r="AL212" s="121" t="s">
        <v>91</v>
      </c>
      <c r="AM212" s="202"/>
      <c r="AN212" s="109"/>
      <c r="AO212" s="407"/>
      <c r="AP212" s="407"/>
      <c r="AQ212" s="137"/>
    </row>
    <row r="213" spans="1:43" x14ac:dyDescent="0.25">
      <c r="A213" s="136"/>
      <c r="B213" s="410"/>
      <c r="C213" s="202"/>
      <c r="D213" s="109"/>
      <c r="E213" s="1129"/>
      <c r="F213" s="1129"/>
      <c r="G213" s="1129"/>
      <c r="H213" s="1129"/>
      <c r="I213" s="1129"/>
      <c r="J213" s="1129"/>
      <c r="K213" s="1129"/>
      <c r="L213" s="1129"/>
      <c r="M213" s="1129"/>
      <c r="N213" s="1129"/>
      <c r="O213" s="1129"/>
      <c r="P213" s="1129"/>
      <c r="Q213" s="1129"/>
      <c r="R213" s="1129"/>
      <c r="S213" s="1129"/>
      <c r="T213" s="1129"/>
      <c r="U213" s="202"/>
      <c r="V213" s="109"/>
      <c r="W213" s="407" t="s">
        <v>748</v>
      </c>
      <c r="X213" s="407"/>
      <c r="Y213" s="407"/>
      <c r="Z213" s="407"/>
      <c r="AA213" s="407"/>
      <c r="AB213" s="112" t="s">
        <v>9</v>
      </c>
      <c r="AC213" s="112"/>
      <c r="AD213" s="160"/>
      <c r="AE213" s="112"/>
      <c r="AF213" s="121" t="s">
        <v>53</v>
      </c>
      <c r="AG213" s="407"/>
      <c r="AH213" s="407"/>
      <c r="AI213" s="121" t="s">
        <v>55</v>
      </c>
      <c r="AJ213" s="407"/>
      <c r="AK213" s="407"/>
      <c r="AL213" s="121" t="s">
        <v>91</v>
      </c>
      <c r="AM213" s="202"/>
      <c r="AN213" s="109"/>
      <c r="AO213" s="407"/>
      <c r="AP213" s="407"/>
      <c r="AQ213" s="137"/>
    </row>
    <row r="214" spans="1:43" x14ac:dyDescent="0.25">
      <c r="A214" s="136"/>
      <c r="B214" s="410"/>
      <c r="C214" s="202"/>
      <c r="D214" s="109"/>
      <c r="E214" s="1129"/>
      <c r="F214" s="1129"/>
      <c r="G214" s="1129"/>
      <c r="H214" s="1129"/>
      <c r="I214" s="1129"/>
      <c r="J214" s="1129"/>
      <c r="K214" s="1129"/>
      <c r="L214" s="1129"/>
      <c r="M214" s="1129"/>
      <c r="N214" s="1129"/>
      <c r="O214" s="1129"/>
      <c r="P214" s="1129"/>
      <c r="Q214" s="1129"/>
      <c r="R214" s="1129"/>
      <c r="S214" s="1129"/>
      <c r="T214" s="1129"/>
      <c r="U214" s="202"/>
      <c r="V214" s="109"/>
      <c r="W214" s="407" t="s">
        <v>749</v>
      </c>
      <c r="X214" s="407"/>
      <c r="Y214" s="407"/>
      <c r="Z214" s="407"/>
      <c r="AA214" s="407"/>
      <c r="AB214" s="407"/>
      <c r="AC214" s="112" t="s">
        <v>9</v>
      </c>
      <c r="AD214" s="112"/>
      <c r="AE214" s="112"/>
      <c r="AF214" s="121" t="s">
        <v>53</v>
      </c>
      <c r="AG214" s="407"/>
      <c r="AH214" s="407"/>
      <c r="AI214" s="121" t="s">
        <v>55</v>
      </c>
      <c r="AJ214" s="407"/>
      <c r="AK214" s="407"/>
      <c r="AL214" s="121" t="s">
        <v>91</v>
      </c>
      <c r="AM214" s="202"/>
      <c r="AN214" s="109"/>
      <c r="AO214" s="407"/>
      <c r="AP214" s="359"/>
      <c r="AQ214" s="137"/>
    </row>
    <row r="215" spans="1:43" ht="6" customHeight="1" thickBot="1" x14ac:dyDescent="0.3">
      <c r="A215" s="138"/>
      <c r="B215" s="432"/>
      <c r="C215" s="139"/>
      <c r="D215" s="140"/>
      <c r="E215" s="141"/>
      <c r="F215" s="141"/>
      <c r="G215" s="141"/>
      <c r="H215" s="141"/>
      <c r="I215" s="141"/>
      <c r="J215" s="141"/>
      <c r="K215" s="141"/>
      <c r="L215" s="141"/>
      <c r="M215" s="141"/>
      <c r="N215" s="141"/>
      <c r="O215" s="141"/>
      <c r="P215" s="141"/>
      <c r="Q215" s="141"/>
      <c r="R215" s="141"/>
      <c r="S215" s="141"/>
      <c r="T215" s="141"/>
      <c r="U215" s="139"/>
      <c r="V215" s="140"/>
      <c r="W215" s="141"/>
      <c r="X215" s="141"/>
      <c r="Y215" s="141"/>
      <c r="Z215" s="141"/>
      <c r="AA215" s="141"/>
      <c r="AB215" s="141"/>
      <c r="AC215" s="141"/>
      <c r="AD215" s="141"/>
      <c r="AE215" s="141"/>
      <c r="AF215" s="141"/>
      <c r="AG215" s="141"/>
      <c r="AH215" s="141"/>
      <c r="AI215" s="141"/>
      <c r="AJ215" s="141"/>
      <c r="AK215" s="141"/>
      <c r="AL215" s="432"/>
      <c r="AM215" s="139"/>
      <c r="AN215" s="140"/>
      <c r="AO215" s="141"/>
      <c r="AP215" s="141"/>
      <c r="AQ215" s="143"/>
    </row>
    <row r="216" spans="1:43" ht="6" customHeight="1" x14ac:dyDescent="0.25">
      <c r="A216" s="133"/>
      <c r="B216" s="130"/>
      <c r="C216" s="131"/>
      <c r="D216" s="132"/>
      <c r="E216" s="133"/>
      <c r="F216" s="133"/>
      <c r="G216" s="133"/>
      <c r="H216" s="133"/>
      <c r="I216" s="133"/>
      <c r="J216" s="133"/>
      <c r="K216" s="133"/>
      <c r="L216" s="133"/>
      <c r="M216" s="133"/>
      <c r="N216" s="133"/>
      <c r="O216" s="133"/>
      <c r="P216" s="133"/>
      <c r="Q216" s="133"/>
      <c r="R216" s="133"/>
      <c r="S216" s="133"/>
      <c r="T216" s="133"/>
      <c r="U216" s="131"/>
      <c r="V216" s="132"/>
      <c r="W216" s="133"/>
      <c r="X216" s="133"/>
      <c r="Y216" s="133"/>
      <c r="Z216" s="133"/>
      <c r="AA216" s="133"/>
      <c r="AB216" s="133"/>
      <c r="AC216" s="133"/>
      <c r="AD216" s="133"/>
      <c r="AE216" s="133"/>
      <c r="AF216" s="133"/>
      <c r="AG216" s="133"/>
      <c r="AH216" s="133"/>
      <c r="AI216" s="133"/>
      <c r="AJ216" s="133"/>
      <c r="AK216" s="133"/>
      <c r="AL216" s="130"/>
      <c r="AM216" s="131"/>
      <c r="AN216" s="132"/>
      <c r="AO216" s="133"/>
      <c r="AP216" s="133"/>
      <c r="AQ216" s="133"/>
    </row>
    <row r="217" spans="1:43" ht="11.25" customHeight="1" x14ac:dyDescent="0.25">
      <c r="A217" s="407"/>
      <c r="B217" s="410">
        <v>932</v>
      </c>
      <c r="C217" s="202"/>
      <c r="D217" s="109"/>
      <c r="E217" s="1128" t="str">
        <f ca="1">VLOOKUP(INDIRECT(ADDRESS(ROW(),COLUMN()-3)),INDIRECT("translations[[Question Num]:["&amp; Language_Selected &amp;"]]"),MATCH(Language_Selected,Language_Options,0)+1,FALSE)</f>
        <v>In your opinion, is a husband justified in hitting or beating his wife in the following situations:</v>
      </c>
      <c r="F217" s="1128"/>
      <c r="G217" s="1128"/>
      <c r="H217" s="1128"/>
      <c r="I217" s="1128"/>
      <c r="J217" s="1128"/>
      <c r="K217" s="1128"/>
      <c r="L217" s="1128"/>
      <c r="M217" s="1128"/>
      <c r="N217" s="1128"/>
      <c r="O217" s="1128"/>
      <c r="P217" s="1128"/>
      <c r="Q217" s="1128"/>
      <c r="R217" s="1128"/>
      <c r="S217" s="1128"/>
      <c r="T217" s="1128"/>
      <c r="U217" s="202"/>
      <c r="V217" s="109"/>
      <c r="W217" s="407"/>
      <c r="X217" s="407"/>
      <c r="Y217" s="407"/>
      <c r="Z217" s="407"/>
      <c r="AA217" s="407"/>
      <c r="AB217" s="407"/>
      <c r="AC217" s="407"/>
      <c r="AD217" s="407"/>
      <c r="AE217" s="407"/>
      <c r="AF217" s="410"/>
      <c r="AG217" s="407"/>
      <c r="AH217" s="407"/>
      <c r="AI217" s="410"/>
      <c r="AJ217" s="407"/>
      <c r="AK217" s="407"/>
      <c r="AL217" s="410"/>
      <c r="AM217" s="202"/>
      <c r="AN217" s="109"/>
      <c r="AO217" s="407"/>
      <c r="AP217" s="407"/>
      <c r="AQ217" s="407"/>
    </row>
    <row r="218" spans="1:43" x14ac:dyDescent="0.25">
      <c r="A218" s="407"/>
      <c r="B218" s="410"/>
      <c r="C218" s="202"/>
      <c r="D218" s="109"/>
      <c r="E218" s="1128"/>
      <c r="F218" s="1128"/>
      <c r="G218" s="1128"/>
      <c r="H218" s="1128"/>
      <c r="I218" s="1128"/>
      <c r="J218" s="1128"/>
      <c r="K218" s="1128"/>
      <c r="L218" s="1128"/>
      <c r="M218" s="1128"/>
      <c r="N218" s="1128"/>
      <c r="O218" s="1128"/>
      <c r="P218" s="1128"/>
      <c r="Q218" s="1128"/>
      <c r="R218" s="1128"/>
      <c r="S218" s="1128"/>
      <c r="T218" s="1128"/>
      <c r="U218" s="202"/>
      <c r="V218" s="109"/>
      <c r="W218" s="407"/>
      <c r="X218" s="407"/>
      <c r="Y218" s="407"/>
      <c r="Z218" s="407"/>
      <c r="AA218" s="407"/>
      <c r="AB218" s="407"/>
      <c r="AC218" s="407"/>
      <c r="AD218" s="407"/>
      <c r="AE218" s="407"/>
      <c r="AF218" s="410" t="s">
        <v>52</v>
      </c>
      <c r="AG218" s="407"/>
      <c r="AH218" s="407"/>
      <c r="AI218" s="410" t="s">
        <v>54</v>
      </c>
      <c r="AJ218" s="407"/>
      <c r="AK218" s="407"/>
      <c r="AL218" s="410" t="s">
        <v>346</v>
      </c>
      <c r="AM218" s="202"/>
      <c r="AN218" s="109"/>
      <c r="AO218" s="407"/>
      <c r="AP218" s="407"/>
      <c r="AQ218" s="407"/>
    </row>
    <row r="219" spans="1:43" ht="6" customHeight="1" x14ac:dyDescent="0.25">
      <c r="A219" s="407"/>
      <c r="B219" s="206"/>
      <c r="C219" s="202"/>
      <c r="D219" s="109"/>
      <c r="E219" s="381"/>
      <c r="F219" s="381"/>
      <c r="G219" s="381"/>
      <c r="H219" s="381"/>
      <c r="I219" s="381"/>
      <c r="J219" s="381"/>
      <c r="K219" s="381"/>
      <c r="L219" s="381"/>
      <c r="M219" s="381"/>
      <c r="N219" s="381"/>
      <c r="O219" s="381"/>
      <c r="P219" s="381"/>
      <c r="Q219" s="381"/>
      <c r="R219" s="381"/>
      <c r="S219" s="381"/>
      <c r="T219" s="381"/>
      <c r="U219" s="202"/>
      <c r="V219" s="109"/>
      <c r="W219" s="381"/>
      <c r="X219" s="381"/>
      <c r="Y219" s="381"/>
      <c r="Z219" s="381"/>
      <c r="AA219" s="381"/>
      <c r="AB219" s="381"/>
      <c r="AC219" s="381"/>
      <c r="AD219" s="381"/>
      <c r="AE219" s="381"/>
      <c r="AF219" s="206"/>
      <c r="AG219" s="381"/>
      <c r="AH219" s="381"/>
      <c r="AI219" s="206"/>
      <c r="AJ219" s="381"/>
      <c r="AK219" s="381"/>
      <c r="AL219" s="206"/>
      <c r="AM219" s="202"/>
      <c r="AN219" s="109"/>
      <c r="AO219" s="381"/>
      <c r="AP219" s="381"/>
      <c r="AQ219" s="381"/>
    </row>
    <row r="220" spans="1:43" ht="11.25" customHeight="1" x14ac:dyDescent="0.25">
      <c r="A220" s="407"/>
      <c r="B220" s="206"/>
      <c r="C220" s="202"/>
      <c r="D220" s="109"/>
      <c r="E220" s="381" t="s">
        <v>56</v>
      </c>
      <c r="F220" s="1128" t="str">
        <f ca="1">VLOOKUP(CONCATENATE($B$217&amp;INDIRECT(ADDRESS(ROW(),COLUMN()-1))),INDIRECT("translations[[Question Num]:["&amp; Language_Selected &amp;"]]"),MATCH(Language_Selected,Language_Options,0)+1,FALSE)</f>
        <v>If she goes out without telling him?</v>
      </c>
      <c r="G220" s="1128"/>
      <c r="H220" s="1128"/>
      <c r="I220" s="1128"/>
      <c r="J220" s="1128"/>
      <c r="K220" s="1128"/>
      <c r="L220" s="1128"/>
      <c r="M220" s="1128"/>
      <c r="N220" s="1128"/>
      <c r="O220" s="1128"/>
      <c r="P220" s="1128"/>
      <c r="Q220" s="1128"/>
      <c r="R220" s="1128"/>
      <c r="S220" s="1128"/>
      <c r="T220" s="1128"/>
      <c r="U220" s="202"/>
      <c r="V220" s="109"/>
      <c r="W220" s="381" t="s">
        <v>56</v>
      </c>
      <c r="X220" s="381" t="s">
        <v>750</v>
      </c>
      <c r="Y220" s="381"/>
      <c r="Z220" s="381"/>
      <c r="AA220" s="381"/>
      <c r="AB220" s="112" t="s">
        <v>9</v>
      </c>
      <c r="AC220" s="112"/>
      <c r="AD220" s="112"/>
      <c r="AE220" s="112"/>
      <c r="AF220" s="121" t="s">
        <v>53</v>
      </c>
      <c r="AG220" s="407"/>
      <c r="AH220" s="407"/>
      <c r="AI220" s="121" t="s">
        <v>55</v>
      </c>
      <c r="AJ220" s="407"/>
      <c r="AK220" s="407"/>
      <c r="AL220" s="121" t="s">
        <v>103</v>
      </c>
      <c r="AM220" s="202"/>
      <c r="AN220" s="109"/>
      <c r="AO220" s="381"/>
      <c r="AP220" s="381"/>
      <c r="AQ220" s="381"/>
    </row>
    <row r="221" spans="1:43" ht="11.25" customHeight="1" x14ac:dyDescent="0.25">
      <c r="A221" s="407"/>
      <c r="B221" s="206"/>
      <c r="C221" s="202"/>
      <c r="D221" s="109"/>
      <c r="E221" s="381" t="s">
        <v>58</v>
      </c>
      <c r="F221" s="1128" t="str">
        <f ca="1">VLOOKUP(CONCATENATE($B$217&amp;INDIRECT(ADDRESS(ROW(),COLUMN()-1))),INDIRECT("translations[[Question Num]:["&amp; Language_Selected &amp;"]]"),MATCH(Language_Selected,Language_Options,0)+1,FALSE)</f>
        <v>If she neglects the children?</v>
      </c>
      <c r="G221" s="1128"/>
      <c r="H221" s="1128"/>
      <c r="I221" s="1128"/>
      <c r="J221" s="1128"/>
      <c r="K221" s="1128"/>
      <c r="L221" s="1128"/>
      <c r="M221" s="1128"/>
      <c r="N221" s="1128"/>
      <c r="O221" s="1128"/>
      <c r="P221" s="1128"/>
      <c r="Q221" s="1128"/>
      <c r="R221" s="1128"/>
      <c r="S221" s="1128"/>
      <c r="T221" s="1128"/>
      <c r="U221" s="202"/>
      <c r="V221" s="109"/>
      <c r="W221" s="381" t="s">
        <v>58</v>
      </c>
      <c r="X221" s="381" t="s">
        <v>751</v>
      </c>
      <c r="Y221" s="381"/>
      <c r="Z221" s="381"/>
      <c r="AA221" s="381"/>
      <c r="AB221" s="381"/>
      <c r="AC221" s="381"/>
      <c r="AE221" s="111" t="s">
        <v>9</v>
      </c>
      <c r="AF221" s="121" t="s">
        <v>53</v>
      </c>
      <c r="AG221" s="407"/>
      <c r="AH221" s="407"/>
      <c r="AI221" s="121" t="s">
        <v>55</v>
      </c>
      <c r="AJ221" s="407"/>
      <c r="AK221" s="407"/>
      <c r="AL221" s="121" t="s">
        <v>103</v>
      </c>
      <c r="AM221" s="202"/>
      <c r="AN221" s="109"/>
      <c r="AO221" s="381"/>
      <c r="AP221" s="381"/>
      <c r="AQ221" s="381"/>
    </row>
    <row r="222" spans="1:43" ht="11.25" customHeight="1" x14ac:dyDescent="0.25">
      <c r="A222" s="407"/>
      <c r="B222" s="206"/>
      <c r="C222" s="202"/>
      <c r="D222" s="109"/>
      <c r="E222" s="381" t="s">
        <v>255</v>
      </c>
      <c r="F222" s="1128" t="str">
        <f ca="1">VLOOKUP(CONCATENATE($B$217&amp;INDIRECT(ADDRESS(ROW(),COLUMN()-1))),INDIRECT("translations[[Question Num]:["&amp; Language_Selected &amp;"]]"),MATCH(Language_Selected,Language_Options,0)+1,FALSE)</f>
        <v>If she argues with him?</v>
      </c>
      <c r="G222" s="1128"/>
      <c r="H222" s="1128"/>
      <c r="I222" s="1128"/>
      <c r="J222" s="1128"/>
      <c r="K222" s="1128"/>
      <c r="L222" s="1128"/>
      <c r="M222" s="1128"/>
      <c r="N222" s="1128"/>
      <c r="O222" s="1128"/>
      <c r="P222" s="1128"/>
      <c r="Q222" s="1128"/>
      <c r="R222" s="1128"/>
      <c r="S222" s="1128"/>
      <c r="T222" s="1128"/>
      <c r="U222" s="202"/>
      <c r="V222" s="109"/>
      <c r="W222" s="381" t="s">
        <v>255</v>
      </c>
      <c r="X222" s="381" t="s">
        <v>752</v>
      </c>
      <c r="Y222" s="381"/>
      <c r="Z222" s="381"/>
      <c r="AA222" s="112" t="s">
        <v>9</v>
      </c>
      <c r="AB222" s="112"/>
      <c r="AC222" s="112"/>
      <c r="AD222" s="112"/>
      <c r="AE222" s="112"/>
      <c r="AF222" s="121" t="s">
        <v>53</v>
      </c>
      <c r="AG222" s="407"/>
      <c r="AH222" s="407"/>
      <c r="AI222" s="121" t="s">
        <v>55</v>
      </c>
      <c r="AJ222" s="407"/>
      <c r="AK222" s="407"/>
      <c r="AL222" s="121" t="s">
        <v>103</v>
      </c>
      <c r="AM222" s="202"/>
      <c r="AN222" s="109"/>
      <c r="AO222" s="381"/>
      <c r="AP222" s="381"/>
      <c r="AQ222" s="381"/>
    </row>
    <row r="223" spans="1:43" ht="11.25" customHeight="1" x14ac:dyDescent="0.25">
      <c r="A223" s="407"/>
      <c r="B223" s="206"/>
      <c r="C223" s="202"/>
      <c r="D223" s="109"/>
      <c r="E223" s="381" t="s">
        <v>257</v>
      </c>
      <c r="F223" s="1128" t="str">
        <f ca="1">VLOOKUP(CONCATENATE($B$217&amp;INDIRECT(ADDRESS(ROW(),COLUMN()-1))),INDIRECT("translations[[Question Num]:["&amp; Language_Selected &amp;"]]"),MATCH(Language_Selected,Language_Options,0)+1,FALSE)</f>
        <v>If she refuses to have sex with him?</v>
      </c>
      <c r="G223" s="1128"/>
      <c r="H223" s="1128"/>
      <c r="I223" s="1128"/>
      <c r="J223" s="1128"/>
      <c r="K223" s="1128"/>
      <c r="L223" s="1128"/>
      <c r="M223" s="1128"/>
      <c r="N223" s="1128"/>
      <c r="O223" s="1128"/>
      <c r="P223" s="1128"/>
      <c r="Q223" s="1128"/>
      <c r="R223" s="1128"/>
      <c r="S223" s="1128"/>
      <c r="T223" s="1128"/>
      <c r="U223" s="202"/>
      <c r="V223" s="109"/>
      <c r="W223" s="381" t="s">
        <v>257</v>
      </c>
      <c r="X223" s="381" t="s">
        <v>753</v>
      </c>
      <c r="Y223" s="381"/>
      <c r="Z223" s="381"/>
      <c r="AA223" s="381"/>
      <c r="AB223" s="381"/>
      <c r="AC223" s="112" t="s">
        <v>9</v>
      </c>
      <c r="AD223" s="160"/>
      <c r="AE223" s="112"/>
      <c r="AF223" s="121" t="s">
        <v>53</v>
      </c>
      <c r="AG223" s="407"/>
      <c r="AH223" s="407"/>
      <c r="AI223" s="121" t="s">
        <v>55</v>
      </c>
      <c r="AJ223" s="407"/>
      <c r="AK223" s="407"/>
      <c r="AL223" s="121" t="s">
        <v>103</v>
      </c>
      <c r="AM223" s="202"/>
      <c r="AN223" s="109"/>
      <c r="AO223" s="381"/>
      <c r="AP223" s="381"/>
      <c r="AQ223" s="381"/>
    </row>
    <row r="224" spans="1:43" ht="11.25" customHeight="1" x14ac:dyDescent="0.25">
      <c r="A224" s="407"/>
      <c r="B224" s="206"/>
      <c r="C224" s="202"/>
      <c r="D224" s="109"/>
      <c r="E224" s="381" t="s">
        <v>258</v>
      </c>
      <c r="F224" s="1128" t="str">
        <f ca="1">VLOOKUP(CONCATENATE($B$217&amp;INDIRECT(ADDRESS(ROW(),COLUMN()-1))),INDIRECT("translations[[Question Num]:["&amp; Language_Selected &amp;"]]"),MATCH(Language_Selected,Language_Options,0)+1,FALSE)</f>
        <v>If she burns the food?</v>
      </c>
      <c r="G224" s="1128"/>
      <c r="H224" s="1128"/>
      <c r="I224" s="1128"/>
      <c r="J224" s="1128"/>
      <c r="K224" s="1128"/>
      <c r="L224" s="1128"/>
      <c r="M224" s="1128"/>
      <c r="N224" s="1128"/>
      <c r="O224" s="1128"/>
      <c r="P224" s="1128"/>
      <c r="Q224" s="1128"/>
      <c r="R224" s="1128"/>
      <c r="S224" s="1128"/>
      <c r="T224" s="1128"/>
      <c r="U224" s="202"/>
      <c r="V224" s="109"/>
      <c r="W224" s="381" t="s">
        <v>258</v>
      </c>
      <c r="X224" s="381" t="s">
        <v>754</v>
      </c>
      <c r="Y224" s="381"/>
      <c r="Z224" s="381"/>
      <c r="AA224" s="381"/>
      <c r="AB224" s="381"/>
      <c r="AC224" s="112" t="s">
        <v>9</v>
      </c>
      <c r="AD224" s="112"/>
      <c r="AE224" s="112"/>
      <c r="AF224" s="121" t="s">
        <v>53</v>
      </c>
      <c r="AG224" s="407"/>
      <c r="AH224" s="407"/>
      <c r="AI224" s="121" t="s">
        <v>55</v>
      </c>
      <c r="AJ224" s="407"/>
      <c r="AK224" s="407"/>
      <c r="AL224" s="121" t="s">
        <v>103</v>
      </c>
      <c r="AM224" s="202"/>
      <c r="AN224" s="109"/>
      <c r="AO224" s="381"/>
      <c r="AP224" s="381"/>
      <c r="AQ224" s="381"/>
    </row>
    <row r="225" spans="1:43" ht="6" customHeight="1" x14ac:dyDescent="0.25">
      <c r="A225" s="119"/>
      <c r="B225" s="118"/>
      <c r="C225" s="114"/>
      <c r="D225" s="113"/>
      <c r="E225" s="119"/>
      <c r="F225" s="119"/>
      <c r="G225" s="119"/>
      <c r="H225" s="119"/>
      <c r="I225" s="119"/>
      <c r="J225" s="119"/>
      <c r="K225" s="119"/>
      <c r="L225" s="119"/>
      <c r="M225" s="119"/>
      <c r="N225" s="119"/>
      <c r="O225" s="119"/>
      <c r="P225" s="119"/>
      <c r="Q225" s="119"/>
      <c r="R225" s="119"/>
      <c r="S225" s="119"/>
      <c r="T225" s="119"/>
      <c r="U225" s="114"/>
      <c r="V225" s="113"/>
      <c r="W225" s="119"/>
      <c r="X225" s="119"/>
      <c r="Y225" s="119"/>
      <c r="Z225" s="119"/>
      <c r="AA225" s="119"/>
      <c r="AB225" s="119"/>
      <c r="AC225" s="119"/>
      <c r="AD225" s="119"/>
      <c r="AE225" s="119"/>
      <c r="AF225" s="119"/>
      <c r="AG225" s="119"/>
      <c r="AH225" s="119"/>
      <c r="AI225" s="119"/>
      <c r="AJ225" s="119"/>
      <c r="AK225" s="119"/>
      <c r="AL225" s="118"/>
      <c r="AM225" s="114"/>
      <c r="AN225" s="113"/>
      <c r="AO225" s="119"/>
      <c r="AP225" s="119"/>
      <c r="AQ225" s="119"/>
    </row>
    <row r="226" spans="1:43" ht="6" customHeight="1" x14ac:dyDescent="0.25">
      <c r="A226" s="29"/>
      <c r="B226" s="433"/>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33"/>
      <c r="AM226" s="29"/>
      <c r="AN226" s="29"/>
      <c r="AO226" s="29"/>
      <c r="AP226" s="29"/>
      <c r="AQ226" s="29"/>
    </row>
    <row r="227" spans="1:43" x14ac:dyDescent="0.25">
      <c r="A227" s="407"/>
      <c r="B227" s="1237" t="s">
        <v>755</v>
      </c>
      <c r="C227" s="1237"/>
      <c r="D227" s="1237"/>
      <c r="E227" s="1237"/>
      <c r="F227" s="1237"/>
      <c r="G227" s="1237"/>
      <c r="H227" s="1237"/>
      <c r="I227" s="1237"/>
      <c r="J227" s="1237"/>
      <c r="K227" s="1237"/>
      <c r="L227" s="1237"/>
      <c r="M227" s="1237"/>
      <c r="N227" s="1237"/>
      <c r="O227" s="1237"/>
      <c r="P227" s="1237"/>
      <c r="Q227" s="1237"/>
      <c r="R227" s="1237"/>
      <c r="S227" s="1237"/>
      <c r="T227" s="1237"/>
      <c r="U227" s="1237"/>
      <c r="V227" s="1237"/>
      <c r="W227" s="1237"/>
      <c r="X227" s="1237"/>
      <c r="Y227" s="1237"/>
      <c r="Z227" s="1237"/>
      <c r="AA227" s="1237"/>
      <c r="AB227" s="1237"/>
      <c r="AC227" s="1237"/>
      <c r="AD227" s="1237"/>
      <c r="AE227" s="1237"/>
      <c r="AF227" s="1237"/>
      <c r="AG227" s="1237"/>
      <c r="AH227" s="1237"/>
      <c r="AI227" s="1237"/>
      <c r="AJ227" s="1237"/>
      <c r="AK227" s="1237"/>
      <c r="AL227" s="1237"/>
      <c r="AM227" s="1237"/>
      <c r="AN227" s="1237"/>
      <c r="AO227" s="1237"/>
      <c r="AP227" s="1237"/>
      <c r="AQ227" s="381"/>
    </row>
    <row r="228" spans="1:43" ht="6" customHeight="1" x14ac:dyDescent="0.25"/>
  </sheetData>
  <sheetProtection sheet="1" scenarios="1" formatCells="0" formatRows="0" insertRows="0" deleteRows="0"/>
  <mergeCells count="52">
    <mergeCell ref="E201:T204"/>
    <mergeCell ref="E25:T29"/>
    <mergeCell ref="E207:T214"/>
    <mergeCell ref="E5:AL5"/>
    <mergeCell ref="E55:T59"/>
    <mergeCell ref="E68:T69"/>
    <mergeCell ref="E42:T48"/>
    <mergeCell ref="E118:T122"/>
    <mergeCell ref="E188:T190"/>
    <mergeCell ref="E125:T131"/>
    <mergeCell ref="E110:T115"/>
    <mergeCell ref="E164:T166"/>
    <mergeCell ref="E169:T171"/>
    <mergeCell ref="E183:T185"/>
    <mergeCell ref="E62:T65"/>
    <mergeCell ref="E32:T34"/>
    <mergeCell ref="Z131:AK131"/>
    <mergeCell ref="AP106:AP107"/>
    <mergeCell ref="E72:T78"/>
    <mergeCell ref="E81:T83"/>
    <mergeCell ref="E86:T88"/>
    <mergeCell ref="Z115:AK115"/>
    <mergeCell ref="AP38:AP39"/>
    <mergeCell ref="E51:T52"/>
    <mergeCell ref="E104:AL104"/>
    <mergeCell ref="E97:AL97"/>
    <mergeCell ref="E37:T39"/>
    <mergeCell ref="E91:T94"/>
    <mergeCell ref="A1:AQ1"/>
    <mergeCell ref="E11:T12"/>
    <mergeCell ref="E15:T16"/>
    <mergeCell ref="E19:T22"/>
    <mergeCell ref="AO3:AP3"/>
    <mergeCell ref="W3:AL3"/>
    <mergeCell ref="E3:T3"/>
    <mergeCell ref="AP7:AP8"/>
    <mergeCell ref="B227:AP227"/>
    <mergeCell ref="E155:T161"/>
    <mergeCell ref="E148:T152"/>
    <mergeCell ref="E141:T145"/>
    <mergeCell ref="E134:T138"/>
    <mergeCell ref="E174:T180"/>
    <mergeCell ref="E217:T218"/>
    <mergeCell ref="F224:T224"/>
    <mergeCell ref="F223:T223"/>
    <mergeCell ref="F222:T222"/>
    <mergeCell ref="F221:T221"/>
    <mergeCell ref="AP165:AP166"/>
    <mergeCell ref="AP184:AP185"/>
    <mergeCell ref="F220:T220"/>
    <mergeCell ref="E193:T194"/>
    <mergeCell ref="E197:T198"/>
  </mergeCells>
  <printOptions horizontalCentered="1"/>
  <pageMargins left="0.25" right="0.25" top="0.25" bottom="0.25" header="0.3" footer="0.3"/>
  <pageSetup paperSize="9" orientation="portrait" r:id="rId1"/>
  <headerFooter>
    <oddFooter>&amp;CW-&amp;P</oddFooter>
  </headerFooter>
  <rowBreaks count="2" manualBreakCount="2">
    <brk id="84" max="42" man="1"/>
    <brk id="153" max="4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A50021"/>
  </sheetPr>
  <dimension ref="A1:AR421"/>
  <sheetViews>
    <sheetView view="pageBreakPreview" zoomScaleNormal="100" zoomScaleSheetLayoutView="100" workbookViewId="0">
      <selection activeCell="AL2" sqref="AL2:AP2"/>
    </sheetView>
  </sheetViews>
  <sheetFormatPr defaultColWidth="2.90625" defaultRowHeight="10.3" x14ac:dyDescent="0.25"/>
  <cols>
    <col min="1" max="1" width="1.90625" style="149" customWidth="1"/>
    <col min="2" max="2" width="4.90625" style="173" customWidth="1"/>
    <col min="3" max="4" width="1.90625" style="149" customWidth="1"/>
    <col min="5" max="20" width="2.90625" style="149"/>
    <col min="21" max="22" width="1.90625" style="149" customWidth="1"/>
    <col min="23" max="31" width="2.90625" style="149"/>
    <col min="32" max="32" width="2.90625" style="149" customWidth="1"/>
    <col min="33" max="33" width="2.90625" style="149"/>
    <col min="34" max="35" width="2.90625" style="149" customWidth="1"/>
    <col min="36" max="36" width="2.90625" style="149"/>
    <col min="37" max="37" width="2.90625" style="149" customWidth="1"/>
    <col min="38" max="38" width="2.90625" style="161" customWidth="1"/>
    <col min="39" max="41" width="1.90625" style="149" customWidth="1"/>
    <col min="42" max="42" width="4.90625" style="187" customWidth="1"/>
    <col min="43" max="43" width="1.90625" style="149" customWidth="1"/>
    <col min="44" max="16384" width="2.90625" style="149"/>
  </cols>
  <sheetData>
    <row r="1" spans="1:43" x14ac:dyDescent="0.25">
      <c r="A1" s="1130" t="s">
        <v>756</v>
      </c>
      <c r="B1" s="1138"/>
      <c r="C1" s="1138"/>
      <c r="D1" s="1138"/>
      <c r="E1" s="1138"/>
      <c r="F1" s="1138"/>
      <c r="G1" s="1138"/>
      <c r="H1" s="1138"/>
      <c r="I1" s="1138"/>
      <c r="J1" s="1138"/>
      <c r="K1" s="1138"/>
      <c r="L1" s="1138"/>
      <c r="M1" s="1138"/>
      <c r="N1" s="1138"/>
      <c r="O1" s="1138"/>
      <c r="P1" s="1138"/>
      <c r="Q1" s="1138"/>
      <c r="R1" s="1138"/>
      <c r="S1" s="1138"/>
      <c r="T1" s="1138"/>
      <c r="U1" s="1138"/>
      <c r="V1" s="1138"/>
      <c r="W1" s="1138"/>
      <c r="X1" s="1138"/>
      <c r="Y1" s="1138"/>
      <c r="Z1" s="1138"/>
      <c r="AA1" s="1138"/>
      <c r="AB1" s="1138"/>
      <c r="AC1" s="1138"/>
      <c r="AD1" s="1138"/>
      <c r="AE1" s="1138"/>
      <c r="AF1" s="1138"/>
      <c r="AG1" s="1138"/>
      <c r="AH1" s="1138"/>
      <c r="AI1" s="1138"/>
      <c r="AJ1" s="1138"/>
      <c r="AK1" s="1138"/>
      <c r="AL1" s="1138"/>
      <c r="AM1" s="1138"/>
      <c r="AN1" s="1138"/>
      <c r="AO1" s="1138"/>
      <c r="AP1" s="1138"/>
      <c r="AQ1" s="1138"/>
    </row>
    <row r="2" spans="1:43" ht="6" customHeight="1" x14ac:dyDescent="0.25">
      <c r="A2" s="407"/>
      <c r="B2" s="206"/>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203"/>
      <c r="AM2" s="407"/>
      <c r="AN2" s="407"/>
      <c r="AO2" s="407"/>
      <c r="AP2" s="381"/>
      <c r="AQ2" s="407"/>
    </row>
    <row r="3" spans="1:43" s="159" customFormat="1" ht="11.25" customHeight="1"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customFormat="1" ht="6" customHeight="1" x14ac:dyDescent="0.25">
      <c r="A4" s="914"/>
      <c r="B4" s="982"/>
      <c r="C4" s="923"/>
      <c r="D4" s="922"/>
      <c r="E4" s="982"/>
      <c r="F4" s="982"/>
      <c r="G4" s="982"/>
      <c r="H4" s="982"/>
      <c r="I4" s="982"/>
      <c r="J4" s="982"/>
      <c r="K4" s="982"/>
      <c r="L4" s="982"/>
      <c r="M4" s="982"/>
      <c r="N4" s="982"/>
      <c r="O4" s="982"/>
      <c r="P4" s="982"/>
      <c r="Q4" s="982"/>
      <c r="R4" s="982"/>
      <c r="S4" s="982"/>
      <c r="T4" s="982"/>
      <c r="U4" s="915"/>
      <c r="V4" s="915"/>
      <c r="W4" s="982"/>
      <c r="X4" s="982"/>
      <c r="Y4" s="982"/>
      <c r="Z4" s="982"/>
      <c r="AA4" s="982"/>
      <c r="AB4" s="982"/>
      <c r="AC4" s="982"/>
      <c r="AD4" s="982"/>
      <c r="AE4" s="982"/>
      <c r="AF4" s="982"/>
      <c r="AG4" s="982"/>
      <c r="AH4" s="982"/>
      <c r="AI4" s="982"/>
      <c r="AJ4" s="982"/>
      <c r="AK4" s="982"/>
      <c r="AL4" s="982"/>
      <c r="AM4" s="923"/>
      <c r="AN4" s="922"/>
      <c r="AO4" s="982"/>
      <c r="AP4" s="915"/>
      <c r="AQ4" s="916"/>
    </row>
    <row r="5" spans="1:43" customFormat="1" ht="11.25" customHeight="1" x14ac:dyDescent="0.25">
      <c r="A5" s="917"/>
      <c r="B5" s="984">
        <v>1000</v>
      </c>
      <c r="C5" s="925"/>
      <c r="D5" s="924"/>
      <c r="E5" s="1307" t="str">
        <f ca="1">VLOOKUP(INDIRECT(ADDRESS(ROW(),COLUMN()-3)),INDIRECT("translations[[Question Num]:["&amp; Language_Selected &amp;"]]"),MATCH(Language_Selected,Language_Options,0)+1,FALSE)</f>
        <v xml:space="preserve">Now I would like to talk about HIV and AIDS. </v>
      </c>
      <c r="F5" s="1307"/>
      <c r="G5" s="1307"/>
      <c r="H5" s="1307"/>
      <c r="I5" s="1307"/>
      <c r="J5" s="1307"/>
      <c r="K5" s="1307"/>
      <c r="L5" s="1307"/>
      <c r="M5" s="1307"/>
      <c r="N5" s="1307"/>
      <c r="O5" s="1307"/>
      <c r="P5" s="1307"/>
      <c r="Q5" s="1307"/>
      <c r="R5" s="1307"/>
      <c r="S5" s="1307"/>
      <c r="T5" s="1307"/>
      <c r="U5" s="1307"/>
      <c r="V5" s="1307"/>
      <c r="W5" s="1307"/>
      <c r="X5" s="1307"/>
      <c r="Y5" s="1307"/>
      <c r="Z5" s="1307"/>
      <c r="AA5" s="1307"/>
      <c r="AB5" s="1307"/>
      <c r="AC5" s="1307"/>
      <c r="AD5" s="1307"/>
      <c r="AE5" s="1307"/>
      <c r="AF5" s="1307"/>
      <c r="AG5" s="1307"/>
      <c r="AH5" s="1307"/>
      <c r="AI5" s="1307"/>
      <c r="AJ5" s="1307"/>
      <c r="AK5" s="1307"/>
      <c r="AL5" s="1307"/>
      <c r="AM5" s="925"/>
      <c r="AN5" s="924"/>
      <c r="AO5" s="951"/>
      <c r="AP5" s="776"/>
      <c r="AQ5" s="918"/>
    </row>
    <row r="6" spans="1:43" customFormat="1" ht="6" customHeight="1" thickBot="1" x14ac:dyDescent="0.3">
      <c r="A6" s="920"/>
      <c r="B6" s="912"/>
      <c r="C6" s="985"/>
      <c r="D6" s="986"/>
      <c r="E6" s="912"/>
      <c r="F6" s="912"/>
      <c r="G6" s="912"/>
      <c r="H6" s="912"/>
      <c r="I6" s="912"/>
      <c r="J6" s="912"/>
      <c r="K6" s="912"/>
      <c r="L6" s="912"/>
      <c r="M6" s="912"/>
      <c r="N6" s="912"/>
      <c r="O6" s="912"/>
      <c r="P6" s="912"/>
      <c r="Q6" s="912"/>
      <c r="R6" s="912"/>
      <c r="S6" s="912"/>
      <c r="T6" s="912"/>
      <c r="U6" s="911"/>
      <c r="V6" s="911"/>
      <c r="W6" s="912"/>
      <c r="X6" s="912"/>
      <c r="Y6" s="912"/>
      <c r="Z6" s="912"/>
      <c r="AA6" s="912"/>
      <c r="AB6" s="912"/>
      <c r="AC6" s="912"/>
      <c r="AD6" s="912"/>
      <c r="AE6" s="912"/>
      <c r="AF6" s="912"/>
      <c r="AG6" s="912"/>
      <c r="AH6" s="912"/>
      <c r="AI6" s="912"/>
      <c r="AJ6" s="912"/>
      <c r="AK6" s="912"/>
      <c r="AL6" s="912"/>
      <c r="AM6" s="985"/>
      <c r="AN6" s="986"/>
      <c r="AO6" s="912"/>
      <c r="AP6" s="911"/>
      <c r="AQ6" s="921"/>
    </row>
    <row r="7" spans="1:43" ht="6" customHeight="1" x14ac:dyDescent="0.25">
      <c r="A7" s="320"/>
      <c r="B7" s="192"/>
      <c r="C7" s="193"/>
      <c r="D7" s="109"/>
      <c r="E7" s="407"/>
      <c r="F7" s="407"/>
      <c r="G7" s="407"/>
      <c r="H7" s="407"/>
      <c r="I7" s="407"/>
      <c r="J7" s="407"/>
      <c r="K7" s="407"/>
      <c r="L7" s="407"/>
      <c r="M7" s="407"/>
      <c r="N7" s="407"/>
      <c r="O7" s="407"/>
      <c r="P7" s="407"/>
      <c r="Q7" s="407"/>
      <c r="R7" s="407"/>
      <c r="S7" s="407"/>
      <c r="T7" s="407"/>
      <c r="U7" s="202"/>
      <c r="V7" s="109"/>
      <c r="W7" s="407"/>
      <c r="X7" s="407"/>
      <c r="Y7" s="407"/>
      <c r="Z7" s="407"/>
      <c r="AA7" s="407"/>
      <c r="AB7" s="407"/>
      <c r="AC7" s="407"/>
      <c r="AD7" s="407"/>
      <c r="AE7" s="407"/>
      <c r="AF7" s="407"/>
      <c r="AG7" s="407"/>
      <c r="AH7" s="407"/>
      <c r="AI7" s="407"/>
      <c r="AJ7" s="407"/>
      <c r="AK7" s="407"/>
      <c r="AL7" s="203"/>
      <c r="AM7" s="202"/>
      <c r="AN7" s="109"/>
      <c r="AO7" s="407"/>
      <c r="AP7" s="407"/>
      <c r="AQ7" s="407"/>
    </row>
    <row r="8" spans="1:43" ht="11.25" customHeight="1" x14ac:dyDescent="0.25">
      <c r="A8" s="320"/>
      <c r="B8" s="473">
        <v>1001</v>
      </c>
      <c r="C8" s="193"/>
      <c r="D8" s="109"/>
      <c r="E8" s="1128" t="str">
        <f ca="1">VLOOKUP(INDIRECT(ADDRESS(ROW(),COLUMN()-3)),INDIRECT("translations[[Question Num]:["&amp; Language_Selected &amp;"]]"),MATCH(Language_Selected,Language_Options,0)+1,FALSE)</f>
        <v>Have you ever heard of HIV or AIDS?</v>
      </c>
      <c r="F8" s="1128"/>
      <c r="G8" s="1128"/>
      <c r="H8" s="1128"/>
      <c r="I8" s="1128"/>
      <c r="J8" s="1128"/>
      <c r="K8" s="1128"/>
      <c r="L8" s="1128"/>
      <c r="M8" s="1128"/>
      <c r="N8" s="1128"/>
      <c r="O8" s="1128"/>
      <c r="P8" s="1128"/>
      <c r="Q8" s="1128"/>
      <c r="R8" s="1128"/>
      <c r="S8" s="1128"/>
      <c r="T8" s="1128"/>
      <c r="U8" s="146"/>
      <c r="V8" s="109"/>
      <c r="W8" s="381" t="s">
        <v>52</v>
      </c>
      <c r="X8" s="381"/>
      <c r="Y8" s="111" t="s">
        <v>9</v>
      </c>
      <c r="Z8" s="111"/>
      <c r="AA8" s="111"/>
      <c r="AB8" s="111"/>
      <c r="AC8" s="111"/>
      <c r="AD8" s="111"/>
      <c r="AE8" s="111"/>
      <c r="AF8" s="111"/>
      <c r="AG8" s="111"/>
      <c r="AH8" s="111"/>
      <c r="AI8" s="111"/>
      <c r="AJ8" s="111"/>
      <c r="AK8" s="111"/>
      <c r="AL8" s="117" t="s">
        <v>53</v>
      </c>
      <c r="AM8" s="202"/>
      <c r="AN8" s="109"/>
      <c r="AO8" s="381"/>
      <c r="AP8" s="381"/>
      <c r="AQ8" s="407"/>
    </row>
    <row r="9" spans="1:43" x14ac:dyDescent="0.25">
      <c r="A9" s="320"/>
      <c r="B9" s="392" t="s">
        <v>130</v>
      </c>
      <c r="C9" s="193"/>
      <c r="D9" s="109"/>
      <c r="E9" s="1128"/>
      <c r="F9" s="1128"/>
      <c r="G9" s="1128"/>
      <c r="H9" s="1128"/>
      <c r="I9" s="1128"/>
      <c r="J9" s="1128"/>
      <c r="K9" s="1128"/>
      <c r="L9" s="1128"/>
      <c r="M9" s="1128"/>
      <c r="N9" s="1128"/>
      <c r="O9" s="1128"/>
      <c r="P9" s="1128"/>
      <c r="Q9" s="1128"/>
      <c r="R9" s="1128"/>
      <c r="S9" s="1128"/>
      <c r="T9" s="1128"/>
      <c r="U9" s="146"/>
      <c r="V9" s="109"/>
      <c r="W9" s="381" t="s">
        <v>54</v>
      </c>
      <c r="X9" s="381"/>
      <c r="Y9" s="111" t="s">
        <v>9</v>
      </c>
      <c r="Z9" s="111"/>
      <c r="AA9" s="111"/>
      <c r="AB9" s="111"/>
      <c r="AC9" s="111"/>
      <c r="AD9" s="111"/>
      <c r="AE9" s="111"/>
      <c r="AF9" s="111"/>
      <c r="AG9" s="111"/>
      <c r="AH9" s="111"/>
      <c r="AI9" s="111"/>
      <c r="AJ9" s="111"/>
      <c r="AK9" s="111"/>
      <c r="AL9" s="117" t="s">
        <v>55</v>
      </c>
      <c r="AM9" s="202"/>
      <c r="AN9" s="109"/>
      <c r="AO9" s="381"/>
      <c r="AP9" s="381">
        <v>1040</v>
      </c>
      <c r="AQ9" s="407"/>
    </row>
    <row r="10" spans="1:43" ht="6" customHeight="1" thickBot="1" x14ac:dyDescent="0.3">
      <c r="A10" s="194"/>
      <c r="B10" s="195"/>
      <c r="C10" s="196"/>
      <c r="D10" s="113"/>
      <c r="E10" s="119"/>
      <c r="F10" s="119"/>
      <c r="G10" s="119"/>
      <c r="H10" s="119"/>
      <c r="I10" s="119"/>
      <c r="J10" s="119"/>
      <c r="K10" s="119"/>
      <c r="L10" s="119"/>
      <c r="M10" s="119"/>
      <c r="N10" s="119"/>
      <c r="O10" s="119"/>
      <c r="P10" s="119"/>
      <c r="Q10" s="119"/>
      <c r="R10" s="119"/>
      <c r="S10" s="119"/>
      <c r="T10" s="119"/>
      <c r="U10" s="114"/>
      <c r="V10" s="113"/>
      <c r="W10" s="119"/>
      <c r="X10" s="119"/>
      <c r="Y10" s="119"/>
      <c r="Z10" s="119"/>
      <c r="AA10" s="119"/>
      <c r="AB10" s="119"/>
      <c r="AC10" s="119"/>
      <c r="AD10" s="119"/>
      <c r="AE10" s="119"/>
      <c r="AF10" s="119"/>
      <c r="AG10" s="119"/>
      <c r="AH10" s="119"/>
      <c r="AI10" s="119"/>
      <c r="AJ10" s="119"/>
      <c r="AK10" s="119"/>
      <c r="AL10" s="120"/>
      <c r="AM10" s="114"/>
      <c r="AN10" s="113"/>
      <c r="AO10" s="119"/>
      <c r="AP10" s="119"/>
      <c r="AQ10" s="119"/>
    </row>
    <row r="11" spans="1:43" ht="6" customHeight="1" x14ac:dyDescent="0.25">
      <c r="A11" s="129"/>
      <c r="B11" s="130"/>
      <c r="C11" s="131"/>
      <c r="D11" s="132"/>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4"/>
      <c r="AM11" s="131"/>
      <c r="AN11" s="132"/>
      <c r="AO11" s="133"/>
      <c r="AP11" s="133"/>
      <c r="AQ11" s="135"/>
    </row>
    <row r="12" spans="1:43" x14ac:dyDescent="0.25">
      <c r="A12" s="136"/>
      <c r="B12" s="460">
        <v>1002</v>
      </c>
      <c r="C12" s="202"/>
      <c r="D12" s="109"/>
      <c r="E12" s="1249" t="s">
        <v>757</v>
      </c>
      <c r="F12" s="1249"/>
      <c r="G12" s="1249"/>
      <c r="H12" s="1249"/>
      <c r="I12" s="1249"/>
      <c r="J12" s="1249"/>
      <c r="K12" s="1249"/>
      <c r="L12" s="1249"/>
      <c r="M12" s="1249"/>
      <c r="N12" s="1249"/>
      <c r="O12" s="1249"/>
      <c r="P12" s="1249"/>
      <c r="Q12" s="1249"/>
      <c r="R12" s="1249"/>
      <c r="S12" s="1249"/>
      <c r="T12" s="1249"/>
      <c r="U12" s="1249"/>
      <c r="V12" s="1249"/>
      <c r="W12" s="1249"/>
      <c r="X12" s="1249"/>
      <c r="Y12" s="1249"/>
      <c r="Z12" s="1249"/>
      <c r="AA12" s="1249"/>
      <c r="AB12" s="1249"/>
      <c r="AC12" s="1249"/>
      <c r="AD12" s="1249"/>
      <c r="AE12" s="1249"/>
      <c r="AF12" s="1249"/>
      <c r="AG12" s="1249"/>
      <c r="AH12" s="1249"/>
      <c r="AI12" s="1249"/>
      <c r="AJ12" s="1249"/>
      <c r="AK12" s="1249"/>
      <c r="AL12" s="1249"/>
      <c r="AM12" s="202"/>
      <c r="AN12" s="109"/>
      <c r="AO12" s="407"/>
      <c r="AP12" s="407"/>
      <c r="AQ12" s="137"/>
    </row>
    <row r="13" spans="1:43" x14ac:dyDescent="0.25">
      <c r="A13" s="136"/>
      <c r="B13" s="460"/>
      <c r="C13" s="202"/>
      <c r="D13" s="109"/>
      <c r="E13" s="645"/>
      <c r="F13" s="645"/>
      <c r="G13" s="645"/>
      <c r="H13" s="645"/>
      <c r="I13" s="645"/>
      <c r="J13" s="645"/>
      <c r="K13" s="645"/>
      <c r="L13" s="645"/>
      <c r="M13" s="645"/>
      <c r="N13" s="645"/>
      <c r="O13" s="645"/>
      <c r="P13" s="645"/>
      <c r="Q13" s="645"/>
      <c r="R13" s="645"/>
      <c r="S13" s="645"/>
      <c r="T13" s="645"/>
      <c r="U13" s="407"/>
      <c r="V13" s="407"/>
      <c r="W13" s="407"/>
      <c r="X13" s="407"/>
      <c r="Y13" s="407"/>
      <c r="Z13" s="407"/>
      <c r="AA13" s="407"/>
      <c r="AB13" s="407"/>
      <c r="AC13" s="407"/>
      <c r="AD13" s="407"/>
      <c r="AE13" s="407"/>
      <c r="AF13" s="407"/>
      <c r="AG13" s="407"/>
      <c r="AH13" s="407"/>
      <c r="AI13" s="407"/>
      <c r="AJ13" s="407"/>
      <c r="AK13" s="407"/>
      <c r="AL13" s="203"/>
      <c r="AM13" s="202"/>
      <c r="AN13" s="109"/>
      <c r="AO13" s="407"/>
      <c r="AP13" s="407"/>
      <c r="AQ13" s="137"/>
    </row>
    <row r="14" spans="1:43" x14ac:dyDescent="0.25">
      <c r="A14" s="136"/>
      <c r="B14" s="121"/>
      <c r="C14" s="202"/>
      <c r="D14" s="109"/>
      <c r="E14" s="407"/>
      <c r="F14" s="407"/>
      <c r="G14" s="407"/>
      <c r="H14" s="407"/>
      <c r="I14" s="407"/>
      <c r="J14" s="407"/>
      <c r="K14" s="407"/>
      <c r="M14" s="1219" t="s">
        <v>758</v>
      </c>
      <c r="N14" s="1219"/>
      <c r="O14" s="1219"/>
      <c r="P14" s="1219"/>
      <c r="Q14" s="1219"/>
      <c r="R14" s="407"/>
      <c r="S14" s="407"/>
      <c r="T14" s="407"/>
      <c r="U14" s="407"/>
      <c r="V14" s="407"/>
      <c r="W14" s="1219" t="s">
        <v>1554</v>
      </c>
      <c r="X14" s="1219"/>
      <c r="Y14" s="1219"/>
      <c r="Z14" s="1219"/>
      <c r="AA14" s="1219"/>
      <c r="AB14" s="203"/>
      <c r="AC14" s="407"/>
      <c r="AD14" s="407"/>
      <c r="AE14" s="407"/>
      <c r="AF14" s="407"/>
      <c r="AG14" s="407"/>
      <c r="AH14" s="407"/>
      <c r="AI14" s="407"/>
      <c r="AJ14" s="407"/>
      <c r="AK14" s="407"/>
      <c r="AL14" s="203"/>
      <c r="AM14" s="202"/>
      <c r="AN14" s="109"/>
      <c r="AO14" s="407"/>
      <c r="AP14" s="407"/>
      <c r="AQ14" s="137"/>
    </row>
    <row r="15" spans="1:43" x14ac:dyDescent="0.25">
      <c r="A15" s="136"/>
      <c r="B15" s="206"/>
      <c r="C15" s="202"/>
      <c r="D15" s="109"/>
      <c r="E15" s="407"/>
      <c r="F15" s="407"/>
      <c r="G15" s="407"/>
      <c r="H15" s="407"/>
      <c r="I15" s="407"/>
      <c r="J15" s="407"/>
      <c r="K15" s="407"/>
      <c r="M15" s="407"/>
      <c r="O15" s="407"/>
      <c r="P15" s="407"/>
      <c r="R15" s="407"/>
      <c r="S15" s="407"/>
      <c r="T15" s="407"/>
      <c r="U15" s="407"/>
      <c r="V15" s="407"/>
      <c r="W15" s="1219"/>
      <c r="X15" s="1219"/>
      <c r="Y15" s="1219"/>
      <c r="Z15" s="1219"/>
      <c r="AA15" s="1219"/>
      <c r="AB15" s="203"/>
      <c r="AC15" s="407"/>
      <c r="AD15" s="407"/>
      <c r="AE15" s="407"/>
      <c r="AF15" s="407"/>
      <c r="AG15" s="407"/>
      <c r="AH15" s="407"/>
      <c r="AI15" s="407"/>
      <c r="AJ15" s="407"/>
      <c r="AK15" s="407"/>
      <c r="AL15" s="203"/>
      <c r="AM15" s="202"/>
      <c r="AN15" s="109"/>
      <c r="AO15" s="407"/>
      <c r="AP15" s="462">
        <v>1008</v>
      </c>
      <c r="AQ15" s="137"/>
    </row>
    <row r="16" spans="1:43" ht="6" customHeight="1" thickBot="1" x14ac:dyDescent="0.3">
      <c r="A16" s="138"/>
      <c r="B16" s="432"/>
      <c r="C16" s="139"/>
      <c r="D16" s="140"/>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2"/>
      <c r="AM16" s="139"/>
      <c r="AN16" s="140"/>
      <c r="AO16" s="141"/>
      <c r="AP16" s="141"/>
      <c r="AQ16" s="143"/>
    </row>
    <row r="17" spans="1:43" ht="6" customHeight="1" x14ac:dyDescent="0.25">
      <c r="A17" s="29"/>
      <c r="B17" s="433"/>
      <c r="C17" s="107"/>
      <c r="D17" s="108"/>
      <c r="E17" s="29"/>
      <c r="F17" s="29"/>
      <c r="G17" s="29"/>
      <c r="H17" s="29"/>
      <c r="I17" s="29"/>
      <c r="J17" s="29"/>
      <c r="K17" s="29"/>
      <c r="L17" s="29"/>
      <c r="M17" s="29"/>
      <c r="N17" s="29"/>
      <c r="O17" s="29"/>
      <c r="P17" s="29"/>
      <c r="Q17" s="29"/>
      <c r="R17" s="29"/>
      <c r="S17" s="29"/>
      <c r="T17" s="29"/>
      <c r="U17" s="107"/>
      <c r="V17" s="108"/>
      <c r="W17" s="29"/>
      <c r="X17" s="29"/>
      <c r="Y17" s="29"/>
      <c r="Z17" s="29"/>
      <c r="AA17" s="29"/>
      <c r="AB17" s="29"/>
      <c r="AC17" s="29"/>
      <c r="AD17" s="29"/>
      <c r="AE17" s="29"/>
      <c r="AF17" s="29"/>
      <c r="AG17" s="29"/>
      <c r="AH17" s="29"/>
      <c r="AI17" s="29"/>
      <c r="AJ17" s="29"/>
      <c r="AK17" s="29"/>
      <c r="AL17" s="33"/>
      <c r="AM17" s="107"/>
      <c r="AN17" s="108"/>
      <c r="AO17" s="29"/>
      <c r="AP17" s="29"/>
      <c r="AQ17" s="29"/>
    </row>
    <row r="18" spans="1:43" ht="11.25" customHeight="1" x14ac:dyDescent="0.25">
      <c r="A18" s="407"/>
      <c r="B18" s="460">
        <v>1003</v>
      </c>
      <c r="C18" s="202"/>
      <c r="D18" s="109"/>
      <c r="E18" s="1128" t="str">
        <f ca="1">VLOOKUP(INDIRECT(ADDRESS(ROW(),COLUMN()-3)),INDIRECT("translations[[Question Num]:["&amp; Language_Selected &amp;"]]"),MATCH(Language_Selected,Language_Options,0)+1,FALSE)</f>
        <v>HIV is the virus that can lead to AIDS. Can people reduce their chance of getting HIV by having just one uninfected sex partner who has no other sex partners?</v>
      </c>
      <c r="F18" s="1128"/>
      <c r="G18" s="1128"/>
      <c r="H18" s="1128"/>
      <c r="I18" s="1128"/>
      <c r="J18" s="1128"/>
      <c r="K18" s="1128"/>
      <c r="L18" s="1128"/>
      <c r="M18" s="1128"/>
      <c r="N18" s="1128"/>
      <c r="O18" s="1128"/>
      <c r="P18" s="1128"/>
      <c r="Q18" s="1128"/>
      <c r="R18" s="1128"/>
      <c r="S18" s="1128"/>
      <c r="T18" s="1128"/>
      <c r="U18" s="146"/>
      <c r="V18" s="109"/>
      <c r="W18" s="381" t="s">
        <v>52</v>
      </c>
      <c r="X18" s="381"/>
      <c r="Y18" s="111" t="s">
        <v>9</v>
      </c>
      <c r="Z18" s="111"/>
      <c r="AA18" s="111"/>
      <c r="AB18" s="111"/>
      <c r="AC18" s="111"/>
      <c r="AD18" s="111"/>
      <c r="AE18" s="111"/>
      <c r="AF18" s="111"/>
      <c r="AG18" s="111"/>
      <c r="AH18" s="111"/>
      <c r="AI18" s="111"/>
      <c r="AJ18" s="111"/>
      <c r="AK18" s="111"/>
      <c r="AL18" s="117" t="s">
        <v>53</v>
      </c>
      <c r="AM18" s="202"/>
      <c r="AN18" s="109"/>
      <c r="AO18" s="381"/>
      <c r="AP18" s="381"/>
      <c r="AQ18" s="407"/>
    </row>
    <row r="19" spans="1:43" x14ac:dyDescent="0.25">
      <c r="A19" s="407"/>
      <c r="B19" s="206"/>
      <c r="C19" s="202"/>
      <c r="D19" s="109"/>
      <c r="E19" s="1128"/>
      <c r="F19" s="1128"/>
      <c r="G19" s="1128"/>
      <c r="H19" s="1128"/>
      <c r="I19" s="1128"/>
      <c r="J19" s="1128"/>
      <c r="K19" s="1128"/>
      <c r="L19" s="1128"/>
      <c r="M19" s="1128"/>
      <c r="N19" s="1128"/>
      <c r="O19" s="1128"/>
      <c r="P19" s="1128"/>
      <c r="Q19" s="1128"/>
      <c r="R19" s="1128"/>
      <c r="S19" s="1128"/>
      <c r="T19" s="1128"/>
      <c r="U19" s="146"/>
      <c r="V19" s="109"/>
      <c r="W19" s="381" t="s">
        <v>54</v>
      </c>
      <c r="X19" s="381"/>
      <c r="Y19" s="111" t="s">
        <v>9</v>
      </c>
      <c r="Z19" s="111"/>
      <c r="AA19" s="111"/>
      <c r="AB19" s="111"/>
      <c r="AC19" s="111"/>
      <c r="AD19" s="111"/>
      <c r="AE19" s="111"/>
      <c r="AF19" s="111"/>
      <c r="AG19" s="111"/>
      <c r="AH19" s="111"/>
      <c r="AI19" s="111"/>
      <c r="AJ19" s="111"/>
      <c r="AK19" s="111"/>
      <c r="AL19" s="117" t="s">
        <v>55</v>
      </c>
      <c r="AM19" s="202"/>
      <c r="AN19" s="109"/>
      <c r="AO19" s="381"/>
      <c r="AP19" s="381"/>
      <c r="AQ19" s="407"/>
    </row>
    <row r="20" spans="1:43" x14ac:dyDescent="0.25">
      <c r="A20" s="407"/>
      <c r="B20" s="206"/>
      <c r="C20" s="202"/>
      <c r="D20" s="109"/>
      <c r="E20" s="1128"/>
      <c r="F20" s="1128"/>
      <c r="G20" s="1128"/>
      <c r="H20" s="1128"/>
      <c r="I20" s="1128"/>
      <c r="J20" s="1128"/>
      <c r="K20" s="1128"/>
      <c r="L20" s="1128"/>
      <c r="M20" s="1128"/>
      <c r="N20" s="1128"/>
      <c r="O20" s="1128"/>
      <c r="P20" s="1128"/>
      <c r="Q20" s="1128"/>
      <c r="R20" s="1128"/>
      <c r="S20" s="1128"/>
      <c r="T20" s="1128"/>
      <c r="U20" s="146"/>
      <c r="V20" s="109"/>
      <c r="W20" s="381" t="s">
        <v>150</v>
      </c>
      <c r="X20" s="381"/>
      <c r="Y20" s="381"/>
      <c r="Z20" s="381"/>
      <c r="AA20" s="381"/>
      <c r="AB20" s="111" t="s">
        <v>9</v>
      </c>
      <c r="AC20" s="160"/>
      <c r="AD20" s="111"/>
      <c r="AE20" s="111"/>
      <c r="AF20" s="111"/>
      <c r="AG20" s="111"/>
      <c r="AH20" s="111"/>
      <c r="AI20" s="111"/>
      <c r="AJ20" s="111"/>
      <c r="AK20" s="111"/>
      <c r="AL20" s="117" t="s">
        <v>103</v>
      </c>
      <c r="AM20" s="202"/>
      <c r="AN20" s="109"/>
      <c r="AO20" s="381"/>
      <c r="AP20" s="381"/>
      <c r="AQ20" s="407"/>
    </row>
    <row r="21" spans="1:43" x14ac:dyDescent="0.25">
      <c r="A21" s="407"/>
      <c r="B21" s="206"/>
      <c r="C21" s="202"/>
      <c r="D21" s="109"/>
      <c r="E21" s="1128"/>
      <c r="F21" s="1128"/>
      <c r="G21" s="1128"/>
      <c r="H21" s="1128"/>
      <c r="I21" s="1128"/>
      <c r="J21" s="1128"/>
      <c r="K21" s="1128"/>
      <c r="L21" s="1128"/>
      <c r="M21" s="1128"/>
      <c r="N21" s="1128"/>
      <c r="O21" s="1128"/>
      <c r="P21" s="1128"/>
      <c r="Q21" s="1128"/>
      <c r="R21" s="1128"/>
      <c r="S21" s="1128"/>
      <c r="T21" s="1128"/>
      <c r="U21" s="146"/>
      <c r="V21" s="109"/>
      <c r="AM21" s="202"/>
      <c r="AN21" s="109"/>
      <c r="AO21" s="381"/>
      <c r="AP21" s="381"/>
      <c r="AQ21" s="407"/>
    </row>
    <row r="22" spans="1:43" ht="6" customHeight="1" x14ac:dyDescent="0.25">
      <c r="A22" s="119"/>
      <c r="B22" s="118"/>
      <c r="C22" s="114"/>
      <c r="D22" s="113"/>
      <c r="E22" s="119"/>
      <c r="F22" s="119"/>
      <c r="G22" s="119"/>
      <c r="H22" s="119"/>
      <c r="I22" s="119"/>
      <c r="J22" s="119"/>
      <c r="K22" s="119"/>
      <c r="L22" s="119"/>
      <c r="M22" s="119"/>
      <c r="N22" s="119"/>
      <c r="O22" s="119"/>
      <c r="P22" s="119"/>
      <c r="Q22" s="119"/>
      <c r="R22" s="119"/>
      <c r="S22" s="119"/>
      <c r="T22" s="119"/>
      <c r="U22" s="114"/>
      <c r="V22" s="113"/>
      <c r="W22" s="119"/>
      <c r="X22" s="119"/>
      <c r="Y22" s="119"/>
      <c r="Z22" s="119"/>
      <c r="AA22" s="119"/>
      <c r="AB22" s="119"/>
      <c r="AC22" s="119"/>
      <c r="AD22" s="119"/>
      <c r="AE22" s="119"/>
      <c r="AF22" s="119"/>
      <c r="AG22" s="119"/>
      <c r="AH22" s="119"/>
      <c r="AI22" s="119"/>
      <c r="AJ22" s="119"/>
      <c r="AK22" s="119"/>
      <c r="AL22" s="120"/>
      <c r="AM22" s="114"/>
      <c r="AN22" s="113"/>
      <c r="AO22" s="119"/>
      <c r="AP22" s="119"/>
      <c r="AQ22" s="119"/>
    </row>
    <row r="23" spans="1:43" ht="6" customHeight="1" x14ac:dyDescent="0.25">
      <c r="A23" s="29"/>
      <c r="B23" s="433"/>
      <c r="C23" s="107"/>
      <c r="D23" s="108"/>
      <c r="E23" s="29"/>
      <c r="F23" s="29"/>
      <c r="G23" s="29"/>
      <c r="H23" s="29"/>
      <c r="I23" s="29"/>
      <c r="J23" s="29"/>
      <c r="K23" s="29"/>
      <c r="L23" s="29"/>
      <c r="M23" s="29"/>
      <c r="N23" s="29"/>
      <c r="O23" s="29"/>
      <c r="P23" s="29"/>
      <c r="Q23" s="29"/>
      <c r="R23" s="29"/>
      <c r="S23" s="29"/>
      <c r="T23" s="29"/>
      <c r="U23" s="107"/>
      <c r="V23" s="108"/>
      <c r="W23" s="29"/>
      <c r="X23" s="29"/>
      <c r="Y23" s="29"/>
      <c r="Z23" s="29"/>
      <c r="AA23" s="29"/>
      <c r="AB23" s="29"/>
      <c r="AC23" s="29"/>
      <c r="AD23" s="29"/>
      <c r="AE23" s="29"/>
      <c r="AF23" s="29"/>
      <c r="AG23" s="29"/>
      <c r="AH23" s="29"/>
      <c r="AI23" s="29"/>
      <c r="AJ23" s="29"/>
      <c r="AK23" s="29"/>
      <c r="AL23" s="33"/>
      <c r="AM23" s="107"/>
      <c r="AN23" s="108"/>
      <c r="AO23" s="29"/>
      <c r="AP23" s="29"/>
      <c r="AQ23" s="29"/>
    </row>
    <row r="24" spans="1:43" ht="11.25" customHeight="1" x14ac:dyDescent="0.25">
      <c r="A24" s="407"/>
      <c r="B24" s="460">
        <v>1004</v>
      </c>
      <c r="C24" s="202"/>
      <c r="D24" s="109"/>
      <c r="E24" s="1128" t="str">
        <f ca="1">VLOOKUP(INDIRECT(ADDRESS(ROW(),COLUMN()-3)),INDIRECT("translations[[Question Num]:["&amp; Language_Selected &amp;"]]"),MATCH(Language_Selected,Language_Options,0)+1,FALSE)</f>
        <v>Can people get HIV from mosquito bites?</v>
      </c>
      <c r="F24" s="1128"/>
      <c r="G24" s="1128"/>
      <c r="H24" s="1128"/>
      <c r="I24" s="1128"/>
      <c r="J24" s="1128"/>
      <c r="K24" s="1128"/>
      <c r="L24" s="1128"/>
      <c r="M24" s="1128"/>
      <c r="N24" s="1128"/>
      <c r="O24" s="1128"/>
      <c r="P24" s="1128"/>
      <c r="Q24" s="1128"/>
      <c r="R24" s="1128"/>
      <c r="S24" s="1128"/>
      <c r="T24" s="1128"/>
      <c r="U24" s="146"/>
      <c r="V24" s="109"/>
      <c r="W24" s="381" t="s">
        <v>52</v>
      </c>
      <c r="X24" s="381"/>
      <c r="Y24" s="111" t="s">
        <v>9</v>
      </c>
      <c r="Z24" s="111"/>
      <c r="AA24" s="111"/>
      <c r="AB24" s="111"/>
      <c r="AC24" s="111"/>
      <c r="AD24" s="111"/>
      <c r="AE24" s="111"/>
      <c r="AF24" s="111"/>
      <c r="AG24" s="111"/>
      <c r="AH24" s="111"/>
      <c r="AI24" s="111"/>
      <c r="AJ24" s="111"/>
      <c r="AK24" s="111"/>
      <c r="AL24" s="117" t="s">
        <v>53</v>
      </c>
      <c r="AM24" s="202"/>
      <c r="AN24" s="109"/>
      <c r="AO24" s="381"/>
      <c r="AP24" s="381"/>
      <c r="AQ24" s="407"/>
    </row>
    <row r="25" spans="1:43" x14ac:dyDescent="0.25">
      <c r="A25" s="407"/>
      <c r="B25" s="155"/>
      <c r="C25" s="202"/>
      <c r="D25" s="109"/>
      <c r="E25" s="1128"/>
      <c r="F25" s="1128"/>
      <c r="G25" s="1128"/>
      <c r="H25" s="1128"/>
      <c r="I25" s="1128"/>
      <c r="J25" s="1128"/>
      <c r="K25" s="1128"/>
      <c r="L25" s="1128"/>
      <c r="M25" s="1128"/>
      <c r="N25" s="1128"/>
      <c r="O25" s="1128"/>
      <c r="P25" s="1128"/>
      <c r="Q25" s="1128"/>
      <c r="R25" s="1128"/>
      <c r="S25" s="1128"/>
      <c r="T25" s="1128"/>
      <c r="U25" s="146"/>
      <c r="V25" s="109"/>
      <c r="W25" s="381" t="s">
        <v>54</v>
      </c>
      <c r="X25" s="381"/>
      <c r="Y25" s="111" t="s">
        <v>9</v>
      </c>
      <c r="Z25" s="111"/>
      <c r="AA25" s="111"/>
      <c r="AB25" s="111"/>
      <c r="AC25" s="111"/>
      <c r="AD25" s="111"/>
      <c r="AE25" s="111"/>
      <c r="AF25" s="111"/>
      <c r="AG25" s="111"/>
      <c r="AH25" s="111"/>
      <c r="AI25" s="111"/>
      <c r="AJ25" s="111"/>
      <c r="AK25" s="111"/>
      <c r="AL25" s="117" t="s">
        <v>55</v>
      </c>
      <c r="AM25" s="202"/>
      <c r="AN25" s="109"/>
      <c r="AO25" s="381"/>
      <c r="AP25" s="381"/>
      <c r="AQ25" s="407"/>
    </row>
    <row r="26" spans="1:43" x14ac:dyDescent="0.25">
      <c r="A26" s="407"/>
      <c r="B26" s="206"/>
      <c r="C26" s="202"/>
      <c r="D26" s="109"/>
      <c r="E26" s="1128"/>
      <c r="F26" s="1128"/>
      <c r="G26" s="1128"/>
      <c r="H26" s="1128"/>
      <c r="I26" s="1128"/>
      <c r="J26" s="1128"/>
      <c r="K26" s="1128"/>
      <c r="L26" s="1128"/>
      <c r="M26" s="1128"/>
      <c r="N26" s="1128"/>
      <c r="O26" s="1128"/>
      <c r="P26" s="1128"/>
      <c r="Q26" s="1128"/>
      <c r="R26" s="1128"/>
      <c r="S26" s="1128"/>
      <c r="T26" s="1128"/>
      <c r="U26" s="146"/>
      <c r="V26" s="109"/>
      <c r="W26" s="381" t="s">
        <v>150</v>
      </c>
      <c r="X26" s="381"/>
      <c r="Y26" s="381"/>
      <c r="Z26" s="381"/>
      <c r="AA26" s="381"/>
      <c r="AB26" s="111" t="s">
        <v>9</v>
      </c>
      <c r="AC26" s="160"/>
      <c r="AD26" s="111"/>
      <c r="AE26" s="111"/>
      <c r="AF26" s="111"/>
      <c r="AG26" s="111"/>
      <c r="AH26" s="111"/>
      <c r="AI26" s="111"/>
      <c r="AJ26" s="111"/>
      <c r="AK26" s="111"/>
      <c r="AL26" s="117" t="s">
        <v>103</v>
      </c>
      <c r="AM26" s="202"/>
      <c r="AN26" s="109"/>
      <c r="AO26" s="381"/>
      <c r="AP26" s="381"/>
      <c r="AQ26" s="407"/>
    </row>
    <row r="27" spans="1:43" ht="6" customHeight="1" x14ac:dyDescent="0.25">
      <c r="A27" s="119"/>
      <c r="B27" s="118"/>
      <c r="C27" s="114"/>
      <c r="D27" s="113"/>
      <c r="E27" s="119"/>
      <c r="F27" s="119"/>
      <c r="G27" s="119"/>
      <c r="H27" s="119"/>
      <c r="I27" s="119"/>
      <c r="J27" s="119"/>
      <c r="K27" s="119"/>
      <c r="L27" s="119"/>
      <c r="M27" s="119"/>
      <c r="N27" s="119"/>
      <c r="O27" s="119"/>
      <c r="P27" s="119"/>
      <c r="Q27" s="119"/>
      <c r="R27" s="119"/>
      <c r="S27" s="119"/>
      <c r="T27" s="119"/>
      <c r="U27" s="114"/>
      <c r="V27" s="113"/>
      <c r="W27" s="119"/>
      <c r="X27" s="119"/>
      <c r="Y27" s="119"/>
      <c r="Z27" s="119"/>
      <c r="AA27" s="119"/>
      <c r="AB27" s="119"/>
      <c r="AC27" s="119"/>
      <c r="AD27" s="119"/>
      <c r="AE27" s="119"/>
      <c r="AF27" s="119"/>
      <c r="AG27" s="119"/>
      <c r="AH27" s="119"/>
      <c r="AI27" s="119"/>
      <c r="AJ27" s="119"/>
      <c r="AK27" s="119"/>
      <c r="AL27" s="120"/>
      <c r="AM27" s="114"/>
      <c r="AN27" s="113"/>
      <c r="AO27" s="119"/>
      <c r="AP27" s="119"/>
      <c r="AQ27" s="119"/>
    </row>
    <row r="28" spans="1:43" ht="6" customHeight="1" x14ac:dyDescent="0.25">
      <c r="A28" s="29"/>
      <c r="B28" s="433"/>
      <c r="C28" s="107"/>
      <c r="D28" s="108"/>
      <c r="E28" s="29"/>
      <c r="F28" s="29"/>
      <c r="G28" s="29"/>
      <c r="H28" s="29"/>
      <c r="I28" s="29"/>
      <c r="J28" s="29"/>
      <c r="K28" s="29"/>
      <c r="L28" s="29"/>
      <c r="M28" s="29"/>
      <c r="N28" s="29"/>
      <c r="O28" s="29"/>
      <c r="P28" s="29"/>
      <c r="Q28" s="29"/>
      <c r="R28" s="29"/>
      <c r="S28" s="29"/>
      <c r="T28" s="29"/>
      <c r="U28" s="107"/>
      <c r="V28" s="108"/>
      <c r="W28" s="29"/>
      <c r="X28" s="29"/>
      <c r="Y28" s="29"/>
      <c r="Z28" s="29"/>
      <c r="AA28" s="29"/>
      <c r="AB28" s="29"/>
      <c r="AC28" s="29"/>
      <c r="AD28" s="29"/>
      <c r="AE28" s="29"/>
      <c r="AF28" s="29"/>
      <c r="AG28" s="29"/>
      <c r="AH28" s="29"/>
      <c r="AI28" s="29"/>
      <c r="AJ28" s="29"/>
      <c r="AK28" s="29"/>
      <c r="AL28" s="33"/>
      <c r="AM28" s="107"/>
      <c r="AN28" s="108"/>
      <c r="AO28" s="29"/>
      <c r="AP28" s="29"/>
      <c r="AQ28" s="29"/>
    </row>
    <row r="29" spans="1:43" ht="11.25" customHeight="1" x14ac:dyDescent="0.25">
      <c r="A29" s="407"/>
      <c r="B29" s="460">
        <v>1005</v>
      </c>
      <c r="C29" s="202"/>
      <c r="D29" s="109"/>
      <c r="E29" s="1128" t="str">
        <f ca="1">VLOOKUP(INDIRECT(ADDRESS(ROW(),COLUMN()-3)),INDIRECT("translations[[Question Num]:["&amp; Language_Selected &amp;"]]"),MATCH(Language_Selected,Language_Options,0)+1,FALSE)</f>
        <v>Can people reduce their chance of getting HIV by using a condom every time they have sex?</v>
      </c>
      <c r="F29" s="1128"/>
      <c r="G29" s="1128"/>
      <c r="H29" s="1128"/>
      <c r="I29" s="1128"/>
      <c r="J29" s="1128"/>
      <c r="K29" s="1128"/>
      <c r="L29" s="1128"/>
      <c r="M29" s="1128"/>
      <c r="N29" s="1128"/>
      <c r="O29" s="1128"/>
      <c r="P29" s="1128"/>
      <c r="Q29" s="1128"/>
      <c r="R29" s="1128"/>
      <c r="S29" s="1128"/>
      <c r="T29" s="1128"/>
      <c r="U29" s="146"/>
      <c r="V29" s="109"/>
      <c r="W29" s="381" t="s">
        <v>52</v>
      </c>
      <c r="X29" s="381"/>
      <c r="Y29" s="111" t="s">
        <v>9</v>
      </c>
      <c r="Z29" s="111"/>
      <c r="AA29" s="111"/>
      <c r="AB29" s="111"/>
      <c r="AC29" s="111"/>
      <c r="AD29" s="111"/>
      <c r="AE29" s="111"/>
      <c r="AF29" s="111"/>
      <c r="AG29" s="111"/>
      <c r="AH29" s="111"/>
      <c r="AI29" s="111"/>
      <c r="AJ29" s="111"/>
      <c r="AK29" s="111"/>
      <c r="AL29" s="117" t="s">
        <v>53</v>
      </c>
      <c r="AM29" s="202"/>
      <c r="AN29" s="109"/>
      <c r="AO29" s="381"/>
      <c r="AP29" s="381"/>
      <c r="AQ29" s="407"/>
    </row>
    <row r="30" spans="1:43" x14ac:dyDescent="0.25">
      <c r="A30" s="407"/>
      <c r="B30" s="206"/>
      <c r="C30" s="202"/>
      <c r="D30" s="109"/>
      <c r="E30" s="1128"/>
      <c r="F30" s="1128"/>
      <c r="G30" s="1128"/>
      <c r="H30" s="1128"/>
      <c r="I30" s="1128"/>
      <c r="J30" s="1128"/>
      <c r="K30" s="1128"/>
      <c r="L30" s="1128"/>
      <c r="M30" s="1128"/>
      <c r="N30" s="1128"/>
      <c r="O30" s="1128"/>
      <c r="P30" s="1128"/>
      <c r="Q30" s="1128"/>
      <c r="R30" s="1128"/>
      <c r="S30" s="1128"/>
      <c r="T30" s="1128"/>
      <c r="U30" s="146"/>
      <c r="V30" s="109"/>
      <c r="W30" s="381" t="s">
        <v>54</v>
      </c>
      <c r="X30" s="381"/>
      <c r="Y30" s="111" t="s">
        <v>9</v>
      </c>
      <c r="Z30" s="111"/>
      <c r="AA30" s="111"/>
      <c r="AB30" s="111"/>
      <c r="AC30" s="111"/>
      <c r="AD30" s="111"/>
      <c r="AE30" s="111"/>
      <c r="AF30" s="111"/>
      <c r="AG30" s="111"/>
      <c r="AH30" s="111"/>
      <c r="AI30" s="111"/>
      <c r="AJ30" s="111"/>
      <c r="AK30" s="111"/>
      <c r="AL30" s="117" t="s">
        <v>55</v>
      </c>
      <c r="AM30" s="202"/>
      <c r="AN30" s="109"/>
      <c r="AO30" s="381"/>
      <c r="AP30" s="381"/>
      <c r="AQ30" s="407"/>
    </row>
    <row r="31" spans="1:43" x14ac:dyDescent="0.25">
      <c r="A31" s="407"/>
      <c r="B31" s="206"/>
      <c r="C31" s="202"/>
      <c r="D31" s="109"/>
      <c r="E31" s="1128"/>
      <c r="F31" s="1128"/>
      <c r="G31" s="1128"/>
      <c r="H31" s="1128"/>
      <c r="I31" s="1128"/>
      <c r="J31" s="1128"/>
      <c r="K31" s="1128"/>
      <c r="L31" s="1128"/>
      <c r="M31" s="1128"/>
      <c r="N31" s="1128"/>
      <c r="O31" s="1128"/>
      <c r="P31" s="1128"/>
      <c r="Q31" s="1128"/>
      <c r="R31" s="1128"/>
      <c r="S31" s="1128"/>
      <c r="T31" s="1128"/>
      <c r="U31" s="146"/>
      <c r="V31" s="109"/>
      <c r="W31" s="381" t="s">
        <v>150</v>
      </c>
      <c r="X31" s="381"/>
      <c r="Y31" s="381"/>
      <c r="Z31" s="381"/>
      <c r="AA31" s="381"/>
      <c r="AB31" s="111" t="s">
        <v>9</v>
      </c>
      <c r="AC31" s="160"/>
      <c r="AD31" s="111"/>
      <c r="AE31" s="111"/>
      <c r="AF31" s="111"/>
      <c r="AG31" s="111"/>
      <c r="AH31" s="111"/>
      <c r="AI31" s="111"/>
      <c r="AJ31" s="111"/>
      <c r="AK31" s="111"/>
      <c r="AL31" s="117" t="s">
        <v>103</v>
      </c>
      <c r="AM31" s="202"/>
      <c r="AN31" s="109"/>
      <c r="AO31" s="381"/>
      <c r="AP31" s="381"/>
      <c r="AQ31" s="407"/>
    </row>
    <row r="32" spans="1:43" ht="6" customHeight="1" x14ac:dyDescent="0.25">
      <c r="A32" s="119"/>
      <c r="B32" s="118"/>
      <c r="C32" s="114"/>
      <c r="D32" s="113"/>
      <c r="E32" s="119"/>
      <c r="F32" s="119"/>
      <c r="G32" s="119"/>
      <c r="H32" s="119"/>
      <c r="I32" s="119"/>
      <c r="J32" s="119"/>
      <c r="K32" s="119"/>
      <c r="L32" s="119"/>
      <c r="M32" s="119"/>
      <c r="N32" s="119"/>
      <c r="O32" s="119"/>
      <c r="P32" s="119"/>
      <c r="Q32" s="119"/>
      <c r="R32" s="119"/>
      <c r="S32" s="119"/>
      <c r="T32" s="119"/>
      <c r="U32" s="114"/>
      <c r="V32" s="113"/>
      <c r="W32" s="119"/>
      <c r="X32" s="119"/>
      <c r="Y32" s="119"/>
      <c r="Z32" s="119"/>
      <c r="AA32" s="119"/>
      <c r="AB32" s="119"/>
      <c r="AC32" s="119"/>
      <c r="AD32" s="119"/>
      <c r="AE32" s="119"/>
      <c r="AF32" s="119"/>
      <c r="AG32" s="119"/>
      <c r="AH32" s="119"/>
      <c r="AI32" s="119"/>
      <c r="AJ32" s="119"/>
      <c r="AK32" s="119"/>
      <c r="AL32" s="120"/>
      <c r="AM32" s="114"/>
      <c r="AN32" s="113"/>
      <c r="AO32" s="119"/>
      <c r="AP32" s="119"/>
      <c r="AQ32" s="119"/>
    </row>
    <row r="33" spans="1:43" ht="6" customHeight="1" x14ac:dyDescent="0.25">
      <c r="A33" s="29"/>
      <c r="B33" s="433"/>
      <c r="C33" s="107"/>
      <c r="D33" s="108"/>
      <c r="E33" s="29"/>
      <c r="F33" s="29"/>
      <c r="G33" s="29"/>
      <c r="H33" s="29"/>
      <c r="I33" s="29"/>
      <c r="J33" s="29"/>
      <c r="K33" s="29"/>
      <c r="L33" s="29"/>
      <c r="M33" s="29"/>
      <c r="N33" s="29"/>
      <c r="O33" s="29"/>
      <c r="P33" s="29"/>
      <c r="Q33" s="29"/>
      <c r="R33" s="29"/>
      <c r="S33" s="29"/>
      <c r="T33" s="29"/>
      <c r="U33" s="107"/>
      <c r="V33" s="108"/>
      <c r="W33" s="29"/>
      <c r="X33" s="29"/>
      <c r="Y33" s="29"/>
      <c r="Z33" s="29"/>
      <c r="AA33" s="29"/>
      <c r="AB33" s="29"/>
      <c r="AC33" s="29"/>
      <c r="AD33" s="29"/>
      <c r="AE33" s="29"/>
      <c r="AF33" s="29"/>
      <c r="AG33" s="29"/>
      <c r="AH33" s="29"/>
      <c r="AI33" s="29"/>
      <c r="AJ33" s="29"/>
      <c r="AK33" s="29"/>
      <c r="AL33" s="33"/>
      <c r="AM33" s="107"/>
      <c r="AN33" s="108"/>
      <c r="AO33" s="29"/>
      <c r="AP33" s="29"/>
      <c r="AQ33" s="29"/>
    </row>
    <row r="34" spans="1:43" ht="11.25" customHeight="1" x14ac:dyDescent="0.25">
      <c r="A34" s="407"/>
      <c r="B34" s="460">
        <v>1006</v>
      </c>
      <c r="C34" s="202"/>
      <c r="D34" s="109"/>
      <c r="E34" s="1128" t="str">
        <f ca="1">VLOOKUP(INDIRECT(ADDRESS(ROW(),COLUMN()-3)),INDIRECT("translations[[Question Num]:["&amp; Language_Selected &amp;"]]"),MATCH(Language_Selected,Language_Options,0)+1,FALSE)</f>
        <v>Can people get HIV by sharing food with a person who has HIV?</v>
      </c>
      <c r="F34" s="1128"/>
      <c r="G34" s="1128"/>
      <c r="H34" s="1128"/>
      <c r="I34" s="1128"/>
      <c r="J34" s="1128"/>
      <c r="K34" s="1128"/>
      <c r="L34" s="1128"/>
      <c r="M34" s="1128"/>
      <c r="N34" s="1128"/>
      <c r="O34" s="1128"/>
      <c r="P34" s="1128"/>
      <c r="Q34" s="1128"/>
      <c r="R34" s="1128"/>
      <c r="S34" s="1128"/>
      <c r="T34" s="1128"/>
      <c r="U34" s="146"/>
      <c r="V34" s="109"/>
      <c r="W34" s="381" t="s">
        <v>52</v>
      </c>
      <c r="X34" s="381"/>
      <c r="Y34" s="111" t="s">
        <v>9</v>
      </c>
      <c r="Z34" s="111"/>
      <c r="AA34" s="111"/>
      <c r="AB34" s="111"/>
      <c r="AC34" s="111"/>
      <c r="AD34" s="111"/>
      <c r="AE34" s="111"/>
      <c r="AF34" s="111"/>
      <c r="AG34" s="111"/>
      <c r="AH34" s="111"/>
      <c r="AI34" s="111"/>
      <c r="AJ34" s="111"/>
      <c r="AK34" s="111"/>
      <c r="AL34" s="117" t="s">
        <v>53</v>
      </c>
      <c r="AM34" s="202"/>
      <c r="AN34" s="109"/>
      <c r="AO34" s="381"/>
      <c r="AP34" s="381"/>
      <c r="AQ34" s="407"/>
    </row>
    <row r="35" spans="1:43" x14ac:dyDescent="0.25">
      <c r="A35" s="407"/>
      <c r="B35" s="155"/>
      <c r="C35" s="202"/>
      <c r="D35" s="109"/>
      <c r="E35" s="1128"/>
      <c r="F35" s="1128"/>
      <c r="G35" s="1128"/>
      <c r="H35" s="1128"/>
      <c r="I35" s="1128"/>
      <c r="J35" s="1128"/>
      <c r="K35" s="1128"/>
      <c r="L35" s="1128"/>
      <c r="M35" s="1128"/>
      <c r="N35" s="1128"/>
      <c r="O35" s="1128"/>
      <c r="P35" s="1128"/>
      <c r="Q35" s="1128"/>
      <c r="R35" s="1128"/>
      <c r="S35" s="1128"/>
      <c r="T35" s="1128"/>
      <c r="U35" s="146"/>
      <c r="V35" s="109"/>
      <c r="W35" s="381" t="s">
        <v>54</v>
      </c>
      <c r="X35" s="381"/>
      <c r="Y35" s="111" t="s">
        <v>9</v>
      </c>
      <c r="Z35" s="111"/>
      <c r="AA35" s="111"/>
      <c r="AB35" s="111"/>
      <c r="AC35" s="111"/>
      <c r="AD35" s="111"/>
      <c r="AE35" s="111"/>
      <c r="AF35" s="111"/>
      <c r="AG35" s="111"/>
      <c r="AH35" s="111"/>
      <c r="AI35" s="111"/>
      <c r="AJ35" s="111"/>
      <c r="AK35" s="111"/>
      <c r="AL35" s="117" t="s">
        <v>55</v>
      </c>
      <c r="AM35" s="202"/>
      <c r="AN35" s="109"/>
      <c r="AO35" s="381"/>
      <c r="AP35" s="381"/>
      <c r="AQ35" s="407"/>
    </row>
    <row r="36" spans="1:43" x14ac:dyDescent="0.25">
      <c r="A36" s="407"/>
      <c r="B36" s="206"/>
      <c r="C36" s="202"/>
      <c r="D36" s="109"/>
      <c r="E36" s="1128"/>
      <c r="F36" s="1128"/>
      <c r="G36" s="1128"/>
      <c r="H36" s="1128"/>
      <c r="I36" s="1128"/>
      <c r="J36" s="1128"/>
      <c r="K36" s="1128"/>
      <c r="L36" s="1128"/>
      <c r="M36" s="1128"/>
      <c r="N36" s="1128"/>
      <c r="O36" s="1128"/>
      <c r="P36" s="1128"/>
      <c r="Q36" s="1128"/>
      <c r="R36" s="1128"/>
      <c r="S36" s="1128"/>
      <c r="T36" s="1128"/>
      <c r="U36" s="146"/>
      <c r="V36" s="109"/>
      <c r="W36" s="381" t="s">
        <v>150</v>
      </c>
      <c r="X36" s="381"/>
      <c r="Y36" s="381"/>
      <c r="Z36" s="381"/>
      <c r="AA36" s="381"/>
      <c r="AB36" s="111" t="s">
        <v>9</v>
      </c>
      <c r="AC36" s="160"/>
      <c r="AD36" s="111"/>
      <c r="AE36" s="111"/>
      <c r="AF36" s="111"/>
      <c r="AG36" s="111"/>
      <c r="AH36" s="111"/>
      <c r="AI36" s="111"/>
      <c r="AJ36" s="111"/>
      <c r="AK36" s="111"/>
      <c r="AL36" s="117" t="s">
        <v>103</v>
      </c>
      <c r="AM36" s="202"/>
      <c r="AN36" s="109"/>
      <c r="AO36" s="381"/>
      <c r="AP36" s="381"/>
      <c r="AQ36" s="407"/>
    </row>
    <row r="37" spans="1:43" ht="6" customHeight="1" x14ac:dyDescent="0.25">
      <c r="A37" s="119"/>
      <c r="B37" s="118"/>
      <c r="C37" s="114"/>
      <c r="D37" s="113"/>
      <c r="E37" s="119"/>
      <c r="F37" s="119"/>
      <c r="G37" s="119"/>
      <c r="H37" s="119"/>
      <c r="I37" s="119"/>
      <c r="J37" s="119"/>
      <c r="K37" s="119"/>
      <c r="L37" s="119"/>
      <c r="M37" s="119"/>
      <c r="N37" s="119"/>
      <c r="O37" s="119"/>
      <c r="P37" s="119"/>
      <c r="Q37" s="119"/>
      <c r="R37" s="119"/>
      <c r="S37" s="119"/>
      <c r="T37" s="119"/>
      <c r="U37" s="114"/>
      <c r="V37" s="113"/>
      <c r="W37" s="119"/>
      <c r="X37" s="119"/>
      <c r="Y37" s="119"/>
      <c r="Z37" s="119"/>
      <c r="AA37" s="119"/>
      <c r="AB37" s="119"/>
      <c r="AC37" s="119"/>
      <c r="AD37" s="119"/>
      <c r="AE37" s="119"/>
      <c r="AF37" s="119"/>
      <c r="AG37" s="119"/>
      <c r="AH37" s="119"/>
      <c r="AI37" s="119"/>
      <c r="AJ37" s="119"/>
      <c r="AK37" s="119"/>
      <c r="AL37" s="120"/>
      <c r="AM37" s="114"/>
      <c r="AN37" s="113"/>
      <c r="AO37" s="119"/>
      <c r="AP37" s="119"/>
      <c r="AQ37" s="119"/>
    </row>
    <row r="38" spans="1:43" ht="6" customHeight="1" x14ac:dyDescent="0.25">
      <c r="A38" s="29"/>
      <c r="B38" s="433"/>
      <c r="C38" s="107"/>
      <c r="D38" s="108"/>
      <c r="E38" s="29"/>
      <c r="F38" s="29"/>
      <c r="G38" s="29"/>
      <c r="H38" s="29"/>
      <c r="I38" s="29"/>
      <c r="J38" s="29"/>
      <c r="K38" s="29"/>
      <c r="L38" s="29"/>
      <c r="M38" s="29"/>
      <c r="N38" s="29"/>
      <c r="O38" s="29"/>
      <c r="P38" s="29"/>
      <c r="Q38" s="29"/>
      <c r="R38" s="29"/>
      <c r="S38" s="29"/>
      <c r="T38" s="29"/>
      <c r="U38" s="107"/>
      <c r="V38" s="108"/>
      <c r="W38" s="29"/>
      <c r="X38" s="29"/>
      <c r="Y38" s="29"/>
      <c r="Z38" s="29"/>
      <c r="AA38" s="29"/>
      <c r="AB38" s="29"/>
      <c r="AC38" s="29"/>
      <c r="AD38" s="29"/>
      <c r="AE38" s="29"/>
      <c r="AF38" s="29"/>
      <c r="AG38" s="29"/>
      <c r="AH38" s="29"/>
      <c r="AI38" s="29"/>
      <c r="AJ38" s="29"/>
      <c r="AK38" s="29"/>
      <c r="AL38" s="33"/>
      <c r="AM38" s="107"/>
      <c r="AN38" s="108"/>
      <c r="AO38" s="29"/>
      <c r="AP38" s="29"/>
      <c r="AQ38" s="29"/>
    </row>
    <row r="39" spans="1:43" ht="11.25" customHeight="1" x14ac:dyDescent="0.25">
      <c r="A39" s="407"/>
      <c r="B39" s="460">
        <v>1007</v>
      </c>
      <c r="C39" s="202"/>
      <c r="D39" s="109"/>
      <c r="E39" s="1128" t="str">
        <f ca="1">VLOOKUP(INDIRECT(ADDRESS(ROW(),COLUMN()-3)),INDIRECT("translations[[Question Num]:["&amp; Language_Selected &amp;"]]"),MATCH(Language_Selected,Language_Options,0)+1,FALSE)</f>
        <v>Is it possible for a healthy-looking person to have HIV?</v>
      </c>
      <c r="F39" s="1128"/>
      <c r="G39" s="1128"/>
      <c r="H39" s="1128"/>
      <c r="I39" s="1128"/>
      <c r="J39" s="1128"/>
      <c r="K39" s="1128"/>
      <c r="L39" s="1128"/>
      <c r="M39" s="1128"/>
      <c r="N39" s="1128"/>
      <c r="O39" s="1128"/>
      <c r="P39" s="1128"/>
      <c r="Q39" s="1128"/>
      <c r="R39" s="1128"/>
      <c r="S39" s="1128"/>
      <c r="T39" s="1128"/>
      <c r="U39" s="146"/>
      <c r="V39" s="109"/>
      <c r="W39" s="381" t="s">
        <v>52</v>
      </c>
      <c r="X39" s="381"/>
      <c r="Y39" s="111" t="s">
        <v>9</v>
      </c>
      <c r="Z39" s="111"/>
      <c r="AA39" s="111"/>
      <c r="AB39" s="111"/>
      <c r="AC39" s="111"/>
      <c r="AD39" s="111"/>
      <c r="AE39" s="111"/>
      <c r="AF39" s="111"/>
      <c r="AG39" s="111"/>
      <c r="AH39" s="111"/>
      <c r="AI39" s="111"/>
      <c r="AJ39" s="111"/>
      <c r="AK39" s="111"/>
      <c r="AL39" s="117" t="s">
        <v>53</v>
      </c>
      <c r="AM39" s="202"/>
      <c r="AN39" s="109"/>
      <c r="AO39" s="381"/>
      <c r="AP39" s="381"/>
      <c r="AQ39" s="407"/>
    </row>
    <row r="40" spans="1:43" x14ac:dyDescent="0.25">
      <c r="A40" s="407"/>
      <c r="B40" s="206"/>
      <c r="C40" s="202"/>
      <c r="D40" s="109"/>
      <c r="E40" s="1128"/>
      <c r="F40" s="1128"/>
      <c r="G40" s="1128"/>
      <c r="H40" s="1128"/>
      <c r="I40" s="1128"/>
      <c r="J40" s="1128"/>
      <c r="K40" s="1128"/>
      <c r="L40" s="1128"/>
      <c r="M40" s="1128"/>
      <c r="N40" s="1128"/>
      <c r="O40" s="1128"/>
      <c r="P40" s="1128"/>
      <c r="Q40" s="1128"/>
      <c r="R40" s="1128"/>
      <c r="S40" s="1128"/>
      <c r="T40" s="1128"/>
      <c r="U40" s="146"/>
      <c r="V40" s="109"/>
      <c r="W40" s="381" t="s">
        <v>54</v>
      </c>
      <c r="X40" s="381"/>
      <c r="Y40" s="111" t="s">
        <v>9</v>
      </c>
      <c r="Z40" s="111"/>
      <c r="AA40" s="111"/>
      <c r="AB40" s="111"/>
      <c r="AC40" s="111"/>
      <c r="AD40" s="111"/>
      <c r="AE40" s="111"/>
      <c r="AF40" s="111"/>
      <c r="AG40" s="111"/>
      <c r="AH40" s="111"/>
      <c r="AI40" s="111"/>
      <c r="AJ40" s="111"/>
      <c r="AK40" s="111"/>
      <c r="AL40" s="117" t="s">
        <v>55</v>
      </c>
      <c r="AM40" s="202"/>
      <c r="AN40" s="109"/>
      <c r="AO40" s="381"/>
      <c r="AP40" s="381"/>
      <c r="AQ40" s="407"/>
    </row>
    <row r="41" spans="1:43" x14ac:dyDescent="0.25">
      <c r="A41" s="407"/>
      <c r="B41" s="206"/>
      <c r="C41" s="202"/>
      <c r="D41" s="109"/>
      <c r="E41" s="1128"/>
      <c r="F41" s="1128"/>
      <c r="G41" s="1128"/>
      <c r="H41" s="1128"/>
      <c r="I41" s="1128"/>
      <c r="J41" s="1128"/>
      <c r="K41" s="1128"/>
      <c r="L41" s="1128"/>
      <c r="M41" s="1128"/>
      <c r="N41" s="1128"/>
      <c r="O41" s="1128"/>
      <c r="P41" s="1128"/>
      <c r="Q41" s="1128"/>
      <c r="R41" s="1128"/>
      <c r="S41" s="1128"/>
      <c r="T41" s="1128"/>
      <c r="U41" s="146"/>
      <c r="V41" s="109"/>
      <c r="W41" s="381" t="s">
        <v>150</v>
      </c>
      <c r="X41" s="381"/>
      <c r="Y41" s="381"/>
      <c r="Z41" s="381"/>
      <c r="AA41" s="381"/>
      <c r="AB41" s="111" t="s">
        <v>9</v>
      </c>
      <c r="AC41" s="160"/>
      <c r="AD41" s="111"/>
      <c r="AE41" s="111"/>
      <c r="AF41" s="111"/>
      <c r="AG41" s="111"/>
      <c r="AH41" s="111"/>
      <c r="AI41" s="111"/>
      <c r="AJ41" s="111"/>
      <c r="AK41" s="111"/>
      <c r="AL41" s="117" t="s">
        <v>103</v>
      </c>
      <c r="AM41" s="202"/>
      <c r="AN41" s="109"/>
      <c r="AO41" s="381"/>
      <c r="AP41" s="381"/>
      <c r="AQ41" s="407"/>
    </row>
    <row r="42" spans="1:43" ht="6" customHeight="1" x14ac:dyDescent="0.25">
      <c r="A42" s="119"/>
      <c r="B42" s="118"/>
      <c r="C42" s="114"/>
      <c r="D42" s="113"/>
      <c r="E42" s="119"/>
      <c r="F42" s="119"/>
      <c r="G42" s="119"/>
      <c r="H42" s="119"/>
      <c r="I42" s="119"/>
      <c r="J42" s="119"/>
      <c r="K42" s="119"/>
      <c r="L42" s="119"/>
      <c r="M42" s="119"/>
      <c r="N42" s="119"/>
      <c r="O42" s="119"/>
      <c r="P42" s="119"/>
      <c r="Q42" s="119"/>
      <c r="R42" s="119"/>
      <c r="S42" s="119"/>
      <c r="T42" s="119"/>
      <c r="U42" s="114"/>
      <c r="V42" s="113"/>
      <c r="W42" s="119"/>
      <c r="X42" s="119"/>
      <c r="Y42" s="119"/>
      <c r="Z42" s="119"/>
      <c r="AA42" s="119"/>
      <c r="AB42" s="119"/>
      <c r="AC42" s="119"/>
      <c r="AD42" s="119"/>
      <c r="AE42" s="119"/>
      <c r="AF42" s="119"/>
      <c r="AG42" s="119"/>
      <c r="AH42" s="119"/>
      <c r="AI42" s="119"/>
      <c r="AJ42" s="119"/>
      <c r="AK42" s="119"/>
      <c r="AL42" s="120"/>
      <c r="AM42" s="114"/>
      <c r="AN42" s="113"/>
      <c r="AO42" s="119"/>
      <c r="AP42" s="119"/>
      <c r="AQ42" s="119"/>
    </row>
    <row r="43" spans="1:43" ht="6" customHeight="1" x14ac:dyDescent="0.25">
      <c r="A43" s="29"/>
      <c r="B43" s="433"/>
      <c r="C43" s="107"/>
      <c r="D43" s="108"/>
      <c r="E43" s="29"/>
      <c r="F43" s="29"/>
      <c r="G43" s="29"/>
      <c r="H43" s="29"/>
      <c r="I43" s="29"/>
      <c r="J43" s="29"/>
      <c r="K43" s="29"/>
      <c r="L43" s="29"/>
      <c r="M43" s="29"/>
      <c r="N43" s="29"/>
      <c r="O43" s="29"/>
      <c r="P43" s="29"/>
      <c r="Q43" s="29"/>
      <c r="R43" s="29"/>
      <c r="S43" s="29"/>
      <c r="T43" s="29"/>
      <c r="U43" s="107"/>
      <c r="V43" s="108"/>
      <c r="W43" s="29"/>
      <c r="X43" s="29"/>
      <c r="Y43" s="29"/>
      <c r="Z43" s="29"/>
      <c r="AA43" s="29"/>
      <c r="AB43" s="29"/>
      <c r="AC43" s="29"/>
      <c r="AD43" s="29"/>
      <c r="AE43" s="29"/>
      <c r="AF43" s="29"/>
      <c r="AG43" s="29"/>
      <c r="AH43" s="29"/>
      <c r="AI43" s="29"/>
      <c r="AJ43" s="29"/>
      <c r="AK43" s="29"/>
      <c r="AL43" s="33"/>
      <c r="AM43" s="107"/>
      <c r="AN43" s="108"/>
      <c r="AO43" s="29"/>
      <c r="AP43" s="29"/>
      <c r="AQ43" s="29"/>
    </row>
    <row r="44" spans="1:43" ht="11.25" customHeight="1" x14ac:dyDescent="0.25">
      <c r="A44" s="407"/>
      <c r="B44" s="460">
        <v>1008</v>
      </c>
      <c r="C44" s="202"/>
      <c r="D44" s="109"/>
      <c r="E44" s="1128" t="str">
        <f ca="1">VLOOKUP(INDIRECT(ADDRESS(ROW(),COLUMN()-3)),INDIRECT("translations[[Question Num]:["&amp; Language_Selected &amp;"]]"),MATCH(Language_Selected,Language_Options,0)+1,FALSE)</f>
        <v xml:space="preserve">Have you heard of ARVs, that is, antiretroviral medicines that treat HIV? </v>
      </c>
      <c r="F44" s="1128"/>
      <c r="G44" s="1128"/>
      <c r="H44" s="1128"/>
      <c r="I44" s="1128"/>
      <c r="J44" s="1128"/>
      <c r="K44" s="1128"/>
      <c r="L44" s="1128"/>
      <c r="M44" s="1128"/>
      <c r="N44" s="1128"/>
      <c r="O44" s="1128"/>
      <c r="P44" s="1128"/>
      <c r="Q44" s="1128"/>
      <c r="R44" s="1128"/>
      <c r="S44" s="1128"/>
      <c r="T44" s="1128"/>
      <c r="U44" s="146"/>
      <c r="V44" s="109"/>
      <c r="W44" s="381" t="s">
        <v>52</v>
      </c>
      <c r="X44" s="381"/>
      <c r="Y44" s="111" t="s">
        <v>9</v>
      </c>
      <c r="Z44" s="111"/>
      <c r="AA44" s="111"/>
      <c r="AB44" s="111"/>
      <c r="AC44" s="111"/>
      <c r="AD44" s="111"/>
      <c r="AE44" s="111"/>
      <c r="AF44" s="111"/>
      <c r="AG44" s="111"/>
      <c r="AH44" s="111"/>
      <c r="AI44" s="111"/>
      <c r="AJ44" s="111"/>
      <c r="AK44" s="111"/>
      <c r="AL44" s="117" t="s">
        <v>53</v>
      </c>
      <c r="AM44" s="202"/>
      <c r="AN44" s="109"/>
      <c r="AO44" s="381"/>
      <c r="AP44" s="381"/>
      <c r="AQ44" s="407"/>
    </row>
    <row r="45" spans="1:43" x14ac:dyDescent="0.25">
      <c r="A45" s="407"/>
      <c r="B45" s="206"/>
      <c r="C45" s="202"/>
      <c r="D45" s="109"/>
      <c r="E45" s="1128"/>
      <c r="F45" s="1128"/>
      <c r="G45" s="1128"/>
      <c r="H45" s="1128"/>
      <c r="I45" s="1128"/>
      <c r="J45" s="1128"/>
      <c r="K45" s="1128"/>
      <c r="L45" s="1128"/>
      <c r="M45" s="1128"/>
      <c r="N45" s="1128"/>
      <c r="O45" s="1128"/>
      <c r="P45" s="1128"/>
      <c r="Q45" s="1128"/>
      <c r="R45" s="1128"/>
      <c r="S45" s="1128"/>
      <c r="T45" s="1128"/>
      <c r="U45" s="146"/>
      <c r="V45" s="109"/>
      <c r="W45" s="381" t="s">
        <v>54</v>
      </c>
      <c r="X45" s="381"/>
      <c r="Y45" s="111" t="s">
        <v>9</v>
      </c>
      <c r="Z45" s="111"/>
      <c r="AA45" s="111"/>
      <c r="AB45" s="111"/>
      <c r="AC45" s="111"/>
      <c r="AD45" s="111"/>
      <c r="AE45" s="111"/>
      <c r="AF45" s="111"/>
      <c r="AG45" s="111"/>
      <c r="AH45" s="111"/>
      <c r="AI45" s="111"/>
      <c r="AJ45" s="111"/>
      <c r="AK45" s="111"/>
      <c r="AL45" s="117" t="s">
        <v>55</v>
      </c>
      <c r="AM45" s="202"/>
      <c r="AN45" s="109"/>
      <c r="AO45" s="381"/>
      <c r="AP45" s="381"/>
      <c r="AQ45" s="407"/>
    </row>
    <row r="46" spans="1:43" ht="6" customHeight="1" x14ac:dyDescent="0.25">
      <c r="A46" s="119"/>
      <c r="B46" s="118"/>
      <c r="C46" s="114"/>
      <c r="D46" s="113"/>
      <c r="E46" s="119"/>
      <c r="F46" s="119"/>
      <c r="G46" s="119"/>
      <c r="H46" s="119"/>
      <c r="I46" s="119"/>
      <c r="J46" s="119"/>
      <c r="K46" s="119"/>
      <c r="L46" s="119"/>
      <c r="M46" s="119"/>
      <c r="N46" s="119"/>
      <c r="O46" s="119"/>
      <c r="P46" s="119"/>
      <c r="Q46" s="119"/>
      <c r="R46" s="119"/>
      <c r="S46" s="119"/>
      <c r="T46" s="119"/>
      <c r="U46" s="114"/>
      <c r="V46" s="113"/>
      <c r="W46" s="119"/>
      <c r="X46" s="119"/>
      <c r="Y46" s="119"/>
      <c r="Z46" s="119"/>
      <c r="AA46" s="119"/>
      <c r="AB46" s="119"/>
      <c r="AC46" s="119"/>
      <c r="AD46" s="119"/>
      <c r="AE46" s="119"/>
      <c r="AF46" s="119"/>
      <c r="AG46" s="119"/>
      <c r="AH46" s="119"/>
      <c r="AI46" s="119"/>
      <c r="AJ46" s="119"/>
      <c r="AK46" s="119"/>
      <c r="AL46" s="120"/>
      <c r="AM46" s="114"/>
      <c r="AN46" s="113"/>
      <c r="AO46" s="119"/>
      <c r="AP46" s="119"/>
      <c r="AQ46" s="119"/>
    </row>
    <row r="47" spans="1:43" ht="6" customHeight="1" x14ac:dyDescent="0.25">
      <c r="A47" s="407"/>
      <c r="B47" s="410"/>
      <c r="C47" s="202"/>
      <c r="D47" s="109"/>
      <c r="E47" s="407"/>
      <c r="F47" s="407"/>
      <c r="G47" s="407"/>
      <c r="H47" s="407"/>
      <c r="I47" s="407"/>
      <c r="J47" s="407"/>
      <c r="K47" s="407"/>
      <c r="L47" s="407"/>
      <c r="M47" s="407"/>
      <c r="N47" s="407"/>
      <c r="O47" s="407"/>
      <c r="P47" s="407"/>
      <c r="Q47" s="407"/>
      <c r="R47" s="407"/>
      <c r="S47" s="407"/>
      <c r="T47" s="407"/>
      <c r="U47" s="202"/>
      <c r="V47" s="109"/>
      <c r="W47" s="407"/>
      <c r="X47" s="407"/>
      <c r="Y47" s="407"/>
      <c r="Z47" s="407"/>
      <c r="AA47" s="407"/>
      <c r="AB47" s="407"/>
      <c r="AC47" s="407"/>
      <c r="AD47" s="407"/>
      <c r="AE47" s="407"/>
      <c r="AF47" s="407"/>
      <c r="AG47" s="407"/>
      <c r="AH47" s="407"/>
      <c r="AI47" s="407"/>
      <c r="AJ47" s="407"/>
      <c r="AK47" s="407"/>
      <c r="AL47" s="203"/>
      <c r="AM47" s="202"/>
      <c r="AN47" s="109"/>
      <c r="AO47" s="407"/>
      <c r="AP47" s="407"/>
      <c r="AQ47" s="407"/>
    </row>
    <row r="48" spans="1:43" ht="11.25" customHeight="1" x14ac:dyDescent="0.25">
      <c r="A48" s="407"/>
      <c r="B48" s="460">
        <v>1009</v>
      </c>
      <c r="C48" s="202"/>
      <c r="D48" s="109"/>
      <c r="E48" s="1128" t="str">
        <f ca="1">VLOOKUP(INDIRECT(ADDRESS(ROW(),COLUMN()-3)),INDIRECT("translations[[Question Num]:["&amp; Language_Selected &amp;"]]"),MATCH(Language_Selected,Language_Options,0)+1,FALSE)</f>
        <v>Are there any special medicines that a doctor or a nurse can give to a woman infected with HIV to reduce the risk of transmission to the baby?</v>
      </c>
      <c r="F48" s="1128"/>
      <c r="G48" s="1128"/>
      <c r="H48" s="1128"/>
      <c r="I48" s="1128"/>
      <c r="J48" s="1128"/>
      <c r="K48" s="1128"/>
      <c r="L48" s="1128"/>
      <c r="M48" s="1128"/>
      <c r="N48" s="1128"/>
      <c r="O48" s="1128"/>
      <c r="P48" s="1128"/>
      <c r="Q48" s="1128"/>
      <c r="R48" s="1128"/>
      <c r="S48" s="1128"/>
      <c r="T48" s="1128"/>
      <c r="U48" s="146"/>
      <c r="V48" s="109"/>
      <c r="W48" s="381" t="s">
        <v>52</v>
      </c>
      <c r="X48" s="381"/>
      <c r="Y48" s="111" t="s">
        <v>9</v>
      </c>
      <c r="Z48" s="111"/>
      <c r="AA48" s="111"/>
      <c r="AB48" s="111"/>
      <c r="AC48" s="111"/>
      <c r="AD48" s="111"/>
      <c r="AE48" s="111"/>
      <c r="AF48" s="111"/>
      <c r="AG48" s="111"/>
      <c r="AH48" s="111"/>
      <c r="AI48" s="111"/>
      <c r="AJ48" s="111"/>
      <c r="AK48" s="111"/>
      <c r="AL48" s="117" t="s">
        <v>53</v>
      </c>
      <c r="AM48" s="202"/>
      <c r="AN48" s="109"/>
      <c r="AO48" s="381"/>
      <c r="AP48" s="381"/>
      <c r="AQ48" s="407"/>
    </row>
    <row r="49" spans="1:43" x14ac:dyDescent="0.25">
      <c r="A49" s="407"/>
      <c r="B49" s="121"/>
      <c r="C49" s="202"/>
      <c r="D49" s="109"/>
      <c r="E49" s="1128"/>
      <c r="F49" s="1128"/>
      <c r="G49" s="1128"/>
      <c r="H49" s="1128"/>
      <c r="I49" s="1128"/>
      <c r="J49" s="1128"/>
      <c r="K49" s="1128"/>
      <c r="L49" s="1128"/>
      <c r="M49" s="1128"/>
      <c r="N49" s="1128"/>
      <c r="O49" s="1128"/>
      <c r="P49" s="1128"/>
      <c r="Q49" s="1128"/>
      <c r="R49" s="1128"/>
      <c r="S49" s="1128"/>
      <c r="T49" s="1128"/>
      <c r="U49" s="146"/>
      <c r="V49" s="109"/>
      <c r="W49" s="381" t="s">
        <v>54</v>
      </c>
      <c r="X49" s="381"/>
      <c r="Y49" s="111" t="s">
        <v>9</v>
      </c>
      <c r="Z49" s="111"/>
      <c r="AA49" s="111"/>
      <c r="AB49" s="111"/>
      <c r="AC49" s="111"/>
      <c r="AD49" s="111"/>
      <c r="AE49" s="111"/>
      <c r="AF49" s="111"/>
      <c r="AG49" s="111"/>
      <c r="AH49" s="111"/>
      <c r="AI49" s="111"/>
      <c r="AJ49" s="111"/>
      <c r="AK49" s="111"/>
      <c r="AL49" s="117" t="s">
        <v>55</v>
      </c>
      <c r="AM49" s="202"/>
      <c r="AN49" s="109"/>
      <c r="AO49" s="381"/>
      <c r="AP49" s="381"/>
      <c r="AQ49" s="407"/>
    </row>
    <row r="50" spans="1:43" x14ac:dyDescent="0.25">
      <c r="A50" s="407"/>
      <c r="B50" s="206"/>
      <c r="C50" s="202"/>
      <c r="D50" s="109"/>
      <c r="E50" s="1128"/>
      <c r="F50" s="1128"/>
      <c r="G50" s="1128"/>
      <c r="H50" s="1128"/>
      <c r="I50" s="1128"/>
      <c r="J50" s="1128"/>
      <c r="K50" s="1128"/>
      <c r="L50" s="1128"/>
      <c r="M50" s="1128"/>
      <c r="N50" s="1128"/>
      <c r="O50" s="1128"/>
      <c r="P50" s="1128"/>
      <c r="Q50" s="1128"/>
      <c r="R50" s="1128"/>
      <c r="S50" s="1128"/>
      <c r="T50" s="1128"/>
      <c r="U50" s="146"/>
      <c r="V50" s="109"/>
      <c r="W50" s="381" t="s">
        <v>150</v>
      </c>
      <c r="X50" s="381"/>
      <c r="Y50" s="381"/>
      <c r="Z50" s="381"/>
      <c r="AA50" s="381"/>
      <c r="AB50" s="111" t="s">
        <v>9</v>
      </c>
      <c r="AC50" s="160"/>
      <c r="AD50" s="111"/>
      <c r="AE50" s="111"/>
      <c r="AF50" s="111"/>
      <c r="AG50" s="111"/>
      <c r="AH50" s="111"/>
      <c r="AI50" s="111"/>
      <c r="AJ50" s="111"/>
      <c r="AK50" s="111"/>
      <c r="AL50" s="117" t="s">
        <v>103</v>
      </c>
      <c r="AM50" s="202"/>
      <c r="AN50" s="109"/>
      <c r="AO50" s="381"/>
      <c r="AP50" s="381"/>
      <c r="AQ50" s="407"/>
    </row>
    <row r="51" spans="1:43" ht="6" customHeight="1" x14ac:dyDescent="0.25">
      <c r="A51" s="119"/>
      <c r="B51" s="118"/>
      <c r="C51" s="114"/>
      <c r="D51" s="113"/>
      <c r="E51" s="119"/>
      <c r="F51" s="119"/>
      <c r="G51" s="119"/>
      <c r="H51" s="119"/>
      <c r="I51" s="119"/>
      <c r="J51" s="119"/>
      <c r="K51" s="119"/>
      <c r="L51" s="119"/>
      <c r="M51" s="119"/>
      <c r="N51" s="119"/>
      <c r="O51" s="119"/>
      <c r="P51" s="119"/>
      <c r="Q51" s="119"/>
      <c r="R51" s="119"/>
      <c r="S51" s="119"/>
      <c r="T51" s="119"/>
      <c r="U51" s="114"/>
      <c r="V51" s="113"/>
      <c r="W51" s="119"/>
      <c r="X51" s="119"/>
      <c r="Y51" s="119"/>
      <c r="Z51" s="119"/>
      <c r="AA51" s="119"/>
      <c r="AB51" s="119"/>
      <c r="AC51" s="119"/>
      <c r="AD51" s="119"/>
      <c r="AE51" s="119"/>
      <c r="AF51" s="119"/>
      <c r="AG51" s="119"/>
      <c r="AH51" s="119"/>
      <c r="AI51" s="119"/>
      <c r="AJ51" s="119"/>
      <c r="AK51" s="119"/>
      <c r="AL51" s="120"/>
      <c r="AM51" s="114"/>
      <c r="AN51" s="113"/>
      <c r="AO51" s="119"/>
      <c r="AP51" s="119"/>
      <c r="AQ51" s="119"/>
    </row>
    <row r="52" spans="1:43" ht="6" customHeight="1" x14ac:dyDescent="0.25">
      <c r="A52" s="320"/>
      <c r="B52" s="192"/>
      <c r="C52" s="193"/>
      <c r="D52" s="109"/>
      <c r="E52" s="407"/>
      <c r="F52" s="407"/>
      <c r="G52" s="407"/>
      <c r="H52" s="407"/>
      <c r="I52" s="407"/>
      <c r="J52" s="407"/>
      <c r="K52" s="407"/>
      <c r="L52" s="407"/>
      <c r="M52" s="407"/>
      <c r="N52" s="407"/>
      <c r="O52" s="407"/>
      <c r="P52" s="407"/>
      <c r="Q52" s="407"/>
      <c r="R52" s="407"/>
      <c r="S52" s="407"/>
      <c r="T52" s="407"/>
      <c r="U52" s="202"/>
      <c r="V52" s="109"/>
      <c r="W52" s="407"/>
      <c r="X52" s="407"/>
      <c r="Y52" s="407"/>
      <c r="Z52" s="407"/>
      <c r="AA52" s="407"/>
      <c r="AB52" s="407"/>
      <c r="AC52" s="407"/>
      <c r="AD52" s="407"/>
      <c r="AE52" s="407"/>
      <c r="AF52" s="407"/>
      <c r="AG52" s="407"/>
      <c r="AH52" s="407"/>
      <c r="AI52" s="407"/>
      <c r="AJ52" s="407"/>
      <c r="AK52" s="407"/>
      <c r="AL52" s="203"/>
      <c r="AM52" s="202"/>
      <c r="AN52" s="109"/>
      <c r="AO52" s="407"/>
      <c r="AP52" s="407"/>
      <c r="AQ52" s="407"/>
    </row>
    <row r="53" spans="1:43" ht="11.25" customHeight="1" x14ac:dyDescent="0.25">
      <c r="A53" s="320"/>
      <c r="B53" s="473">
        <v>1010</v>
      </c>
      <c r="C53" s="193"/>
      <c r="D53" s="109"/>
      <c r="E53" s="1128" t="str">
        <f ca="1">VLOOKUP(INDIRECT(ADDRESS(ROW(),COLUMN()-3)),INDIRECT("translations[[Question Num]:["&amp; Language_Selected &amp;"]]"),MATCH(Language_Selected,Language_Options,0)+1,FALSE)</f>
        <v>Have you heard of PrEP, a medicine taken daily that can prevent a person from getting HIV?</v>
      </c>
      <c r="F53" s="1128"/>
      <c r="G53" s="1128"/>
      <c r="H53" s="1128"/>
      <c r="I53" s="1128"/>
      <c r="J53" s="1128"/>
      <c r="K53" s="1128"/>
      <c r="L53" s="1128"/>
      <c r="M53" s="1128"/>
      <c r="N53" s="1128"/>
      <c r="O53" s="1128"/>
      <c r="P53" s="1128"/>
      <c r="Q53" s="1128"/>
      <c r="R53" s="1128"/>
      <c r="S53" s="1128"/>
      <c r="T53" s="1128"/>
      <c r="U53" s="146"/>
      <c r="V53" s="109"/>
      <c r="W53" s="381" t="s">
        <v>52</v>
      </c>
      <c r="X53" s="381"/>
      <c r="Y53" s="111" t="s">
        <v>9</v>
      </c>
      <c r="Z53" s="111"/>
      <c r="AA53" s="111"/>
      <c r="AB53" s="111"/>
      <c r="AC53" s="111"/>
      <c r="AD53" s="111"/>
      <c r="AE53" s="111"/>
      <c r="AF53" s="111"/>
      <c r="AG53" s="111"/>
      <c r="AH53" s="111"/>
      <c r="AI53" s="111"/>
      <c r="AJ53" s="111"/>
      <c r="AK53" s="111"/>
      <c r="AL53" s="117" t="s">
        <v>53</v>
      </c>
      <c r="AM53" s="202"/>
      <c r="AN53" s="109"/>
      <c r="AO53" s="381"/>
      <c r="AP53" s="381"/>
      <c r="AQ53" s="407"/>
    </row>
    <row r="54" spans="1:43" x14ac:dyDescent="0.25">
      <c r="A54" s="320"/>
      <c r="B54" s="255" t="s">
        <v>759</v>
      </c>
      <c r="C54" s="193"/>
      <c r="D54" s="109"/>
      <c r="E54" s="1128"/>
      <c r="F54" s="1128"/>
      <c r="G54" s="1128"/>
      <c r="H54" s="1128"/>
      <c r="I54" s="1128"/>
      <c r="J54" s="1128"/>
      <c r="K54" s="1128"/>
      <c r="L54" s="1128"/>
      <c r="M54" s="1128"/>
      <c r="N54" s="1128"/>
      <c r="O54" s="1128"/>
      <c r="P54" s="1128"/>
      <c r="Q54" s="1128"/>
      <c r="R54" s="1128"/>
      <c r="S54" s="1128"/>
      <c r="T54" s="1128"/>
      <c r="U54" s="146"/>
      <c r="V54" s="109"/>
      <c r="W54" s="381" t="s">
        <v>54</v>
      </c>
      <c r="X54" s="381"/>
      <c r="Y54" s="111" t="s">
        <v>9</v>
      </c>
      <c r="Z54" s="111"/>
      <c r="AA54" s="111"/>
      <c r="AB54" s="111"/>
      <c r="AC54" s="111"/>
      <c r="AD54" s="111"/>
      <c r="AE54" s="111"/>
      <c r="AF54" s="111"/>
      <c r="AG54" s="111"/>
      <c r="AH54" s="111"/>
      <c r="AI54" s="111"/>
      <c r="AJ54" s="111"/>
      <c r="AK54" s="111"/>
      <c r="AL54" s="117" t="s">
        <v>55</v>
      </c>
      <c r="AM54" s="202"/>
      <c r="AN54" s="109"/>
      <c r="AO54" s="381"/>
      <c r="AP54" s="462">
        <v>1012</v>
      </c>
      <c r="AQ54" s="407"/>
    </row>
    <row r="55" spans="1:43" ht="6" customHeight="1" x14ac:dyDescent="0.25">
      <c r="A55" s="194"/>
      <c r="B55" s="195"/>
      <c r="C55" s="196"/>
      <c r="D55" s="113"/>
      <c r="E55" s="119"/>
      <c r="F55" s="119"/>
      <c r="G55" s="119"/>
      <c r="H55" s="119"/>
      <c r="I55" s="119"/>
      <c r="J55" s="119"/>
      <c r="K55" s="119"/>
      <c r="L55" s="119"/>
      <c r="M55" s="119"/>
      <c r="N55" s="119"/>
      <c r="O55" s="119"/>
      <c r="P55" s="119"/>
      <c r="Q55" s="119"/>
      <c r="R55" s="119"/>
      <c r="S55" s="119"/>
      <c r="T55" s="119"/>
      <c r="U55" s="114"/>
      <c r="V55" s="113"/>
      <c r="W55" s="119"/>
      <c r="X55" s="119"/>
      <c r="Y55" s="119"/>
      <c r="Z55" s="119"/>
      <c r="AA55" s="119"/>
      <c r="AB55" s="119"/>
      <c r="AC55" s="119"/>
      <c r="AD55" s="119"/>
      <c r="AE55" s="119"/>
      <c r="AF55" s="119"/>
      <c r="AG55" s="119"/>
      <c r="AH55" s="119"/>
      <c r="AI55" s="119"/>
      <c r="AJ55" s="119"/>
      <c r="AK55" s="119"/>
      <c r="AL55" s="120"/>
      <c r="AM55" s="114"/>
      <c r="AN55" s="113"/>
      <c r="AO55" s="119"/>
      <c r="AP55" s="119"/>
      <c r="AQ55" s="119"/>
    </row>
    <row r="56" spans="1:43" ht="6" customHeight="1" x14ac:dyDescent="0.25">
      <c r="A56" s="320"/>
      <c r="B56" s="192"/>
      <c r="C56" s="193"/>
      <c r="D56" s="109"/>
      <c r="E56" s="407"/>
      <c r="F56" s="407"/>
      <c r="G56" s="407"/>
      <c r="H56" s="407"/>
      <c r="I56" s="407"/>
      <c r="J56" s="407"/>
      <c r="K56" s="407"/>
      <c r="L56" s="407"/>
      <c r="M56" s="407"/>
      <c r="N56" s="407"/>
      <c r="O56" s="407"/>
      <c r="P56" s="407"/>
      <c r="Q56" s="407"/>
      <c r="R56" s="407"/>
      <c r="S56" s="407"/>
      <c r="T56" s="407"/>
      <c r="U56" s="202"/>
      <c r="V56" s="109"/>
      <c r="W56" s="407"/>
      <c r="X56" s="407"/>
      <c r="Y56" s="407"/>
      <c r="Z56" s="407"/>
      <c r="AA56" s="407"/>
      <c r="AB56" s="407"/>
      <c r="AC56" s="407"/>
      <c r="AD56" s="407"/>
      <c r="AE56" s="407"/>
      <c r="AF56" s="407"/>
      <c r="AG56" s="407"/>
      <c r="AH56" s="407"/>
      <c r="AI56" s="407"/>
      <c r="AJ56" s="407"/>
      <c r="AK56" s="407"/>
      <c r="AL56" s="203"/>
      <c r="AM56" s="202"/>
      <c r="AN56" s="109"/>
      <c r="AO56" s="407"/>
      <c r="AP56" s="407"/>
      <c r="AQ56" s="407"/>
    </row>
    <row r="57" spans="1:43" ht="11.25" customHeight="1" x14ac:dyDescent="0.25">
      <c r="A57" s="320"/>
      <c r="B57" s="473">
        <v>1011</v>
      </c>
      <c r="C57" s="193"/>
      <c r="D57" s="109"/>
      <c r="E57" s="1128" t="str">
        <f ca="1">VLOOKUP(INDIRECT(ADDRESS(ROW(),COLUMN()-3)),INDIRECT("translations[[Question Num]:["&amp; Language_Selected &amp;"]]"),MATCH(Language_Selected,Language_Options,0)+1,FALSE)</f>
        <v>Do you approve of people who take a pill every day to prevent getting HIV?</v>
      </c>
      <c r="F57" s="1128"/>
      <c r="G57" s="1128"/>
      <c r="H57" s="1128"/>
      <c r="I57" s="1128"/>
      <c r="J57" s="1128"/>
      <c r="K57" s="1128"/>
      <c r="L57" s="1128"/>
      <c r="M57" s="1128"/>
      <c r="N57" s="1128"/>
      <c r="O57" s="1128"/>
      <c r="P57" s="1128"/>
      <c r="Q57" s="1128"/>
      <c r="R57" s="1128"/>
      <c r="S57" s="1128"/>
      <c r="T57" s="1128"/>
      <c r="U57" s="146"/>
      <c r="V57" s="109"/>
      <c r="W57" s="381" t="s">
        <v>52</v>
      </c>
      <c r="X57" s="381"/>
      <c r="Y57" s="111" t="s">
        <v>9</v>
      </c>
      <c r="Z57" s="111"/>
      <c r="AA57" s="111"/>
      <c r="AB57" s="111"/>
      <c r="AC57" s="111"/>
      <c r="AD57" s="111"/>
      <c r="AE57" s="111"/>
      <c r="AF57" s="111"/>
      <c r="AG57" s="111"/>
      <c r="AH57" s="111"/>
      <c r="AI57" s="111"/>
      <c r="AJ57" s="111"/>
      <c r="AK57" s="111"/>
      <c r="AL57" s="117" t="s">
        <v>53</v>
      </c>
      <c r="AM57" s="202"/>
      <c r="AN57" s="109"/>
      <c r="AO57" s="381"/>
      <c r="AP57" s="381"/>
      <c r="AQ57" s="407"/>
    </row>
    <row r="58" spans="1:43" ht="11.25" customHeight="1" x14ac:dyDescent="0.25">
      <c r="A58" s="320"/>
      <c r="B58" s="255" t="s">
        <v>166</v>
      </c>
      <c r="C58" s="193"/>
      <c r="D58" s="109"/>
      <c r="E58" s="1128"/>
      <c r="F58" s="1128"/>
      <c r="G58" s="1128"/>
      <c r="H58" s="1128"/>
      <c r="I58" s="1128"/>
      <c r="J58" s="1128"/>
      <c r="K58" s="1128"/>
      <c r="L58" s="1128"/>
      <c r="M58" s="1128"/>
      <c r="N58" s="1128"/>
      <c r="O58" s="1128"/>
      <c r="P58" s="1128"/>
      <c r="Q58" s="1128"/>
      <c r="R58" s="1128"/>
      <c r="S58" s="1128"/>
      <c r="T58" s="1128"/>
      <c r="U58" s="146"/>
      <c r="V58" s="109"/>
      <c r="W58" s="381" t="s">
        <v>54</v>
      </c>
      <c r="X58" s="381"/>
      <c r="Y58" s="111" t="s">
        <v>9</v>
      </c>
      <c r="Z58" s="111"/>
      <c r="AA58" s="111"/>
      <c r="AB58" s="111"/>
      <c r="AC58" s="111"/>
      <c r="AD58" s="111"/>
      <c r="AE58" s="111"/>
      <c r="AF58" s="111"/>
      <c r="AG58" s="111"/>
      <c r="AH58" s="111"/>
      <c r="AI58" s="111"/>
      <c r="AJ58" s="111"/>
      <c r="AK58" s="111"/>
      <c r="AL58" s="117" t="s">
        <v>55</v>
      </c>
      <c r="AM58" s="202"/>
      <c r="AN58" s="109"/>
      <c r="AO58" s="381"/>
      <c r="AP58" s="381"/>
      <c r="AQ58" s="407"/>
    </row>
    <row r="59" spans="1:43" x14ac:dyDescent="0.25">
      <c r="A59" s="320"/>
      <c r="B59" s="255"/>
      <c r="C59" s="193"/>
      <c r="D59" s="109"/>
      <c r="E59" s="1128"/>
      <c r="F59" s="1128"/>
      <c r="G59" s="1128"/>
      <c r="H59" s="1128"/>
      <c r="I59" s="1128"/>
      <c r="J59" s="1128"/>
      <c r="K59" s="1128"/>
      <c r="L59" s="1128"/>
      <c r="M59" s="1128"/>
      <c r="N59" s="1128"/>
      <c r="O59" s="1128"/>
      <c r="P59" s="1128"/>
      <c r="Q59" s="1128"/>
      <c r="R59" s="1128"/>
      <c r="S59" s="1128"/>
      <c r="T59" s="1128"/>
      <c r="U59" s="146"/>
      <c r="V59" s="109"/>
      <c r="W59" s="381" t="s">
        <v>760</v>
      </c>
      <c r="X59" s="381"/>
      <c r="Y59" s="381"/>
      <c r="Z59" s="381"/>
      <c r="AA59" s="381"/>
      <c r="AB59" s="381"/>
      <c r="AC59" s="381"/>
      <c r="AD59" s="381"/>
      <c r="AF59" s="111"/>
      <c r="AH59" s="111" t="s">
        <v>9</v>
      </c>
      <c r="AI59" s="160"/>
      <c r="AJ59" s="111"/>
      <c r="AK59" s="111"/>
      <c r="AL59" s="117" t="s">
        <v>103</v>
      </c>
      <c r="AM59" s="202"/>
      <c r="AN59" s="109"/>
      <c r="AO59" s="381"/>
      <c r="AP59" s="381"/>
      <c r="AQ59" s="407"/>
    </row>
    <row r="60" spans="1:43" ht="6" customHeight="1" thickBot="1" x14ac:dyDescent="0.3">
      <c r="A60" s="314"/>
      <c r="B60" s="315"/>
      <c r="C60" s="316"/>
      <c r="D60" s="140"/>
      <c r="E60" s="141"/>
      <c r="F60" s="141"/>
      <c r="G60" s="141"/>
      <c r="H60" s="141"/>
      <c r="I60" s="141"/>
      <c r="J60" s="141"/>
      <c r="K60" s="141"/>
      <c r="L60" s="141"/>
      <c r="M60" s="141"/>
      <c r="N60" s="141"/>
      <c r="O60" s="141"/>
      <c r="P60" s="141"/>
      <c r="Q60" s="141"/>
      <c r="R60" s="141"/>
      <c r="S60" s="141"/>
      <c r="T60" s="141"/>
      <c r="U60" s="139"/>
      <c r="V60" s="140"/>
      <c r="W60" s="141"/>
      <c r="X60" s="141"/>
      <c r="Y60" s="141"/>
      <c r="Z60" s="141"/>
      <c r="AA60" s="141"/>
      <c r="AB60" s="141"/>
      <c r="AC60" s="141"/>
      <c r="AD60" s="141"/>
      <c r="AE60" s="141"/>
      <c r="AF60" s="141"/>
      <c r="AG60" s="141"/>
      <c r="AH60" s="141"/>
      <c r="AI60" s="141"/>
      <c r="AJ60" s="141"/>
      <c r="AK60" s="141"/>
      <c r="AL60" s="142"/>
      <c r="AM60" s="139"/>
      <c r="AN60" s="140"/>
      <c r="AO60" s="141"/>
      <c r="AP60" s="141"/>
      <c r="AQ60" s="141"/>
    </row>
    <row r="61" spans="1:43" ht="6" customHeight="1" x14ac:dyDescent="0.25">
      <c r="A61" s="317"/>
      <c r="B61" s="190"/>
      <c r="C61" s="191"/>
      <c r="D61" s="132"/>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4"/>
      <c r="AM61" s="131"/>
      <c r="AN61" s="132"/>
      <c r="AO61" s="133"/>
      <c r="AP61" s="133"/>
      <c r="AQ61" s="135"/>
    </row>
    <row r="62" spans="1:43" x14ac:dyDescent="0.25">
      <c r="A62" s="318"/>
      <c r="B62" s="473">
        <v>1012</v>
      </c>
      <c r="C62" s="193"/>
      <c r="D62" s="109"/>
      <c r="E62" s="1129" t="s">
        <v>761</v>
      </c>
      <c r="F62" s="1129"/>
      <c r="G62" s="1129"/>
      <c r="H62" s="1129"/>
      <c r="I62" s="1129"/>
      <c r="J62" s="1129"/>
      <c r="K62" s="1129"/>
      <c r="L62" s="1129"/>
      <c r="M62" s="1129"/>
      <c r="N62" s="1129"/>
      <c r="O62" s="1129"/>
      <c r="P62" s="1129"/>
      <c r="Q62" s="1129"/>
      <c r="R62" s="1129"/>
      <c r="S62" s="1129"/>
      <c r="T62" s="1129"/>
      <c r="U62" s="1129"/>
      <c r="V62" s="1129"/>
      <c r="W62" s="1129"/>
      <c r="X62" s="1129"/>
      <c r="Y62" s="1129"/>
      <c r="Z62" s="1129"/>
      <c r="AA62" s="1129"/>
      <c r="AB62" s="1129"/>
      <c r="AC62" s="1129"/>
      <c r="AD62" s="1129"/>
      <c r="AE62" s="1129"/>
      <c r="AF62" s="1129"/>
      <c r="AG62" s="1129"/>
      <c r="AH62" s="1129"/>
      <c r="AI62" s="1129"/>
      <c r="AJ62" s="1129"/>
      <c r="AK62" s="1129"/>
      <c r="AL62" s="1129"/>
      <c r="AM62" s="202"/>
      <c r="AN62" s="109"/>
      <c r="AO62" s="407"/>
      <c r="AQ62" s="137"/>
    </row>
    <row r="63" spans="1:43" x14ac:dyDescent="0.25">
      <c r="A63" s="318"/>
      <c r="B63" s="255" t="s">
        <v>177</v>
      </c>
      <c r="C63" s="193"/>
      <c r="D63" s="109"/>
      <c r="E63" s="797"/>
      <c r="F63" s="797"/>
      <c r="G63" s="797"/>
      <c r="H63" s="797"/>
      <c r="I63" s="797"/>
      <c r="J63" s="797"/>
      <c r="K63" s="797"/>
      <c r="L63" s="797"/>
      <c r="M63" s="797"/>
      <c r="N63" s="797"/>
      <c r="O63" s="797"/>
      <c r="P63" s="797"/>
      <c r="Q63" s="797"/>
      <c r="R63" s="797"/>
      <c r="S63" s="797"/>
      <c r="T63" s="797"/>
      <c r="U63" s="407"/>
      <c r="V63" s="407"/>
      <c r="X63" s="407"/>
      <c r="Y63" s="407"/>
      <c r="Z63" s="1221" t="s">
        <v>762</v>
      </c>
      <c r="AA63" s="1221"/>
      <c r="AB63" s="1221"/>
      <c r="AC63" s="1221"/>
      <c r="AD63" s="1221"/>
      <c r="AE63" s="407"/>
      <c r="AF63" s="407"/>
      <c r="AG63" s="407"/>
      <c r="AH63" s="407"/>
      <c r="AI63" s="407"/>
      <c r="AJ63" s="407"/>
      <c r="AK63" s="407"/>
      <c r="AL63" s="203"/>
      <c r="AM63" s="202"/>
      <c r="AN63" s="109"/>
      <c r="AO63" s="407"/>
      <c r="AQ63" s="137"/>
    </row>
    <row r="64" spans="1:43" ht="11.25" customHeight="1" x14ac:dyDescent="0.25">
      <c r="A64" s="318"/>
      <c r="B64" s="192"/>
      <c r="C64" s="193"/>
      <c r="D64" s="109"/>
      <c r="E64" s="407"/>
      <c r="F64" s="407"/>
      <c r="G64" s="407"/>
      <c r="H64" s="407"/>
      <c r="I64" s="407"/>
      <c r="J64" s="407"/>
      <c r="K64" s="407"/>
      <c r="L64" s="407"/>
      <c r="M64" s="407"/>
      <c r="N64" s="407"/>
      <c r="O64" s="407"/>
      <c r="P64" s="407"/>
      <c r="Q64" s="407"/>
      <c r="R64" s="407"/>
      <c r="S64" s="407"/>
      <c r="T64" s="407"/>
      <c r="U64" s="407"/>
      <c r="V64" s="407"/>
      <c r="W64" s="407"/>
      <c r="X64" s="407"/>
      <c r="Y64" s="407"/>
      <c r="Z64" s="1221"/>
      <c r="AA64" s="1221"/>
      <c r="AB64" s="1221"/>
      <c r="AC64" s="1221"/>
      <c r="AD64" s="1221"/>
      <c r="AE64" s="407"/>
      <c r="AF64" s="407"/>
      <c r="AG64" s="407"/>
      <c r="AH64" s="407"/>
      <c r="AI64" s="407"/>
      <c r="AJ64" s="407"/>
      <c r="AK64" s="407"/>
      <c r="AL64" s="203"/>
      <c r="AM64" s="202"/>
      <c r="AN64" s="109"/>
      <c r="AO64" s="407"/>
      <c r="AP64" s="1229">
        <v>1024</v>
      </c>
      <c r="AQ64" s="137"/>
    </row>
    <row r="65" spans="1:43" ht="6" customHeight="1" x14ac:dyDescent="0.25">
      <c r="A65" s="318"/>
      <c r="B65" s="192"/>
      <c r="C65" s="193"/>
      <c r="D65" s="109"/>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203"/>
      <c r="AE65" s="407"/>
      <c r="AF65" s="407"/>
      <c r="AG65" s="407"/>
      <c r="AH65" s="407"/>
      <c r="AI65" s="407"/>
      <c r="AJ65" s="407"/>
      <c r="AK65" s="407"/>
      <c r="AL65" s="203"/>
      <c r="AM65" s="202"/>
      <c r="AN65" s="109"/>
      <c r="AO65" s="407"/>
      <c r="AP65" s="1229"/>
      <c r="AQ65" s="137"/>
    </row>
    <row r="66" spans="1:43" x14ac:dyDescent="0.25">
      <c r="A66" s="318"/>
      <c r="B66" s="339"/>
      <c r="C66" s="193"/>
      <c r="D66" s="109"/>
      <c r="E66" s="407"/>
      <c r="F66" s="407"/>
      <c r="G66" s="407"/>
      <c r="H66" s="407"/>
      <c r="I66" s="407"/>
      <c r="J66" s="407"/>
      <c r="K66" s="407"/>
      <c r="L66" s="407"/>
      <c r="M66" s="407"/>
      <c r="N66" s="407"/>
      <c r="O66" s="407"/>
      <c r="P66" s="407"/>
      <c r="R66" s="407"/>
      <c r="S66" s="407"/>
      <c r="T66" s="407"/>
      <c r="U66" s="407"/>
      <c r="V66" s="407"/>
      <c r="W66" s="1238" t="s">
        <v>763</v>
      </c>
      <c r="X66" s="1238"/>
      <c r="Y66" s="1238"/>
      <c r="Z66" s="1238"/>
      <c r="AA66" s="1238"/>
      <c r="AB66" s="1238"/>
      <c r="AC66" s="407"/>
      <c r="AE66" s="407"/>
      <c r="AF66" s="407"/>
      <c r="AG66" s="407"/>
      <c r="AH66" s="407"/>
      <c r="AI66" s="407"/>
      <c r="AJ66" s="407"/>
      <c r="AK66" s="407"/>
      <c r="AL66" s="203"/>
      <c r="AM66" s="202"/>
      <c r="AN66" s="109"/>
      <c r="AO66" s="407"/>
      <c r="AP66" s="407"/>
      <c r="AQ66" s="137"/>
    </row>
    <row r="67" spans="1:43" ht="11.25" customHeight="1" x14ac:dyDescent="0.25">
      <c r="A67" s="318"/>
      <c r="B67" s="255"/>
      <c r="C67" s="193"/>
      <c r="D67" s="109"/>
      <c r="E67" s="407"/>
      <c r="F67" s="407"/>
      <c r="G67" s="407"/>
      <c r="H67" s="407"/>
      <c r="I67" s="407"/>
      <c r="K67" s="1238" t="s">
        <v>764</v>
      </c>
      <c r="L67" s="1238"/>
      <c r="M67" s="1238"/>
      <c r="N67" s="1238"/>
      <c r="O67" s="1238"/>
      <c r="P67" s="1238"/>
      <c r="Q67" s="1238"/>
      <c r="R67" s="407"/>
      <c r="S67" s="407"/>
      <c r="T67" s="407"/>
      <c r="U67" s="407"/>
      <c r="V67" s="407"/>
      <c r="W67" s="1238"/>
      <c r="X67" s="1238"/>
      <c r="Y67" s="1238"/>
      <c r="Z67" s="1238"/>
      <c r="AA67" s="1238"/>
      <c r="AB67" s="1238"/>
      <c r="AC67" s="407"/>
      <c r="AD67" s="203"/>
      <c r="AE67" s="407"/>
      <c r="AF67" s="407"/>
      <c r="AG67" s="407"/>
      <c r="AH67" s="407"/>
      <c r="AI67" s="407"/>
      <c r="AJ67" s="407"/>
      <c r="AK67" s="407"/>
      <c r="AL67" s="203"/>
      <c r="AM67" s="202"/>
      <c r="AN67" s="109"/>
      <c r="AO67" s="407"/>
      <c r="AP67" s="407"/>
      <c r="AQ67" s="137"/>
    </row>
    <row r="68" spans="1:43" ht="11.25" customHeight="1" x14ac:dyDescent="0.25">
      <c r="A68" s="318"/>
      <c r="B68" s="192"/>
      <c r="C68" s="193"/>
      <c r="D68" s="109"/>
      <c r="E68" s="407"/>
      <c r="F68" s="407"/>
      <c r="G68" s="407"/>
      <c r="H68" s="407"/>
      <c r="I68" s="407"/>
      <c r="J68" s="427"/>
      <c r="K68" s="1238"/>
      <c r="L68" s="1238"/>
      <c r="M68" s="1238"/>
      <c r="N68" s="1238"/>
      <c r="O68" s="1238"/>
      <c r="P68" s="1238"/>
      <c r="Q68" s="1238"/>
      <c r="R68" s="407"/>
      <c r="S68" s="407"/>
      <c r="T68" s="407"/>
      <c r="U68" s="407"/>
      <c r="V68" s="407"/>
      <c r="W68" s="1238"/>
      <c r="X68" s="1238"/>
      <c r="Y68" s="1238"/>
      <c r="Z68" s="1238"/>
      <c r="AA68" s="1238"/>
      <c r="AB68" s="1238"/>
      <c r="AC68" s="407"/>
      <c r="AD68" s="407"/>
      <c r="AE68" s="407"/>
      <c r="AF68" s="407"/>
      <c r="AG68" s="407"/>
      <c r="AH68" s="407"/>
      <c r="AI68" s="407"/>
      <c r="AJ68" s="407"/>
      <c r="AK68" s="407"/>
      <c r="AL68" s="203"/>
      <c r="AM68" s="202"/>
      <c r="AN68" s="109"/>
      <c r="AO68" s="407"/>
      <c r="AQ68" s="137"/>
    </row>
    <row r="69" spans="1:43" x14ac:dyDescent="0.25">
      <c r="A69" s="318"/>
      <c r="B69" s="192"/>
      <c r="C69" s="193"/>
      <c r="D69" s="109"/>
      <c r="E69" s="407"/>
      <c r="F69" s="407"/>
      <c r="G69" s="407"/>
      <c r="H69" s="407"/>
      <c r="I69" s="407"/>
      <c r="J69" s="427"/>
      <c r="K69" s="1238"/>
      <c r="L69" s="1238"/>
      <c r="M69" s="1238"/>
      <c r="N69" s="1238"/>
      <c r="O69" s="1238"/>
      <c r="P69" s="1238"/>
      <c r="Q69" s="1238"/>
      <c r="R69" s="407"/>
      <c r="S69" s="407"/>
      <c r="T69" s="407"/>
      <c r="U69" s="407"/>
      <c r="V69" s="407"/>
      <c r="W69" s="1238"/>
      <c r="X69" s="1238"/>
      <c r="Y69" s="1238"/>
      <c r="Z69" s="1238"/>
      <c r="AA69" s="1238"/>
      <c r="AB69" s="1238"/>
      <c r="AC69" s="407"/>
      <c r="AD69" s="407"/>
      <c r="AE69" s="407"/>
      <c r="AF69" s="407"/>
      <c r="AG69" s="407"/>
      <c r="AH69" s="407"/>
      <c r="AI69" s="407"/>
      <c r="AJ69" s="407"/>
      <c r="AK69" s="407"/>
      <c r="AL69" s="203"/>
      <c r="AM69" s="202"/>
      <c r="AN69" s="109"/>
      <c r="AO69" s="407"/>
      <c r="AP69" s="407">
        <v>1024</v>
      </c>
      <c r="AQ69" s="137"/>
    </row>
    <row r="70" spans="1:43" ht="6" customHeight="1" thickBot="1" x14ac:dyDescent="0.3">
      <c r="A70" s="319"/>
      <c r="B70" s="315"/>
      <c r="C70" s="316"/>
      <c r="D70" s="140"/>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2"/>
      <c r="AM70" s="139"/>
      <c r="AN70" s="140"/>
      <c r="AO70" s="141"/>
      <c r="AP70" s="141"/>
      <c r="AQ70" s="143"/>
    </row>
    <row r="71" spans="1:43" ht="6" customHeight="1" x14ac:dyDescent="0.25">
      <c r="A71" s="317"/>
      <c r="B71" s="190"/>
      <c r="C71" s="191"/>
      <c r="D71" s="132"/>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4"/>
      <c r="AM71" s="131"/>
      <c r="AN71" s="132"/>
      <c r="AO71" s="133"/>
      <c r="AP71" s="133"/>
      <c r="AQ71" s="135"/>
    </row>
    <row r="72" spans="1:43" x14ac:dyDescent="0.25">
      <c r="A72" s="318"/>
      <c r="B72" s="473">
        <v>1013</v>
      </c>
      <c r="C72" s="193"/>
      <c r="D72" s="109"/>
      <c r="E72" s="1249" t="s">
        <v>765</v>
      </c>
      <c r="F72" s="1249"/>
      <c r="G72" s="1249"/>
      <c r="H72" s="1249"/>
      <c r="I72" s="1249"/>
      <c r="J72" s="1249"/>
      <c r="K72" s="1249"/>
      <c r="L72" s="1249"/>
      <c r="M72" s="1249"/>
      <c r="N72" s="1249"/>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202"/>
      <c r="AN72" s="109"/>
      <c r="AO72" s="407"/>
      <c r="AP72" s="407"/>
      <c r="AQ72" s="137"/>
    </row>
    <row r="73" spans="1:43" ht="6" customHeight="1" x14ac:dyDescent="0.25">
      <c r="A73" s="318"/>
      <c r="B73" s="192"/>
      <c r="C73" s="193"/>
      <c r="D73" s="109"/>
      <c r="E73" s="407"/>
      <c r="F73" s="407"/>
      <c r="G73" s="407"/>
      <c r="H73" s="407"/>
      <c r="I73" s="407"/>
      <c r="J73" s="407"/>
      <c r="K73" s="407"/>
      <c r="L73" s="407"/>
      <c r="M73" s="407"/>
      <c r="N73" s="407"/>
      <c r="O73" s="407"/>
      <c r="P73" s="407"/>
      <c r="Q73" s="407"/>
      <c r="R73" s="407"/>
      <c r="S73" s="407"/>
      <c r="T73" s="407"/>
      <c r="U73" s="407"/>
      <c r="V73" s="407"/>
      <c r="W73" s="407"/>
      <c r="X73" s="407"/>
      <c r="Y73" s="407"/>
      <c r="Z73" s="407"/>
      <c r="AA73" s="407"/>
      <c r="AB73" s="407"/>
      <c r="AC73" s="407"/>
      <c r="AD73" s="407"/>
      <c r="AE73" s="407"/>
      <c r="AF73" s="407"/>
      <c r="AG73" s="407"/>
      <c r="AH73" s="407"/>
      <c r="AI73" s="407"/>
      <c r="AJ73" s="407"/>
      <c r="AK73" s="407"/>
      <c r="AL73" s="203"/>
      <c r="AM73" s="202"/>
      <c r="AN73" s="109"/>
      <c r="AO73" s="407"/>
      <c r="AP73" s="407"/>
      <c r="AQ73" s="137"/>
    </row>
    <row r="74" spans="1:43" x14ac:dyDescent="0.25">
      <c r="A74" s="318"/>
      <c r="B74" s="255" t="s">
        <v>177</v>
      </c>
      <c r="C74" s="193"/>
      <c r="D74" s="109"/>
      <c r="E74" s="407"/>
      <c r="F74" s="407"/>
      <c r="G74" s="407"/>
      <c r="H74" s="407"/>
      <c r="I74" s="407"/>
      <c r="J74" s="407"/>
      <c r="K74" s="407"/>
      <c r="M74" s="407"/>
      <c r="N74" s="407"/>
      <c r="O74" s="407"/>
      <c r="P74" s="407"/>
      <c r="Q74" s="203" t="s">
        <v>766</v>
      </c>
      <c r="R74" s="407"/>
      <c r="S74" s="407"/>
      <c r="T74" s="407"/>
      <c r="U74" s="407"/>
      <c r="V74" s="407"/>
      <c r="X74" s="407"/>
      <c r="Y74" s="407"/>
      <c r="Z74" s="407"/>
      <c r="AA74" s="407"/>
      <c r="AB74" s="203" t="s">
        <v>54</v>
      </c>
      <c r="AC74" s="407"/>
      <c r="AD74" s="407"/>
      <c r="AE74" s="407"/>
      <c r="AF74" s="407"/>
      <c r="AG74" s="407"/>
      <c r="AH74" s="407"/>
      <c r="AI74" s="407"/>
      <c r="AJ74" s="407"/>
      <c r="AK74" s="407"/>
      <c r="AL74" s="203"/>
      <c r="AM74" s="202"/>
      <c r="AN74" s="109"/>
      <c r="AO74" s="407"/>
      <c r="AP74" s="407"/>
      <c r="AQ74" s="137"/>
    </row>
    <row r="75" spans="1:43" x14ac:dyDescent="0.25">
      <c r="A75" s="318"/>
      <c r="B75" s="313"/>
      <c r="C75" s="193"/>
      <c r="D75" s="109"/>
      <c r="E75" s="407"/>
      <c r="F75" s="407"/>
      <c r="G75" s="407"/>
      <c r="H75" s="407"/>
      <c r="I75" s="407"/>
      <c r="J75" s="407"/>
      <c r="K75" s="407"/>
      <c r="M75" s="407"/>
      <c r="N75" s="407"/>
      <c r="O75" s="407"/>
      <c r="P75" s="407"/>
      <c r="Q75" s="203" t="s">
        <v>767</v>
      </c>
      <c r="R75" s="407"/>
      <c r="S75" s="407"/>
      <c r="T75" s="407"/>
      <c r="U75" s="407"/>
      <c r="V75" s="407"/>
      <c r="X75" s="407"/>
      <c r="Y75" s="407"/>
      <c r="Z75" s="407"/>
      <c r="AA75" s="407"/>
      <c r="AB75" s="203" t="s">
        <v>767</v>
      </c>
      <c r="AC75" s="407"/>
      <c r="AD75" s="407"/>
      <c r="AE75" s="407"/>
      <c r="AF75" s="407"/>
      <c r="AG75" s="407"/>
      <c r="AH75" s="407"/>
      <c r="AI75" s="407"/>
      <c r="AJ75" s="407"/>
      <c r="AK75" s="407"/>
      <c r="AL75" s="203"/>
      <c r="AM75" s="202"/>
      <c r="AN75" s="109"/>
      <c r="AO75" s="407"/>
      <c r="AP75" s="462">
        <v>1018</v>
      </c>
      <c r="AQ75" s="137"/>
    </row>
    <row r="76" spans="1:43" x14ac:dyDescent="0.25">
      <c r="A76" s="318"/>
      <c r="B76" s="192"/>
      <c r="C76" s="193"/>
      <c r="D76" s="109"/>
      <c r="E76" s="407"/>
      <c r="F76" s="407"/>
      <c r="G76" s="407"/>
      <c r="H76" s="407"/>
      <c r="I76" s="407"/>
      <c r="J76" s="407"/>
      <c r="K76" s="407"/>
      <c r="M76" s="407"/>
      <c r="N76" s="407"/>
      <c r="O76" s="407"/>
      <c r="P76" s="407"/>
      <c r="Q76" s="203" t="s">
        <v>768</v>
      </c>
      <c r="R76" s="407"/>
      <c r="S76" s="407"/>
      <c r="T76" s="407"/>
      <c r="U76" s="407"/>
      <c r="V76" s="407"/>
      <c r="X76" s="407"/>
      <c r="Y76" s="407"/>
      <c r="Z76" s="407"/>
      <c r="AA76" s="407"/>
      <c r="AB76" s="203" t="s">
        <v>768</v>
      </c>
      <c r="AC76" s="407"/>
      <c r="AD76" s="407"/>
      <c r="AE76" s="407"/>
      <c r="AF76" s="407"/>
      <c r="AG76" s="407"/>
      <c r="AH76" s="407"/>
      <c r="AI76" s="407"/>
      <c r="AJ76" s="407"/>
      <c r="AK76" s="407"/>
      <c r="AL76" s="203"/>
      <c r="AM76" s="202"/>
      <c r="AN76" s="109"/>
      <c r="AO76" s="407"/>
      <c r="AQ76" s="137"/>
    </row>
    <row r="77" spans="1:43" ht="6" customHeight="1" thickBot="1" x14ac:dyDescent="0.3">
      <c r="A77" s="319"/>
      <c r="B77" s="315"/>
      <c r="C77" s="316"/>
      <c r="D77" s="140"/>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2"/>
      <c r="AM77" s="139"/>
      <c r="AN77" s="140"/>
      <c r="AO77" s="141"/>
      <c r="AP77" s="141"/>
      <c r="AQ77" s="143"/>
    </row>
    <row r="78" spans="1:43" customFormat="1" ht="6" customHeight="1" x14ac:dyDescent="0.25">
      <c r="A78" s="988"/>
      <c r="B78" s="989"/>
      <c r="C78" s="990"/>
      <c r="D78" s="922"/>
      <c r="E78" s="915"/>
      <c r="F78" s="915"/>
      <c r="G78" s="915"/>
      <c r="H78" s="915"/>
      <c r="I78" s="915"/>
      <c r="J78" s="915"/>
      <c r="K78" s="915"/>
      <c r="L78" s="915"/>
      <c r="M78" s="915"/>
      <c r="N78" s="915"/>
      <c r="O78" s="915"/>
      <c r="P78" s="915"/>
      <c r="Q78" s="915"/>
      <c r="R78" s="915"/>
      <c r="S78" s="915"/>
      <c r="T78" s="915"/>
      <c r="U78" s="915"/>
      <c r="V78" s="915"/>
      <c r="W78" s="915"/>
      <c r="X78" s="915"/>
      <c r="Y78" s="915"/>
      <c r="Z78" s="915"/>
      <c r="AA78" s="915"/>
      <c r="AB78" s="915"/>
      <c r="AC78" s="915"/>
      <c r="AD78" s="915"/>
      <c r="AE78" s="915"/>
      <c r="AF78" s="915"/>
      <c r="AG78" s="915"/>
      <c r="AH78" s="915"/>
      <c r="AI78" s="915"/>
      <c r="AJ78" s="915"/>
      <c r="AK78" s="915"/>
      <c r="AL78" s="983"/>
      <c r="AM78" s="923"/>
      <c r="AN78" s="922"/>
      <c r="AO78" s="915"/>
      <c r="AP78" s="915"/>
      <c r="AQ78" s="916"/>
    </row>
    <row r="79" spans="1:43" customFormat="1" x14ac:dyDescent="0.25">
      <c r="A79" s="991"/>
      <c r="B79" s="473">
        <v>1014</v>
      </c>
      <c r="C79" s="992"/>
      <c r="D79" s="924"/>
      <c r="E79" s="1309" t="s">
        <v>1613</v>
      </c>
      <c r="F79" s="1309"/>
      <c r="G79" s="1309"/>
      <c r="H79" s="1309"/>
      <c r="I79" s="1309"/>
      <c r="J79" s="1309"/>
      <c r="K79" s="1309"/>
      <c r="L79" s="1309"/>
      <c r="M79" s="1309"/>
      <c r="N79" s="1309"/>
      <c r="O79" s="1309"/>
      <c r="P79" s="1309"/>
      <c r="Q79" s="1309"/>
      <c r="R79" s="1309"/>
      <c r="S79" s="1309"/>
      <c r="T79" s="1309"/>
      <c r="U79" s="1309"/>
      <c r="V79" s="1309"/>
      <c r="W79" s="1309"/>
      <c r="X79" s="1309"/>
      <c r="Y79" s="1309"/>
      <c r="Z79" s="1309"/>
      <c r="AA79" s="1309"/>
      <c r="AB79" s="1309"/>
      <c r="AC79" s="1309"/>
      <c r="AD79" s="1309"/>
      <c r="AE79" s="1309"/>
      <c r="AF79" s="1309"/>
      <c r="AG79" s="1309"/>
      <c r="AH79" s="1309"/>
      <c r="AI79" s="1309"/>
      <c r="AJ79" s="1309"/>
      <c r="AK79" s="1309"/>
      <c r="AL79" s="1309"/>
      <c r="AM79" s="937"/>
      <c r="AN79" s="924"/>
      <c r="AO79" s="776"/>
      <c r="AP79" s="776"/>
      <c r="AQ79" s="918"/>
    </row>
    <row r="80" spans="1:43" customFormat="1" x14ac:dyDescent="0.25">
      <c r="A80" s="991"/>
      <c r="B80" s="993" t="s">
        <v>177</v>
      </c>
      <c r="C80" s="994"/>
      <c r="D80" s="924"/>
      <c r="E80" s="1309"/>
      <c r="F80" s="1309"/>
      <c r="G80" s="1309"/>
      <c r="H80" s="1309"/>
      <c r="I80" s="1309"/>
      <c r="J80" s="1309"/>
      <c r="K80" s="1309"/>
      <c r="L80" s="1309"/>
      <c r="M80" s="1309"/>
      <c r="N80" s="1309"/>
      <c r="O80" s="1309"/>
      <c r="P80" s="1309"/>
      <c r="Q80" s="1309"/>
      <c r="R80" s="1309"/>
      <c r="S80" s="1309"/>
      <c r="T80" s="1309"/>
      <c r="U80" s="1309"/>
      <c r="V80" s="1309"/>
      <c r="W80" s="1309"/>
      <c r="X80" s="1309"/>
      <c r="Y80" s="1309"/>
      <c r="Z80" s="1309"/>
      <c r="AA80" s="1309"/>
      <c r="AB80" s="1309"/>
      <c r="AC80" s="1309"/>
      <c r="AD80" s="1309"/>
      <c r="AE80" s="1309"/>
      <c r="AF80" s="1309"/>
      <c r="AG80" s="1309"/>
      <c r="AH80" s="1309"/>
      <c r="AI80" s="1309"/>
      <c r="AJ80" s="1309"/>
      <c r="AK80" s="1309"/>
      <c r="AL80" s="1309"/>
      <c r="AM80" s="937"/>
      <c r="AN80" s="924"/>
      <c r="AO80" s="776"/>
      <c r="AP80" s="776"/>
      <c r="AQ80" s="918"/>
    </row>
    <row r="81" spans="1:43" customFormat="1" ht="6" customHeight="1" thickBot="1" x14ac:dyDescent="0.3">
      <c r="A81" s="995"/>
      <c r="B81" s="996"/>
      <c r="C81" s="997"/>
      <c r="D81" s="986"/>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911"/>
      <c r="AF81" s="911"/>
      <c r="AG81" s="911"/>
      <c r="AH81" s="911"/>
      <c r="AI81" s="911"/>
      <c r="AJ81" s="911"/>
      <c r="AK81" s="911"/>
      <c r="AL81" s="987"/>
      <c r="AM81" s="985"/>
      <c r="AN81" s="986"/>
      <c r="AO81" s="911"/>
      <c r="AP81" s="911"/>
      <c r="AQ81" s="921"/>
    </row>
    <row r="82" spans="1:43" ht="6" customHeight="1" x14ac:dyDescent="0.25">
      <c r="A82" s="197"/>
      <c r="B82" s="321"/>
      <c r="C82" s="198"/>
      <c r="D82" s="108"/>
      <c r="E82" s="29"/>
      <c r="F82" s="29"/>
      <c r="G82" s="29"/>
      <c r="H82" s="29"/>
      <c r="I82" s="29"/>
      <c r="J82" s="29"/>
      <c r="K82" s="29"/>
      <c r="L82" s="29"/>
      <c r="M82" s="29"/>
      <c r="N82" s="29"/>
      <c r="O82" s="29"/>
      <c r="P82" s="29"/>
      <c r="Q82" s="29"/>
      <c r="R82" s="29"/>
      <c r="S82" s="29"/>
      <c r="T82" s="29"/>
      <c r="U82" s="107"/>
      <c r="V82" s="108"/>
      <c r="W82" s="29"/>
      <c r="X82" s="29"/>
      <c r="Y82" s="29"/>
      <c r="Z82" s="29"/>
      <c r="AA82" s="29"/>
      <c r="AB82" s="29"/>
      <c r="AC82" s="29"/>
      <c r="AD82" s="29"/>
      <c r="AE82" s="29"/>
      <c r="AF82" s="29"/>
      <c r="AG82" s="29"/>
      <c r="AH82" s="29"/>
      <c r="AI82" s="29"/>
      <c r="AJ82" s="29"/>
      <c r="AK82" s="29"/>
      <c r="AL82" s="33"/>
      <c r="AM82" s="107"/>
      <c r="AN82" s="108"/>
      <c r="AO82" s="29"/>
      <c r="AP82" s="29"/>
      <c r="AQ82" s="29"/>
    </row>
    <row r="83" spans="1:43" ht="11.25" customHeight="1" x14ac:dyDescent="0.25">
      <c r="A83" s="320"/>
      <c r="B83" s="473">
        <v>1015</v>
      </c>
      <c r="C83" s="193"/>
      <c r="D83" s="109"/>
      <c r="E83" s="1128" t="str">
        <f ca="1">VLOOKUP(INDIRECT(ADDRESS(ROW(),COLUMN()-3)),INDIRECT("translations[[Question Num]:["&amp; Language_Selected &amp;"]]"),MATCH(Language_Selected,Language_Options,0)+1,FALSE)</f>
        <v>Were you tested for HIV as part of your antenatal care  while you were pregnant with (CHILD NAME)?</v>
      </c>
      <c r="F83" s="1128"/>
      <c r="G83" s="1128"/>
      <c r="H83" s="1128"/>
      <c r="I83" s="1128"/>
      <c r="J83" s="1128"/>
      <c r="K83" s="1128"/>
      <c r="L83" s="1128"/>
      <c r="M83" s="1128"/>
      <c r="N83" s="1128"/>
      <c r="O83" s="1128"/>
      <c r="P83" s="1128"/>
      <c r="Q83" s="1128"/>
      <c r="R83" s="1128"/>
      <c r="S83" s="1128"/>
      <c r="T83" s="1128"/>
      <c r="U83" s="146"/>
      <c r="V83" s="109"/>
      <c r="W83" s="381" t="s">
        <v>52</v>
      </c>
      <c r="X83" s="381"/>
      <c r="Y83" s="111" t="s">
        <v>9</v>
      </c>
      <c r="Z83" s="111"/>
      <c r="AA83" s="111"/>
      <c r="AB83" s="111"/>
      <c r="AC83" s="111"/>
      <c r="AD83" s="111"/>
      <c r="AE83" s="111"/>
      <c r="AF83" s="111"/>
      <c r="AG83" s="111"/>
      <c r="AH83" s="111"/>
      <c r="AI83" s="111"/>
      <c r="AJ83" s="111"/>
      <c r="AK83" s="111"/>
      <c r="AL83" s="117" t="s">
        <v>53</v>
      </c>
      <c r="AM83" s="202"/>
      <c r="AN83" s="109"/>
      <c r="AO83" s="407"/>
      <c r="AP83" s="407"/>
      <c r="AQ83" s="407"/>
    </row>
    <row r="84" spans="1:43" x14ac:dyDescent="0.25">
      <c r="A84" s="320"/>
      <c r="B84" s="255" t="s">
        <v>177</v>
      </c>
      <c r="C84" s="193"/>
      <c r="D84" s="109"/>
      <c r="E84" s="1128"/>
      <c r="F84" s="1128"/>
      <c r="G84" s="1128"/>
      <c r="H84" s="1128"/>
      <c r="I84" s="1128"/>
      <c r="J84" s="1128"/>
      <c r="K84" s="1128"/>
      <c r="L84" s="1128"/>
      <c r="M84" s="1128"/>
      <c r="N84" s="1128"/>
      <c r="O84" s="1128"/>
      <c r="P84" s="1128"/>
      <c r="Q84" s="1128"/>
      <c r="R84" s="1128"/>
      <c r="S84" s="1128"/>
      <c r="T84" s="1128"/>
      <c r="U84" s="146"/>
      <c r="V84" s="109"/>
      <c r="W84" s="381" t="s">
        <v>54</v>
      </c>
      <c r="X84" s="381"/>
      <c r="Y84" s="111" t="s">
        <v>9</v>
      </c>
      <c r="Z84" s="111"/>
      <c r="AA84" s="111"/>
      <c r="AB84" s="111"/>
      <c r="AC84" s="111"/>
      <c r="AD84" s="111"/>
      <c r="AE84" s="111"/>
      <c r="AF84" s="111"/>
      <c r="AG84" s="111"/>
      <c r="AH84" s="111"/>
      <c r="AI84" s="111"/>
      <c r="AJ84" s="111"/>
      <c r="AK84" s="111"/>
      <c r="AL84" s="117" t="s">
        <v>55</v>
      </c>
      <c r="AM84" s="202"/>
      <c r="AN84" s="109"/>
      <c r="AO84" s="407"/>
      <c r="AP84" s="462">
        <v>1018</v>
      </c>
      <c r="AQ84" s="407"/>
    </row>
    <row r="85" spans="1:43" x14ac:dyDescent="0.25">
      <c r="A85" s="320"/>
      <c r="B85" s="255"/>
      <c r="C85" s="193"/>
      <c r="D85" s="109"/>
      <c r="E85" s="1128"/>
      <c r="F85" s="1128"/>
      <c r="G85" s="1128"/>
      <c r="H85" s="1128"/>
      <c r="I85" s="1128"/>
      <c r="J85" s="1128"/>
      <c r="K85" s="1128"/>
      <c r="L85" s="1128"/>
      <c r="M85" s="1128"/>
      <c r="N85" s="1128"/>
      <c r="O85" s="1128"/>
      <c r="P85" s="1128"/>
      <c r="Q85" s="1128"/>
      <c r="R85" s="1128"/>
      <c r="S85" s="1128"/>
      <c r="T85" s="1128"/>
      <c r="U85" s="146"/>
      <c r="V85" s="109"/>
      <c r="W85" s="381"/>
      <c r="X85" s="381"/>
      <c r="Y85" s="111"/>
      <c r="Z85" s="111"/>
      <c r="AA85" s="111"/>
      <c r="AB85" s="111"/>
      <c r="AC85" s="111"/>
      <c r="AD85" s="111"/>
      <c r="AE85" s="111"/>
      <c r="AF85" s="111"/>
      <c r="AG85" s="111"/>
      <c r="AH85" s="111"/>
      <c r="AI85" s="111"/>
      <c r="AJ85" s="111"/>
      <c r="AK85" s="111"/>
      <c r="AL85" s="117"/>
      <c r="AM85" s="202"/>
      <c r="AN85" s="109"/>
      <c r="AO85" s="407"/>
      <c r="AP85" s="462"/>
      <c r="AQ85" s="407"/>
    </row>
    <row r="86" spans="1:43" ht="6" customHeight="1" x14ac:dyDescent="0.25">
      <c r="A86" s="194"/>
      <c r="B86" s="195"/>
      <c r="C86" s="196"/>
      <c r="D86" s="113"/>
      <c r="E86" s="119"/>
      <c r="F86" s="119"/>
      <c r="G86" s="119"/>
      <c r="H86" s="119"/>
      <c r="I86" s="119"/>
      <c r="J86" s="119"/>
      <c r="K86" s="119"/>
      <c r="L86" s="119"/>
      <c r="M86" s="119"/>
      <c r="N86" s="119"/>
      <c r="O86" s="119"/>
      <c r="P86" s="119"/>
      <c r="Q86" s="119"/>
      <c r="R86" s="119"/>
      <c r="S86" s="119"/>
      <c r="T86" s="119"/>
      <c r="U86" s="114"/>
      <c r="V86" s="113"/>
      <c r="W86" s="119"/>
      <c r="X86" s="119"/>
      <c r="Y86" s="119"/>
      <c r="Z86" s="119"/>
      <c r="AA86" s="119"/>
      <c r="AB86" s="119"/>
      <c r="AC86" s="119"/>
      <c r="AD86" s="119"/>
      <c r="AE86" s="119"/>
      <c r="AF86" s="119"/>
      <c r="AG86" s="119"/>
      <c r="AH86" s="119"/>
      <c r="AI86" s="119"/>
      <c r="AJ86" s="119"/>
      <c r="AK86" s="119"/>
      <c r="AL86" s="120"/>
      <c r="AM86" s="114"/>
      <c r="AN86" s="113"/>
      <c r="AO86" s="119"/>
      <c r="AP86" s="119"/>
      <c r="AQ86" s="119"/>
    </row>
    <row r="87" spans="1:43" ht="6" customHeight="1" x14ac:dyDescent="0.25">
      <c r="A87" s="197"/>
      <c r="B87" s="321"/>
      <c r="C87" s="198"/>
      <c r="D87" s="108"/>
      <c r="E87" s="29"/>
      <c r="F87" s="29"/>
      <c r="G87" s="29"/>
      <c r="H87" s="29"/>
      <c r="I87" s="29"/>
      <c r="J87" s="29"/>
      <c r="K87" s="29"/>
      <c r="L87" s="29"/>
      <c r="M87" s="29"/>
      <c r="N87" s="29"/>
      <c r="O87" s="29"/>
      <c r="P87" s="29"/>
      <c r="Q87" s="29"/>
      <c r="R87" s="29"/>
      <c r="S87" s="29"/>
      <c r="T87" s="29"/>
      <c r="U87" s="107"/>
      <c r="V87" s="108"/>
      <c r="W87" s="29"/>
      <c r="X87" s="29"/>
      <c r="Y87" s="29"/>
      <c r="Z87" s="29"/>
      <c r="AA87" s="29"/>
      <c r="AB87" s="29"/>
      <c r="AC87" s="29"/>
      <c r="AD87" s="29"/>
      <c r="AE87" s="29"/>
      <c r="AF87" s="29"/>
      <c r="AG87" s="29"/>
      <c r="AH87" s="29"/>
      <c r="AI87" s="29"/>
      <c r="AJ87" s="29"/>
      <c r="AK87" s="29"/>
      <c r="AL87" s="33"/>
      <c r="AM87" s="107"/>
      <c r="AN87" s="108"/>
      <c r="AO87" s="29"/>
      <c r="AP87" s="29"/>
      <c r="AQ87" s="29"/>
    </row>
    <row r="88" spans="1:43" ht="11.25" customHeight="1" x14ac:dyDescent="0.25">
      <c r="A88" s="320"/>
      <c r="B88" s="473">
        <v>1016</v>
      </c>
      <c r="C88" s="193"/>
      <c r="D88" s="109"/>
      <c r="E88" s="1128" t="str">
        <f ca="1">VLOOKUP(INDIRECT(ADDRESS(ROW(),COLUMN()-3)),INDIRECT("translations[[Question Num]:["&amp; Language_Selected &amp;"]]"),MATCH(Language_Selected,Language_Options,0)+1,FALSE)</f>
        <v>Where was the test done?
PROBE TO IDENTIFY THE TYPE OF SOURCE.
IF UNABLE TO DETERMINE IF PUBLIC, PRIVATE, OR NGO SECTOR, RECORD '96' AND WRITE THE NAME OF THE PLACE.</v>
      </c>
      <c r="F88" s="1128"/>
      <c r="G88" s="1128"/>
      <c r="H88" s="1128"/>
      <c r="I88" s="1128"/>
      <c r="J88" s="1128"/>
      <c r="K88" s="1128"/>
      <c r="L88" s="1128"/>
      <c r="M88" s="1128"/>
      <c r="N88" s="1128"/>
      <c r="O88" s="1128"/>
      <c r="P88" s="1128"/>
      <c r="Q88" s="1128"/>
      <c r="R88" s="1128"/>
      <c r="S88" s="1128"/>
      <c r="T88" s="1128"/>
      <c r="U88" s="146"/>
      <c r="V88" s="109"/>
      <c r="W88" s="148" t="s">
        <v>220</v>
      </c>
      <c r="X88" s="381"/>
      <c r="Y88" s="381"/>
      <c r="Z88" s="381"/>
      <c r="AA88" s="381"/>
      <c r="AB88" s="381"/>
      <c r="AC88" s="381"/>
      <c r="AD88" s="381"/>
      <c r="AE88" s="381"/>
      <c r="AF88" s="381"/>
      <c r="AG88" s="381"/>
      <c r="AH88" s="381"/>
      <c r="AI88" s="381"/>
      <c r="AJ88" s="381"/>
      <c r="AK88" s="381"/>
      <c r="AL88" s="116"/>
      <c r="AM88" s="202"/>
      <c r="AN88" s="109"/>
      <c r="AO88" s="407"/>
      <c r="AP88" s="407"/>
      <c r="AQ88" s="407"/>
    </row>
    <row r="89" spans="1:43" ht="11.25" customHeight="1" x14ac:dyDescent="0.25">
      <c r="A89" s="320"/>
      <c r="B89" s="255" t="s">
        <v>177</v>
      </c>
      <c r="C89" s="193"/>
      <c r="D89" s="109"/>
      <c r="E89" s="1128"/>
      <c r="F89" s="1128"/>
      <c r="G89" s="1128"/>
      <c r="H89" s="1128"/>
      <c r="I89" s="1128"/>
      <c r="J89" s="1128"/>
      <c r="K89" s="1128"/>
      <c r="L89" s="1128"/>
      <c r="M89" s="1128"/>
      <c r="N89" s="1128"/>
      <c r="O89" s="1128"/>
      <c r="P89" s="1128"/>
      <c r="Q89" s="1128"/>
      <c r="R89" s="1128"/>
      <c r="S89" s="1128"/>
      <c r="T89" s="1128"/>
      <c r="U89" s="202"/>
      <c r="V89" s="109"/>
      <c r="W89" s="381"/>
      <c r="X89" s="381" t="s">
        <v>222</v>
      </c>
      <c r="Y89" s="381"/>
      <c r="Z89" s="381"/>
      <c r="AA89" s="381"/>
      <c r="AB89" s="381"/>
      <c r="AC89" s="381"/>
      <c r="AD89" s="381"/>
      <c r="AE89" s="381"/>
      <c r="AG89" s="111" t="s">
        <v>9</v>
      </c>
      <c r="AH89" s="365"/>
      <c r="AI89" s="111"/>
      <c r="AJ89" s="111"/>
      <c r="AK89" s="111"/>
      <c r="AL89" s="116" t="s">
        <v>165</v>
      </c>
      <c r="AM89" s="202"/>
      <c r="AN89" s="109"/>
      <c r="AO89" s="407"/>
      <c r="AP89" s="407"/>
      <c r="AQ89" s="407"/>
    </row>
    <row r="90" spans="1:43" ht="11.25" customHeight="1" x14ac:dyDescent="0.25">
      <c r="A90" s="320"/>
      <c r="B90" s="392" t="s">
        <v>191</v>
      </c>
      <c r="C90" s="193"/>
      <c r="D90" s="109"/>
      <c r="E90" s="1128"/>
      <c r="F90" s="1128"/>
      <c r="G90" s="1128"/>
      <c r="H90" s="1128"/>
      <c r="I90" s="1128"/>
      <c r="J90" s="1128"/>
      <c r="K90" s="1128"/>
      <c r="L90" s="1128"/>
      <c r="M90" s="1128"/>
      <c r="N90" s="1128"/>
      <c r="O90" s="1128"/>
      <c r="P90" s="1128"/>
      <c r="Q90" s="1128"/>
      <c r="R90" s="1128"/>
      <c r="S90" s="1128"/>
      <c r="T90" s="1128"/>
      <c r="U90" s="202"/>
      <c r="V90" s="109"/>
      <c r="W90" s="381"/>
      <c r="X90" s="381" t="s">
        <v>223</v>
      </c>
      <c r="Y90" s="381"/>
      <c r="Z90" s="381"/>
      <c r="AA90" s="381"/>
      <c r="AB90" s="381"/>
      <c r="AC90" s="381"/>
      <c r="AD90" s="381"/>
      <c r="AE90" s="381"/>
      <c r="AF90" s="366"/>
      <c r="AG90" s="111"/>
      <c r="AH90" s="366"/>
      <c r="AI90" s="111" t="s">
        <v>9</v>
      </c>
      <c r="AJ90" s="111"/>
      <c r="AK90" s="111"/>
      <c r="AL90" s="116" t="s">
        <v>167</v>
      </c>
      <c r="AM90" s="202"/>
      <c r="AN90" s="109"/>
      <c r="AO90" s="407"/>
      <c r="AP90" s="407"/>
      <c r="AQ90" s="407"/>
    </row>
    <row r="91" spans="1:43" ht="11.25" customHeight="1" x14ac:dyDescent="0.25">
      <c r="A91" s="320"/>
      <c r="B91" s="313"/>
      <c r="C91" s="193"/>
      <c r="D91" s="109"/>
      <c r="E91" s="1128"/>
      <c r="F91" s="1128"/>
      <c r="G91" s="1128"/>
      <c r="H91" s="1128"/>
      <c r="I91" s="1128"/>
      <c r="J91" s="1128"/>
      <c r="K91" s="1128"/>
      <c r="L91" s="1128"/>
      <c r="M91" s="1128"/>
      <c r="N91" s="1128"/>
      <c r="O91" s="1128"/>
      <c r="P91" s="1128"/>
      <c r="Q91" s="1128"/>
      <c r="R91" s="1128"/>
      <c r="S91" s="1128"/>
      <c r="T91" s="1128"/>
      <c r="U91" s="202"/>
      <c r="V91" s="109"/>
      <c r="W91" s="381"/>
      <c r="X91" s="381" t="s">
        <v>769</v>
      </c>
      <c r="Y91" s="381"/>
      <c r="Z91" s="381"/>
      <c r="AA91" s="381"/>
      <c r="AB91" s="381"/>
      <c r="AC91" s="381"/>
      <c r="AD91" s="381"/>
      <c r="AE91" s="368"/>
      <c r="AF91" s="368"/>
      <c r="AG91" s="111" t="s">
        <v>9</v>
      </c>
      <c r="AH91" s="367"/>
      <c r="AI91" s="367"/>
      <c r="AJ91" s="365"/>
      <c r="AK91" s="111"/>
      <c r="AL91" s="116" t="s">
        <v>168</v>
      </c>
      <c r="AM91" s="202"/>
      <c r="AN91" s="109"/>
      <c r="AO91" s="407"/>
      <c r="AP91" s="407"/>
      <c r="AQ91" s="407"/>
    </row>
    <row r="92" spans="1:43" ht="11.25" customHeight="1" x14ac:dyDescent="0.25">
      <c r="A92" s="320"/>
      <c r="B92" s="313"/>
      <c r="C92" s="193"/>
      <c r="D92" s="109"/>
      <c r="E92" s="1128"/>
      <c r="F92" s="1128"/>
      <c r="G92" s="1128"/>
      <c r="H92" s="1128"/>
      <c r="I92" s="1128"/>
      <c r="J92" s="1128"/>
      <c r="K92" s="1128"/>
      <c r="L92" s="1128"/>
      <c r="M92" s="1128"/>
      <c r="N92" s="1128"/>
      <c r="O92" s="1128"/>
      <c r="P92" s="1128"/>
      <c r="Q92" s="1128"/>
      <c r="R92" s="1128"/>
      <c r="S92" s="1128"/>
      <c r="T92" s="1128"/>
      <c r="U92" s="202"/>
      <c r="V92" s="109"/>
      <c r="W92" s="381"/>
      <c r="X92" s="381" t="s">
        <v>224</v>
      </c>
      <c r="Y92" s="381"/>
      <c r="Z92" s="381"/>
      <c r="AA92" s="381"/>
      <c r="AB92" s="381"/>
      <c r="AC92" s="381"/>
      <c r="AD92" s="381"/>
      <c r="AE92" s="381"/>
      <c r="AF92" s="366"/>
      <c r="AG92" s="111" t="s">
        <v>9</v>
      </c>
      <c r="AH92" s="365"/>
      <c r="AI92" s="111"/>
      <c r="AJ92" s="111"/>
      <c r="AK92" s="111"/>
      <c r="AL92" s="116" t="s">
        <v>169</v>
      </c>
      <c r="AM92" s="202"/>
      <c r="AN92" s="109"/>
      <c r="AO92" s="407"/>
      <c r="AP92" s="407"/>
      <c r="AQ92" s="407"/>
    </row>
    <row r="93" spans="1:43" ht="11.25" customHeight="1" x14ac:dyDescent="0.25">
      <c r="A93" s="320"/>
      <c r="B93" s="313"/>
      <c r="C93" s="193"/>
      <c r="D93" s="109"/>
      <c r="E93" s="1128"/>
      <c r="F93" s="1128"/>
      <c r="G93" s="1128"/>
      <c r="H93" s="1128"/>
      <c r="I93" s="1128"/>
      <c r="J93" s="1128"/>
      <c r="K93" s="1128"/>
      <c r="L93" s="1128"/>
      <c r="M93" s="1128"/>
      <c r="N93" s="1128"/>
      <c r="O93" s="1128"/>
      <c r="P93" s="1128"/>
      <c r="Q93" s="1128"/>
      <c r="R93" s="1128"/>
      <c r="S93" s="1128"/>
      <c r="T93" s="1128"/>
      <c r="U93" s="202"/>
      <c r="V93" s="109"/>
      <c r="W93" s="381"/>
      <c r="X93" s="381" t="s">
        <v>770</v>
      </c>
      <c r="Y93" s="381"/>
      <c r="Z93" s="381"/>
      <c r="AA93" s="381"/>
      <c r="AB93" s="381"/>
      <c r="AC93" s="381"/>
      <c r="AD93" s="381"/>
      <c r="AE93" s="366"/>
      <c r="AF93" s="111" t="s">
        <v>9</v>
      </c>
      <c r="AG93" s="111"/>
      <c r="AH93" s="111"/>
      <c r="AI93" s="111"/>
      <c r="AJ93" s="111"/>
      <c r="AK93" s="111"/>
      <c r="AL93" s="116" t="s">
        <v>284</v>
      </c>
      <c r="AM93" s="202"/>
      <c r="AN93" s="109"/>
      <c r="AO93" s="407"/>
      <c r="AP93" s="407"/>
      <c r="AQ93" s="407"/>
    </row>
    <row r="94" spans="1:43" ht="11.25" customHeight="1" x14ac:dyDescent="0.25">
      <c r="A94" s="320"/>
      <c r="B94" s="313"/>
      <c r="C94" s="193"/>
      <c r="D94" s="109"/>
      <c r="E94" s="1128"/>
      <c r="F94" s="1128"/>
      <c r="G94" s="1128"/>
      <c r="H94" s="1128"/>
      <c r="I94" s="1128"/>
      <c r="J94" s="1128"/>
      <c r="K94" s="1128"/>
      <c r="L94" s="1128"/>
      <c r="M94" s="1128"/>
      <c r="N94" s="1128"/>
      <c r="O94" s="1128"/>
      <c r="P94" s="1128"/>
      <c r="Q94" s="1128"/>
      <c r="R94" s="1128"/>
      <c r="S94" s="1128"/>
      <c r="T94" s="1128"/>
      <c r="U94" s="202"/>
      <c r="V94" s="109"/>
      <c r="W94" s="381"/>
      <c r="X94" s="381" t="s">
        <v>226</v>
      </c>
      <c r="Y94" s="381"/>
      <c r="Z94" s="381"/>
      <c r="AA94" s="381"/>
      <c r="AB94" s="381"/>
      <c r="AC94" s="381"/>
      <c r="AD94" s="381"/>
      <c r="AE94" s="381"/>
      <c r="AF94" s="381"/>
      <c r="AG94" s="381"/>
      <c r="AH94" s="381"/>
      <c r="AI94" s="381"/>
      <c r="AJ94" s="381"/>
      <c r="AK94" s="381"/>
      <c r="AL94" s="116" t="s">
        <v>227</v>
      </c>
      <c r="AM94" s="202"/>
      <c r="AN94" s="109"/>
      <c r="AO94" s="407"/>
      <c r="AP94" s="407"/>
      <c r="AQ94" s="407"/>
    </row>
    <row r="95" spans="1:43" ht="11.25" customHeight="1" x14ac:dyDescent="0.25">
      <c r="A95" s="320"/>
      <c r="B95" s="313"/>
      <c r="C95" s="193"/>
      <c r="D95" s="109"/>
      <c r="E95" s="1128"/>
      <c r="F95" s="1128"/>
      <c r="G95" s="1128"/>
      <c r="H95" s="1128"/>
      <c r="I95" s="1128"/>
      <c r="J95" s="1128"/>
      <c r="K95" s="1128"/>
      <c r="L95" s="1128"/>
      <c r="M95" s="1128"/>
      <c r="N95" s="1128"/>
      <c r="O95" s="1128"/>
      <c r="P95" s="1128"/>
      <c r="Q95" s="1128"/>
      <c r="R95" s="1128"/>
      <c r="S95" s="1128"/>
      <c r="T95" s="1128"/>
      <c r="U95" s="202"/>
      <c r="V95" s="109"/>
      <c r="W95" s="381"/>
      <c r="X95" s="381"/>
      <c r="Y95" s="381"/>
      <c r="Z95" s="381"/>
      <c r="AA95" s="381"/>
      <c r="AB95" s="381"/>
      <c r="AC95" s="381"/>
      <c r="AD95" s="381"/>
      <c r="AE95" s="407"/>
      <c r="AF95" s="407"/>
      <c r="AG95" s="407"/>
      <c r="AH95" s="407"/>
      <c r="AI95" s="407"/>
      <c r="AJ95" s="407"/>
      <c r="AK95" s="407"/>
      <c r="AM95" s="202"/>
      <c r="AN95" s="109"/>
      <c r="AO95" s="407"/>
      <c r="AP95" s="407"/>
      <c r="AQ95" s="407"/>
    </row>
    <row r="96" spans="1:43" ht="11.25" customHeight="1" x14ac:dyDescent="0.25">
      <c r="A96" s="320"/>
      <c r="B96" s="313"/>
      <c r="C96" s="193"/>
      <c r="D96" s="109"/>
      <c r="E96" s="1128"/>
      <c r="F96" s="1128"/>
      <c r="G96" s="1128"/>
      <c r="H96" s="1128"/>
      <c r="I96" s="1128"/>
      <c r="J96" s="1128"/>
      <c r="K96" s="1128"/>
      <c r="L96" s="1128"/>
      <c r="M96" s="1128"/>
      <c r="N96" s="1128"/>
      <c r="O96" s="1128"/>
      <c r="P96" s="1128"/>
      <c r="Q96" s="1128"/>
      <c r="R96" s="1128"/>
      <c r="S96" s="1128"/>
      <c r="T96" s="1128"/>
      <c r="U96" s="202"/>
      <c r="V96" s="109"/>
      <c r="W96" s="381"/>
      <c r="X96" s="381"/>
      <c r="Y96" s="366"/>
      <c r="Z96" s="369" t="s">
        <v>146</v>
      </c>
      <c r="AA96" s="369"/>
      <c r="AB96" s="369"/>
      <c r="AC96" s="369"/>
      <c r="AD96" s="369"/>
      <c r="AE96" s="369"/>
      <c r="AF96" s="369"/>
      <c r="AG96" s="369"/>
      <c r="AH96" s="369"/>
      <c r="AI96" s="369"/>
      <c r="AJ96" s="369"/>
      <c r="AK96" s="369"/>
      <c r="AL96" s="116"/>
      <c r="AM96" s="202"/>
      <c r="AN96" s="109"/>
      <c r="AO96" s="407"/>
      <c r="AP96" s="407"/>
      <c r="AQ96" s="407"/>
    </row>
    <row r="97" spans="1:43" ht="11.25" customHeight="1" x14ac:dyDescent="0.25">
      <c r="A97" s="320"/>
      <c r="B97" s="313"/>
      <c r="C97" s="193"/>
      <c r="D97" s="109"/>
      <c r="E97" s="1128"/>
      <c r="F97" s="1128"/>
      <c r="G97" s="1128"/>
      <c r="H97" s="1128"/>
      <c r="I97" s="1128"/>
      <c r="J97" s="1128"/>
      <c r="K97" s="1128"/>
      <c r="L97" s="1128"/>
      <c r="M97" s="1128"/>
      <c r="N97" s="1128"/>
      <c r="O97" s="1128"/>
      <c r="P97" s="1128"/>
      <c r="Q97" s="1128"/>
      <c r="R97" s="1128"/>
      <c r="S97" s="1128"/>
      <c r="T97" s="1128"/>
      <c r="U97" s="202"/>
      <c r="V97" s="109"/>
      <c r="AM97" s="202"/>
      <c r="AN97" s="109"/>
      <c r="AO97" s="407"/>
      <c r="AP97" s="407"/>
      <c r="AQ97" s="407"/>
    </row>
    <row r="98" spans="1:43" ht="11.25" customHeight="1" x14ac:dyDescent="0.25">
      <c r="A98" s="320"/>
      <c r="B98" s="313"/>
      <c r="C98" s="193"/>
      <c r="D98" s="109"/>
      <c r="E98" s="1128"/>
      <c r="F98" s="1128"/>
      <c r="G98" s="1128"/>
      <c r="H98" s="1128"/>
      <c r="I98" s="1128"/>
      <c r="J98" s="1128"/>
      <c r="K98" s="1128"/>
      <c r="L98" s="1128"/>
      <c r="M98" s="1128"/>
      <c r="N98" s="1128"/>
      <c r="O98" s="1128"/>
      <c r="P98" s="1128"/>
      <c r="Q98" s="1128"/>
      <c r="R98" s="1128"/>
      <c r="S98" s="1128"/>
      <c r="T98" s="1128"/>
      <c r="U98" s="202"/>
      <c r="V98" s="109"/>
      <c r="W98" s="148" t="s">
        <v>228</v>
      </c>
      <c r="X98" s="381"/>
      <c r="Y98" s="381"/>
      <c r="Z98" s="381"/>
      <c r="AA98" s="381"/>
      <c r="AB98" s="381"/>
      <c r="AC98" s="381"/>
      <c r="AD98" s="381"/>
      <c r="AE98" s="381"/>
      <c r="AF98" s="381"/>
      <c r="AG98" s="381"/>
      <c r="AH98" s="381"/>
      <c r="AI98" s="381"/>
      <c r="AJ98" s="381"/>
      <c r="AK98" s="381"/>
      <c r="AL98" s="116"/>
      <c r="AM98" s="202"/>
      <c r="AN98" s="109"/>
      <c r="AO98" s="407"/>
      <c r="AP98" s="407"/>
      <c r="AQ98" s="407"/>
    </row>
    <row r="99" spans="1:43" ht="11.25" customHeight="1" x14ac:dyDescent="0.25">
      <c r="A99" s="320"/>
      <c r="B99" s="313"/>
      <c r="C99" s="193"/>
      <c r="D99" s="109"/>
      <c r="E99" s="1128"/>
      <c r="F99" s="1128"/>
      <c r="G99" s="1128"/>
      <c r="H99" s="1128"/>
      <c r="I99" s="1128"/>
      <c r="J99" s="1128"/>
      <c r="K99" s="1128"/>
      <c r="L99" s="1128"/>
      <c r="M99" s="1128"/>
      <c r="N99" s="1128"/>
      <c r="O99" s="1128"/>
      <c r="P99" s="1128"/>
      <c r="Q99" s="1128"/>
      <c r="R99" s="1128"/>
      <c r="S99" s="1128"/>
      <c r="T99" s="1128"/>
      <c r="U99" s="202"/>
      <c r="V99" s="109"/>
      <c r="W99" s="381"/>
      <c r="X99" s="407" t="s">
        <v>229</v>
      </c>
      <c r="Y99" s="381"/>
      <c r="Z99" s="381"/>
      <c r="AA99" s="381"/>
      <c r="AB99" s="381"/>
      <c r="AC99" s="381"/>
      <c r="AE99" s="111" t="s">
        <v>9</v>
      </c>
      <c r="AF99" s="367"/>
      <c r="AG99" s="367"/>
      <c r="AH99" s="367"/>
      <c r="AI99" s="367"/>
      <c r="AJ99" s="367"/>
      <c r="AK99" s="367"/>
      <c r="AL99" s="268" t="s">
        <v>230</v>
      </c>
      <c r="AM99" s="202"/>
      <c r="AN99" s="109"/>
      <c r="AO99" s="407"/>
      <c r="AP99" s="407"/>
      <c r="AQ99" s="407"/>
    </row>
    <row r="100" spans="1:43" ht="11.25" customHeight="1" x14ac:dyDescent="0.25">
      <c r="A100" s="320"/>
      <c r="B100" s="313"/>
      <c r="C100" s="193"/>
      <c r="D100" s="109"/>
      <c r="E100" s="1128"/>
      <c r="F100" s="1128"/>
      <c r="G100" s="1128"/>
      <c r="H100" s="1128"/>
      <c r="I100" s="1128"/>
      <c r="J100" s="1128"/>
      <c r="K100" s="1128"/>
      <c r="L100" s="1128"/>
      <c r="M100" s="1128"/>
      <c r="N100" s="1128"/>
      <c r="O100" s="1128"/>
      <c r="P100" s="1128"/>
      <c r="Q100" s="1128"/>
      <c r="R100" s="1128"/>
      <c r="S100" s="1128"/>
      <c r="T100" s="1128"/>
      <c r="U100" s="202"/>
      <c r="V100" s="109"/>
      <c r="W100" s="381"/>
      <c r="X100" s="381" t="s">
        <v>231</v>
      </c>
      <c r="Y100" s="381"/>
      <c r="Z100" s="381"/>
      <c r="AA100" s="381"/>
      <c r="AB100" s="381"/>
      <c r="AD100" s="111" t="s">
        <v>9</v>
      </c>
      <c r="AE100" s="365"/>
      <c r="AF100" s="111"/>
      <c r="AG100" s="111"/>
      <c r="AH100" s="111"/>
      <c r="AI100" s="111"/>
      <c r="AJ100" s="111"/>
      <c r="AK100" s="111"/>
      <c r="AL100" s="370" t="s">
        <v>232</v>
      </c>
      <c r="AM100" s="202"/>
      <c r="AN100" s="109"/>
      <c r="AO100" s="407"/>
      <c r="AP100" s="407"/>
      <c r="AQ100" s="407"/>
    </row>
    <row r="101" spans="1:43" ht="11.25" customHeight="1" x14ac:dyDescent="0.25">
      <c r="A101" s="320"/>
      <c r="B101" s="313"/>
      <c r="C101" s="193"/>
      <c r="D101" s="109"/>
      <c r="E101" s="1128"/>
      <c r="F101" s="1128"/>
      <c r="G101" s="1128"/>
      <c r="H101" s="1128"/>
      <c r="I101" s="1128"/>
      <c r="J101" s="1128"/>
      <c r="K101" s="1128"/>
      <c r="L101" s="1128"/>
      <c r="M101" s="1128"/>
      <c r="N101" s="1128"/>
      <c r="O101" s="1128"/>
      <c r="P101" s="1128"/>
      <c r="Q101" s="1128"/>
      <c r="R101" s="1128"/>
      <c r="S101" s="1128"/>
      <c r="T101" s="1128"/>
      <c r="U101" s="202"/>
      <c r="V101" s="109"/>
      <c r="W101" s="381"/>
      <c r="X101" s="381" t="s">
        <v>286</v>
      </c>
      <c r="Y101" s="364"/>
      <c r="Z101" s="381"/>
      <c r="AA101" s="381"/>
      <c r="AB101" s="381"/>
      <c r="AC101" s="381"/>
      <c r="AD101" s="111" t="s">
        <v>9</v>
      </c>
      <c r="AE101" s="111"/>
      <c r="AF101" s="365"/>
      <c r="AG101" s="367"/>
      <c r="AH101" s="367"/>
      <c r="AI101" s="367"/>
      <c r="AJ101" s="367"/>
      <c r="AK101" s="367"/>
      <c r="AL101" s="268" t="s">
        <v>234</v>
      </c>
      <c r="AM101" s="202"/>
      <c r="AN101" s="109"/>
      <c r="AO101" s="407"/>
      <c r="AP101" s="407"/>
      <c r="AQ101" s="407"/>
    </row>
    <row r="102" spans="1:43" ht="11.25" customHeight="1" x14ac:dyDescent="0.25">
      <c r="A102" s="320"/>
      <c r="B102" s="313"/>
      <c r="C102" s="193"/>
      <c r="D102" s="109"/>
      <c r="E102" s="1128"/>
      <c r="F102" s="1128"/>
      <c r="G102" s="1128"/>
      <c r="H102" s="1128"/>
      <c r="I102" s="1128"/>
      <c r="J102" s="1128"/>
      <c r="K102" s="1128"/>
      <c r="L102" s="1128"/>
      <c r="M102" s="1128"/>
      <c r="N102" s="1128"/>
      <c r="O102" s="1128"/>
      <c r="P102" s="1128"/>
      <c r="Q102" s="1128"/>
      <c r="R102" s="1128"/>
      <c r="S102" s="1128"/>
      <c r="T102" s="1128"/>
      <c r="U102" s="202"/>
      <c r="V102" s="109"/>
      <c r="W102" s="381"/>
      <c r="X102" s="381" t="s">
        <v>769</v>
      </c>
      <c r="Y102" s="381"/>
      <c r="Z102" s="381"/>
      <c r="AA102" s="381"/>
      <c r="AB102" s="381"/>
      <c r="AC102" s="381"/>
      <c r="AD102" s="381"/>
      <c r="AE102" s="368"/>
      <c r="AF102" s="368"/>
      <c r="AG102" s="111" t="s">
        <v>621</v>
      </c>
      <c r="AH102" s="367"/>
      <c r="AI102" s="365"/>
      <c r="AJ102" s="111"/>
      <c r="AK102" s="367"/>
      <c r="AL102" s="268" t="s">
        <v>235</v>
      </c>
      <c r="AM102" s="202"/>
      <c r="AN102" s="109"/>
      <c r="AO102" s="407"/>
      <c r="AP102" s="407"/>
      <c r="AQ102" s="407"/>
    </row>
    <row r="103" spans="1:43" ht="11.25" customHeight="1" x14ac:dyDescent="0.25">
      <c r="A103" s="320"/>
      <c r="B103" s="313"/>
      <c r="C103" s="193"/>
      <c r="D103" s="109"/>
      <c r="E103" s="1128"/>
      <c r="F103" s="1128"/>
      <c r="G103" s="1128"/>
      <c r="H103" s="1128"/>
      <c r="I103" s="1128"/>
      <c r="J103" s="1128"/>
      <c r="K103" s="1128"/>
      <c r="L103" s="1128"/>
      <c r="M103" s="1128"/>
      <c r="N103" s="1128"/>
      <c r="O103" s="1128"/>
      <c r="P103" s="1128"/>
      <c r="Q103" s="1128"/>
      <c r="R103" s="1128"/>
      <c r="S103" s="1128"/>
      <c r="T103" s="1128"/>
      <c r="U103" s="202"/>
      <c r="V103" s="109"/>
      <c r="W103" s="381"/>
      <c r="X103" s="381" t="s">
        <v>285</v>
      </c>
      <c r="Y103" s="381"/>
      <c r="Z103" s="381"/>
      <c r="AA103" s="381"/>
      <c r="AB103" s="111" t="s">
        <v>9</v>
      </c>
      <c r="AC103" s="365"/>
      <c r="AD103" s="367"/>
      <c r="AE103" s="367"/>
      <c r="AF103" s="367"/>
      <c r="AG103" s="367"/>
      <c r="AH103" s="367"/>
      <c r="AI103" s="367"/>
      <c r="AJ103" s="367"/>
      <c r="AK103" s="111"/>
      <c r="AL103" s="117" t="s">
        <v>287</v>
      </c>
      <c r="AM103" s="202"/>
      <c r="AN103" s="109"/>
      <c r="AO103" s="407"/>
      <c r="AP103" s="407"/>
      <c r="AQ103" s="407"/>
    </row>
    <row r="104" spans="1:43" ht="11.25" customHeight="1" x14ac:dyDescent="0.25">
      <c r="A104" s="320"/>
      <c r="B104" s="313"/>
      <c r="C104" s="193"/>
      <c r="D104" s="109"/>
      <c r="E104" s="1128"/>
      <c r="F104" s="1128"/>
      <c r="G104" s="1128"/>
      <c r="H104" s="1128"/>
      <c r="I104" s="1128"/>
      <c r="J104" s="1128"/>
      <c r="K104" s="1128"/>
      <c r="L104" s="1128"/>
      <c r="M104" s="1128"/>
      <c r="N104" s="1128"/>
      <c r="O104" s="1128"/>
      <c r="P104" s="1128"/>
      <c r="Q104" s="1128"/>
      <c r="R104" s="1128"/>
      <c r="S104" s="1128"/>
      <c r="T104" s="1128"/>
      <c r="U104" s="202"/>
      <c r="V104" s="109"/>
      <c r="W104" s="381"/>
      <c r="X104" s="381" t="s">
        <v>770</v>
      </c>
      <c r="Y104" s="381"/>
      <c r="Z104" s="381"/>
      <c r="AA104" s="381"/>
      <c r="AB104" s="381"/>
      <c r="AC104" s="381"/>
      <c r="AD104" s="381"/>
      <c r="AE104" s="366"/>
      <c r="AF104" s="111" t="s">
        <v>9</v>
      </c>
      <c r="AG104" s="111"/>
      <c r="AH104" s="111"/>
      <c r="AI104" s="111"/>
      <c r="AJ104" s="111"/>
      <c r="AK104" s="111"/>
      <c r="AL104" s="117" t="s">
        <v>237</v>
      </c>
      <c r="AM104" s="202"/>
      <c r="AN104" s="109"/>
      <c r="AO104" s="407"/>
      <c r="AP104" s="407"/>
      <c r="AQ104" s="407"/>
    </row>
    <row r="105" spans="1:43" ht="11.25" customHeight="1" x14ac:dyDescent="0.25">
      <c r="A105" s="320"/>
      <c r="B105" s="313"/>
      <c r="C105" s="193"/>
      <c r="D105" s="109"/>
      <c r="E105" s="1128"/>
      <c r="F105" s="1128"/>
      <c r="G105" s="1128"/>
      <c r="H105" s="1128"/>
      <c r="I105" s="1128"/>
      <c r="J105" s="1128"/>
      <c r="K105" s="1128"/>
      <c r="L105" s="1128"/>
      <c r="M105" s="1128"/>
      <c r="N105" s="1128"/>
      <c r="O105" s="1128"/>
      <c r="P105" s="1128"/>
      <c r="Q105" s="1128"/>
      <c r="R105" s="1128"/>
      <c r="S105" s="1128"/>
      <c r="T105" s="1128"/>
      <c r="U105" s="202"/>
      <c r="V105" s="109"/>
      <c r="W105" s="381"/>
      <c r="X105" s="381" t="s">
        <v>236</v>
      </c>
      <c r="Y105" s="381"/>
      <c r="Z105" s="381"/>
      <c r="AA105" s="381"/>
      <c r="AB105" s="381"/>
      <c r="AC105" s="381"/>
      <c r="AD105" s="381"/>
      <c r="AE105" s="381"/>
      <c r="AF105" s="381"/>
      <c r="AG105" s="381"/>
      <c r="AH105" s="381"/>
      <c r="AI105" s="381"/>
      <c r="AJ105" s="381"/>
      <c r="AK105" s="381"/>
      <c r="AL105" s="117" t="s">
        <v>288</v>
      </c>
      <c r="AM105" s="202"/>
      <c r="AN105" s="109"/>
      <c r="AO105" s="407"/>
      <c r="AP105" s="407"/>
      <c r="AQ105" s="407"/>
    </row>
    <row r="106" spans="1:43" ht="11.25" customHeight="1" x14ac:dyDescent="0.25">
      <c r="A106" s="320"/>
      <c r="B106" s="313"/>
      <c r="C106" s="193"/>
      <c r="D106" s="109"/>
      <c r="E106" s="1128"/>
      <c r="F106" s="1128"/>
      <c r="G106" s="1128"/>
      <c r="H106" s="1128"/>
      <c r="I106" s="1128"/>
      <c r="J106" s="1128"/>
      <c r="K106" s="1128"/>
      <c r="L106" s="1128"/>
      <c r="M106" s="1128"/>
      <c r="N106" s="1128"/>
      <c r="O106" s="1128"/>
      <c r="P106" s="1128"/>
      <c r="Q106" s="1128"/>
      <c r="R106" s="1128"/>
      <c r="S106" s="1128"/>
      <c r="T106" s="1128"/>
      <c r="U106" s="202"/>
      <c r="V106" s="109"/>
      <c r="W106" s="381"/>
      <c r="X106" s="381"/>
      <c r="Y106" s="381"/>
      <c r="Z106" s="381"/>
      <c r="AA106" s="381"/>
      <c r="AB106" s="381"/>
      <c r="AC106" s="381"/>
      <c r="AD106" s="381"/>
      <c r="AE106" s="407"/>
      <c r="AF106" s="407"/>
      <c r="AG106" s="407"/>
      <c r="AH106" s="407"/>
      <c r="AI106" s="407"/>
      <c r="AJ106" s="407"/>
      <c r="AK106" s="407"/>
      <c r="AM106" s="202"/>
      <c r="AN106" s="109"/>
      <c r="AO106" s="407"/>
      <c r="AP106" s="407"/>
      <c r="AQ106" s="407"/>
    </row>
    <row r="107" spans="1:43" ht="11.25" customHeight="1" x14ac:dyDescent="0.25">
      <c r="A107" s="320"/>
      <c r="B107" s="313"/>
      <c r="C107" s="193"/>
      <c r="D107" s="109"/>
      <c r="E107" s="1128"/>
      <c r="F107" s="1128"/>
      <c r="G107" s="1128"/>
      <c r="H107" s="1128"/>
      <c r="I107" s="1128"/>
      <c r="J107" s="1128"/>
      <c r="K107" s="1128"/>
      <c r="L107" s="1128"/>
      <c r="M107" s="1128"/>
      <c r="N107" s="1128"/>
      <c r="O107" s="1128"/>
      <c r="P107" s="1128"/>
      <c r="Q107" s="1128"/>
      <c r="R107" s="1128"/>
      <c r="S107" s="1128"/>
      <c r="T107" s="1128"/>
      <c r="U107" s="202"/>
      <c r="V107" s="109"/>
      <c r="W107" s="381"/>
      <c r="X107" s="381"/>
      <c r="Y107" s="366"/>
      <c r="Z107" s="369" t="s">
        <v>146</v>
      </c>
      <c r="AA107" s="369"/>
      <c r="AB107" s="369"/>
      <c r="AC107" s="369"/>
      <c r="AD107" s="369"/>
      <c r="AE107" s="369"/>
      <c r="AF107" s="369"/>
      <c r="AG107" s="369"/>
      <c r="AH107" s="369"/>
      <c r="AI107" s="369"/>
      <c r="AJ107" s="369"/>
      <c r="AK107" s="369"/>
      <c r="AL107" s="116"/>
      <c r="AM107" s="202"/>
      <c r="AN107" s="109"/>
      <c r="AO107" s="407"/>
      <c r="AP107" s="407"/>
      <c r="AQ107" s="407"/>
    </row>
    <row r="108" spans="1:43" ht="11.25" customHeight="1" x14ac:dyDescent="0.25">
      <c r="A108" s="320"/>
      <c r="B108" s="313"/>
      <c r="C108" s="193"/>
      <c r="D108" s="109"/>
      <c r="E108" s="1128"/>
      <c r="F108" s="1128"/>
      <c r="G108" s="1128"/>
      <c r="H108" s="1128"/>
      <c r="I108" s="1128"/>
      <c r="J108" s="1128"/>
      <c r="K108" s="1128"/>
      <c r="L108" s="1128"/>
      <c r="M108" s="1128"/>
      <c r="N108" s="1128"/>
      <c r="O108" s="1128"/>
      <c r="P108" s="1128"/>
      <c r="Q108" s="1128"/>
      <c r="R108" s="1128"/>
      <c r="S108" s="1128"/>
      <c r="T108" s="1128"/>
      <c r="U108" s="202"/>
      <c r="V108" s="109"/>
      <c r="W108" s="381"/>
      <c r="X108" s="381"/>
      <c r="Y108" s="366"/>
      <c r="Z108" s="410"/>
      <c r="AA108" s="410"/>
      <c r="AB108" s="410"/>
      <c r="AC108" s="410"/>
      <c r="AD108" s="410"/>
      <c r="AE108" s="410"/>
      <c r="AF108" s="410"/>
      <c r="AG108" s="410"/>
      <c r="AH108" s="410"/>
      <c r="AI108" s="410"/>
      <c r="AJ108" s="410"/>
      <c r="AK108" s="410"/>
      <c r="AL108" s="116"/>
      <c r="AM108" s="202"/>
      <c r="AN108" s="109"/>
      <c r="AO108" s="407"/>
      <c r="AP108" s="407"/>
      <c r="AQ108" s="407"/>
    </row>
    <row r="109" spans="1:43" ht="11.25" customHeight="1" x14ac:dyDescent="0.25">
      <c r="A109" s="320"/>
      <c r="B109" s="313"/>
      <c r="C109" s="193"/>
      <c r="D109" s="109"/>
      <c r="E109" s="1128"/>
      <c r="F109" s="1128"/>
      <c r="G109" s="1128"/>
      <c r="H109" s="1128"/>
      <c r="I109" s="1128"/>
      <c r="J109" s="1128"/>
      <c r="K109" s="1128"/>
      <c r="L109" s="1128"/>
      <c r="M109" s="1128"/>
      <c r="N109" s="1128"/>
      <c r="O109" s="1128"/>
      <c r="P109" s="1128"/>
      <c r="Q109" s="1128"/>
      <c r="R109" s="1128"/>
      <c r="S109" s="1128"/>
      <c r="T109" s="1128"/>
      <c r="U109" s="202"/>
      <c r="V109" s="109"/>
      <c r="W109" s="189" t="s">
        <v>238</v>
      </c>
      <c r="X109" s="407"/>
      <c r="Y109" s="407"/>
      <c r="Z109" s="407"/>
      <c r="AA109" s="407"/>
      <c r="AB109" s="407"/>
      <c r="AC109" s="407"/>
      <c r="AD109" s="407"/>
      <c r="AE109" s="407"/>
      <c r="AF109" s="407"/>
      <c r="AG109" s="203"/>
      <c r="AH109" s="407"/>
      <c r="AI109" s="407"/>
      <c r="AJ109" s="407"/>
      <c r="AK109" s="407"/>
      <c r="AL109" s="203"/>
      <c r="AM109" s="202"/>
      <c r="AN109" s="109"/>
      <c r="AO109" s="407"/>
      <c r="AP109" s="407"/>
      <c r="AQ109" s="407"/>
    </row>
    <row r="110" spans="1:43" ht="11.25" customHeight="1" x14ac:dyDescent="0.25">
      <c r="A110" s="320"/>
      <c r="B110" s="313"/>
      <c r="C110" s="193"/>
      <c r="D110" s="109"/>
      <c r="E110" s="1128"/>
      <c r="F110" s="1128"/>
      <c r="G110" s="1128"/>
      <c r="H110" s="1128"/>
      <c r="I110" s="1128"/>
      <c r="J110" s="1128"/>
      <c r="K110" s="1128"/>
      <c r="L110" s="1128"/>
      <c r="M110" s="1128"/>
      <c r="N110" s="1128"/>
      <c r="O110" s="1128"/>
      <c r="P110" s="1128"/>
      <c r="Q110" s="1128"/>
      <c r="R110" s="1128"/>
      <c r="S110" s="1128"/>
      <c r="T110" s="1128"/>
      <c r="U110" s="202"/>
      <c r="V110" s="109"/>
      <c r="W110" s="407"/>
      <c r="X110" s="407" t="s">
        <v>239</v>
      </c>
      <c r="Y110" s="407"/>
      <c r="Z110" s="407"/>
      <c r="AA110" s="407"/>
      <c r="AB110" s="407"/>
      <c r="AC110" s="112" t="s">
        <v>9</v>
      </c>
      <c r="AD110" s="112"/>
      <c r="AE110" s="112"/>
      <c r="AF110" s="112"/>
      <c r="AG110" s="112"/>
      <c r="AH110" s="112"/>
      <c r="AI110" s="112"/>
      <c r="AJ110" s="112"/>
      <c r="AK110" s="112"/>
      <c r="AL110" s="203" t="s">
        <v>240</v>
      </c>
      <c r="AM110" s="202"/>
      <c r="AN110" s="109"/>
      <c r="AO110" s="407"/>
      <c r="AP110" s="407"/>
      <c r="AQ110" s="407"/>
    </row>
    <row r="111" spans="1:43" ht="11.25" customHeight="1" x14ac:dyDescent="0.25">
      <c r="A111" s="320"/>
      <c r="B111" s="313"/>
      <c r="C111" s="193"/>
      <c r="D111" s="109"/>
      <c r="E111" s="1128"/>
      <c r="F111" s="1128"/>
      <c r="G111" s="1128"/>
      <c r="H111" s="1128"/>
      <c r="I111" s="1128"/>
      <c r="J111" s="1128"/>
      <c r="K111" s="1128"/>
      <c r="L111" s="1128"/>
      <c r="M111" s="1128"/>
      <c r="N111" s="1128"/>
      <c r="O111" s="1128"/>
      <c r="P111" s="1128"/>
      <c r="Q111" s="1128"/>
      <c r="R111" s="1128"/>
      <c r="S111" s="1128"/>
      <c r="T111" s="1128"/>
      <c r="U111" s="202"/>
      <c r="V111" s="109"/>
      <c r="W111" s="407"/>
      <c r="X111" s="407" t="s">
        <v>241</v>
      </c>
      <c r="Y111" s="407"/>
      <c r="Z111" s="407"/>
      <c r="AA111" s="407"/>
      <c r="AB111" s="112" t="s">
        <v>9</v>
      </c>
      <c r="AC111" s="112"/>
      <c r="AD111" s="112"/>
      <c r="AE111" s="112"/>
      <c r="AF111" s="112"/>
      <c r="AG111" s="112"/>
      <c r="AH111" s="112"/>
      <c r="AI111" s="112"/>
      <c r="AJ111" s="112"/>
      <c r="AK111" s="112"/>
      <c r="AL111" s="223" t="s">
        <v>242</v>
      </c>
      <c r="AM111" s="202"/>
      <c r="AN111" s="109"/>
      <c r="AO111" s="407"/>
      <c r="AP111" s="407"/>
      <c r="AQ111" s="407"/>
    </row>
    <row r="112" spans="1:43" ht="11.25" customHeight="1" x14ac:dyDescent="0.25">
      <c r="A112" s="320"/>
      <c r="B112" s="313"/>
      <c r="C112" s="193"/>
      <c r="D112" s="109"/>
      <c r="E112" s="1128"/>
      <c r="F112" s="1128"/>
      <c r="G112" s="1128"/>
      <c r="H112" s="1128"/>
      <c r="I112" s="1128"/>
      <c r="J112" s="1128"/>
      <c r="K112" s="1128"/>
      <c r="L112" s="1128"/>
      <c r="M112" s="1128"/>
      <c r="N112" s="1128"/>
      <c r="O112" s="1128"/>
      <c r="P112" s="1128"/>
      <c r="Q112" s="1128"/>
      <c r="R112" s="1128"/>
      <c r="S112" s="1128"/>
      <c r="T112" s="1128"/>
      <c r="U112" s="202"/>
      <c r="V112" s="109"/>
      <c r="W112" s="407"/>
      <c r="X112" s="407" t="s">
        <v>243</v>
      </c>
      <c r="Y112" s="407"/>
      <c r="Z112" s="407"/>
      <c r="AA112" s="407"/>
      <c r="AB112" s="407"/>
      <c r="AC112" s="407"/>
      <c r="AD112" s="407"/>
      <c r="AE112" s="407"/>
      <c r="AF112" s="407"/>
      <c r="AG112" s="362"/>
      <c r="AH112" s="407"/>
      <c r="AI112" s="407"/>
      <c r="AJ112" s="407"/>
      <c r="AK112" s="407"/>
      <c r="AL112" s="223" t="s">
        <v>244</v>
      </c>
      <c r="AM112" s="202"/>
      <c r="AN112" s="109"/>
      <c r="AO112" s="407"/>
      <c r="AP112" s="407"/>
      <c r="AQ112" s="407"/>
    </row>
    <row r="113" spans="1:43" ht="11.25" customHeight="1" x14ac:dyDescent="0.25">
      <c r="A113" s="320"/>
      <c r="B113" s="313"/>
      <c r="C113" s="193"/>
      <c r="D113" s="109"/>
      <c r="E113" s="1128"/>
      <c r="F113" s="1128"/>
      <c r="G113" s="1128"/>
      <c r="H113" s="1128"/>
      <c r="I113" s="1128"/>
      <c r="J113" s="1128"/>
      <c r="K113" s="1128"/>
      <c r="L113" s="1128"/>
      <c r="M113" s="1128"/>
      <c r="N113" s="1128"/>
      <c r="O113" s="1128"/>
      <c r="P113" s="1128"/>
      <c r="Q113" s="1128"/>
      <c r="R113" s="1128"/>
      <c r="S113" s="1128"/>
      <c r="T113" s="1128"/>
      <c r="U113" s="202"/>
      <c r="V113" s="109"/>
      <c r="W113" s="407"/>
      <c r="X113" s="407"/>
      <c r="Y113" s="407"/>
      <c r="Z113" s="407"/>
      <c r="AA113" s="407"/>
      <c r="AB113" s="407"/>
      <c r="AC113" s="407"/>
      <c r="AD113" s="407"/>
      <c r="AE113" s="407"/>
      <c r="AF113" s="407"/>
      <c r="AG113" s="362"/>
      <c r="AH113" s="407"/>
      <c r="AI113" s="407"/>
      <c r="AJ113" s="407"/>
      <c r="AK113" s="407"/>
      <c r="AM113" s="202"/>
      <c r="AN113" s="109"/>
      <c r="AO113" s="407"/>
      <c r="AP113" s="407"/>
      <c r="AQ113" s="407"/>
    </row>
    <row r="114" spans="1:43" ht="11.25" customHeight="1" x14ac:dyDescent="0.25">
      <c r="A114" s="320"/>
      <c r="B114" s="313"/>
      <c r="C114" s="193"/>
      <c r="D114" s="109"/>
      <c r="E114" s="1128"/>
      <c r="F114" s="1128"/>
      <c r="G114" s="1128"/>
      <c r="H114" s="1128"/>
      <c r="I114" s="1128"/>
      <c r="J114" s="1128"/>
      <c r="K114" s="1128"/>
      <c r="L114" s="1128"/>
      <c r="M114" s="1128"/>
      <c r="N114" s="1128"/>
      <c r="O114" s="1128"/>
      <c r="P114" s="1128"/>
      <c r="Q114" s="1128"/>
      <c r="R114" s="1128"/>
      <c r="S114" s="1128"/>
      <c r="T114" s="1128"/>
      <c r="U114" s="202"/>
      <c r="V114" s="109"/>
      <c r="W114" s="407"/>
      <c r="X114" s="407"/>
      <c r="Y114" s="369" t="s">
        <v>146</v>
      </c>
      <c r="Z114" s="369"/>
      <c r="AA114" s="369"/>
      <c r="AB114" s="369"/>
      <c r="AC114" s="369"/>
      <c r="AD114" s="369"/>
      <c r="AE114" s="369"/>
      <c r="AF114" s="369"/>
      <c r="AG114" s="369"/>
      <c r="AH114" s="369"/>
      <c r="AI114" s="369"/>
      <c r="AJ114" s="369"/>
      <c r="AK114" s="369"/>
      <c r="AL114" s="203"/>
      <c r="AM114" s="202"/>
      <c r="AN114" s="109"/>
      <c r="AO114" s="407"/>
      <c r="AP114" s="407"/>
      <c r="AQ114" s="407"/>
    </row>
    <row r="115" spans="1:43" ht="11.25" customHeight="1" x14ac:dyDescent="0.25">
      <c r="A115" s="320"/>
      <c r="B115" s="313"/>
      <c r="C115" s="193"/>
      <c r="D115" s="109"/>
      <c r="E115" s="1128"/>
      <c r="F115" s="1128"/>
      <c r="G115" s="1128"/>
      <c r="H115" s="1128"/>
      <c r="I115" s="1128"/>
      <c r="J115" s="1128"/>
      <c r="K115" s="1128"/>
      <c r="L115" s="1128"/>
      <c r="M115" s="1128"/>
      <c r="N115" s="1128"/>
      <c r="O115" s="1128"/>
      <c r="P115" s="1128"/>
      <c r="Q115" s="1128"/>
      <c r="R115" s="1128"/>
      <c r="S115" s="1128"/>
      <c r="T115" s="1128"/>
      <c r="U115" s="202"/>
      <c r="V115" s="109"/>
      <c r="W115" s="407"/>
      <c r="X115" s="407"/>
      <c r="Y115" s="371"/>
      <c r="Z115" s="371"/>
      <c r="AA115" s="371"/>
      <c r="AB115" s="371"/>
      <c r="AC115" s="371"/>
      <c r="AD115" s="371"/>
      <c r="AE115" s="371"/>
      <c r="AF115" s="371"/>
      <c r="AG115" s="371"/>
      <c r="AH115" s="371"/>
      <c r="AI115" s="371"/>
      <c r="AJ115" s="371"/>
      <c r="AK115" s="371"/>
      <c r="AL115" s="203"/>
      <c r="AM115" s="202"/>
      <c r="AN115" s="109"/>
      <c r="AO115" s="407"/>
      <c r="AP115" s="407"/>
      <c r="AQ115" s="407"/>
    </row>
    <row r="116" spans="1:43" ht="11.25" customHeight="1" x14ac:dyDescent="0.25">
      <c r="A116" s="320"/>
      <c r="B116" s="313"/>
      <c r="C116" s="193"/>
      <c r="D116" s="109"/>
      <c r="E116" s="1128"/>
      <c r="F116" s="1128"/>
      <c r="G116" s="1128"/>
      <c r="H116" s="1128"/>
      <c r="I116" s="1128"/>
      <c r="J116" s="1128"/>
      <c r="K116" s="1128"/>
      <c r="L116" s="1128"/>
      <c r="M116" s="1128"/>
      <c r="N116" s="1128"/>
      <c r="O116" s="1128"/>
      <c r="P116" s="1128"/>
      <c r="Q116" s="1128"/>
      <c r="R116" s="1128"/>
      <c r="S116" s="1128"/>
      <c r="T116" s="1128"/>
      <c r="U116" s="202"/>
      <c r="V116" s="109"/>
      <c r="W116" s="148" t="s">
        <v>289</v>
      </c>
      <c r="X116" s="381"/>
      <c r="Y116" s="381"/>
      <c r="Z116" s="381"/>
      <c r="AA116" s="381"/>
      <c r="AB116" s="381"/>
      <c r="AC116" s="381"/>
      <c r="AD116" s="381"/>
      <c r="AE116" s="381"/>
      <c r="AF116" s="381"/>
      <c r="AG116" s="381"/>
      <c r="AH116" s="381"/>
      <c r="AI116" s="381"/>
      <c r="AJ116" s="381"/>
      <c r="AK116" s="381"/>
      <c r="AL116" s="116"/>
      <c r="AM116" s="202"/>
      <c r="AN116" s="109"/>
      <c r="AO116" s="407"/>
      <c r="AP116" s="407"/>
      <c r="AQ116" s="407"/>
    </row>
    <row r="117" spans="1:43" ht="11.25" customHeight="1" x14ac:dyDescent="0.25">
      <c r="A117" s="320"/>
      <c r="B117" s="313"/>
      <c r="C117" s="193"/>
      <c r="D117" s="109"/>
      <c r="E117" s="1128"/>
      <c r="F117" s="1128"/>
      <c r="G117" s="1128"/>
      <c r="H117" s="1128"/>
      <c r="I117" s="1128"/>
      <c r="J117" s="1128"/>
      <c r="K117" s="1128"/>
      <c r="L117" s="1128"/>
      <c r="M117" s="1128"/>
      <c r="N117" s="1128"/>
      <c r="O117" s="1128"/>
      <c r="P117" s="1128"/>
      <c r="Q117" s="1128"/>
      <c r="R117" s="1128"/>
      <c r="S117" s="1128"/>
      <c r="T117" s="1128"/>
      <c r="U117" s="202"/>
      <c r="V117" s="109"/>
      <c r="W117" s="381"/>
      <c r="X117" s="381" t="s">
        <v>340</v>
      </c>
      <c r="Y117" s="381"/>
      <c r="Z117" s="381"/>
      <c r="AA117" s="111" t="s">
        <v>9</v>
      </c>
      <c r="AB117" s="111"/>
      <c r="AC117" s="111"/>
      <c r="AD117" s="111"/>
      <c r="AE117" s="111"/>
      <c r="AF117" s="111"/>
      <c r="AG117" s="111"/>
      <c r="AH117" s="111"/>
      <c r="AI117" s="111"/>
      <c r="AJ117" s="111"/>
      <c r="AK117" s="111"/>
      <c r="AL117" s="117" t="s">
        <v>291</v>
      </c>
      <c r="AM117" s="202"/>
      <c r="AN117" s="109"/>
      <c r="AO117" s="407"/>
      <c r="AP117" s="407"/>
      <c r="AQ117" s="407"/>
    </row>
    <row r="118" spans="1:43" ht="11.25" customHeight="1" x14ac:dyDescent="0.25">
      <c r="A118" s="320"/>
      <c r="B118" s="313"/>
      <c r="C118" s="193"/>
      <c r="D118" s="109"/>
      <c r="E118" s="1128"/>
      <c r="F118" s="1128"/>
      <c r="G118" s="1128"/>
      <c r="H118" s="1128"/>
      <c r="I118" s="1128"/>
      <c r="J118" s="1128"/>
      <c r="K118" s="1128"/>
      <c r="L118" s="1128"/>
      <c r="M118" s="1128"/>
      <c r="N118" s="1128"/>
      <c r="O118" s="1128"/>
      <c r="P118" s="1128"/>
      <c r="Q118" s="1128"/>
      <c r="R118" s="1128"/>
      <c r="S118" s="1128"/>
      <c r="T118" s="1128"/>
      <c r="U118" s="202"/>
      <c r="V118" s="109"/>
      <c r="W118" s="381"/>
      <c r="X118" s="381" t="s">
        <v>771</v>
      </c>
      <c r="Y118" s="381"/>
      <c r="Z118" s="381"/>
      <c r="AA118" s="381"/>
      <c r="AB118" s="381"/>
      <c r="AC118" s="111" t="s">
        <v>9</v>
      </c>
      <c r="AD118" s="111"/>
      <c r="AE118" s="111"/>
      <c r="AF118" s="111"/>
      <c r="AG118" s="111"/>
      <c r="AH118" s="111"/>
      <c r="AI118" s="111"/>
      <c r="AJ118" s="111"/>
      <c r="AK118" s="111"/>
      <c r="AL118" s="117" t="s">
        <v>293</v>
      </c>
      <c r="AM118" s="202"/>
      <c r="AN118" s="109"/>
      <c r="AO118" s="407"/>
      <c r="AP118" s="407"/>
      <c r="AQ118" s="407"/>
    </row>
    <row r="119" spans="1:43" ht="11.25" customHeight="1" x14ac:dyDescent="0.25">
      <c r="A119" s="320"/>
      <c r="B119" s="313"/>
      <c r="C119" s="193"/>
      <c r="D119" s="109"/>
      <c r="E119" s="1128"/>
      <c r="F119" s="1128"/>
      <c r="G119" s="1128"/>
      <c r="H119" s="1128"/>
      <c r="I119" s="1128"/>
      <c r="J119" s="1128"/>
      <c r="K119" s="1128"/>
      <c r="L119" s="1128"/>
      <c r="M119" s="1128"/>
      <c r="N119" s="1128"/>
      <c r="O119" s="1128"/>
      <c r="P119" s="1128"/>
      <c r="Q119" s="1128"/>
      <c r="R119" s="1128"/>
      <c r="S119" s="1128"/>
      <c r="T119" s="1128"/>
      <c r="U119" s="202"/>
      <c r="V119" s="109"/>
      <c r="W119" s="381"/>
      <c r="X119" s="381" t="s">
        <v>772</v>
      </c>
      <c r="Y119" s="381"/>
      <c r="Z119" s="381"/>
      <c r="AA119" s="381"/>
      <c r="AB119" s="381"/>
      <c r="AC119" s="381"/>
      <c r="AD119" s="381"/>
      <c r="AE119" s="381"/>
      <c r="AF119" s="381"/>
      <c r="AG119" s="111" t="s">
        <v>9</v>
      </c>
      <c r="AH119" s="365"/>
      <c r="AI119" s="111"/>
      <c r="AJ119" s="111"/>
      <c r="AK119" s="111"/>
      <c r="AL119" s="117" t="s">
        <v>295</v>
      </c>
      <c r="AM119" s="202"/>
      <c r="AN119" s="109"/>
      <c r="AO119" s="407"/>
      <c r="AP119" s="407"/>
      <c r="AQ119" s="407"/>
    </row>
    <row r="120" spans="1:43" ht="11.25" customHeight="1" x14ac:dyDescent="0.25">
      <c r="A120" s="320"/>
      <c r="B120" s="313"/>
      <c r="C120" s="193"/>
      <c r="D120" s="109"/>
      <c r="E120" s="1128"/>
      <c r="F120" s="1128"/>
      <c r="G120" s="1128"/>
      <c r="H120" s="1128"/>
      <c r="I120" s="1128"/>
      <c r="J120" s="1128"/>
      <c r="K120" s="1128"/>
      <c r="L120" s="1128"/>
      <c r="M120" s="1128"/>
      <c r="N120" s="1128"/>
      <c r="O120" s="1128"/>
      <c r="P120" s="1128"/>
      <c r="Q120" s="1128"/>
      <c r="R120" s="1128"/>
      <c r="S120" s="1128"/>
      <c r="T120" s="1128"/>
      <c r="U120" s="202"/>
      <c r="V120" s="109"/>
      <c r="W120" s="381"/>
      <c r="X120" s="381"/>
      <c r="Y120" s="381"/>
      <c r="Z120" s="381"/>
      <c r="AA120" s="381"/>
      <c r="AB120" s="381"/>
      <c r="AC120" s="381"/>
      <c r="AD120" s="381"/>
      <c r="AE120" s="381"/>
      <c r="AF120" s="381"/>
      <c r="AG120" s="381"/>
      <c r="AH120" s="381"/>
      <c r="AI120" s="381"/>
      <c r="AJ120" s="381"/>
      <c r="AK120" s="381"/>
      <c r="AL120" s="117"/>
      <c r="AM120" s="202"/>
      <c r="AN120" s="109"/>
      <c r="AO120" s="407"/>
      <c r="AP120" s="407"/>
      <c r="AQ120" s="407"/>
    </row>
    <row r="121" spans="1:43" ht="11.25" customHeight="1" x14ac:dyDescent="0.25">
      <c r="A121" s="320"/>
      <c r="B121" s="313"/>
      <c r="C121" s="193"/>
      <c r="D121" s="109"/>
      <c r="E121" s="1128"/>
      <c r="F121" s="1128"/>
      <c r="G121" s="1128"/>
      <c r="H121" s="1128"/>
      <c r="I121" s="1128"/>
      <c r="J121" s="1128"/>
      <c r="K121" s="1128"/>
      <c r="L121" s="1128"/>
      <c r="M121" s="1128"/>
      <c r="N121" s="1128"/>
      <c r="O121" s="1128"/>
      <c r="P121" s="1128"/>
      <c r="Q121" s="1128"/>
      <c r="R121" s="1128"/>
      <c r="S121" s="1128"/>
      <c r="T121" s="1128"/>
      <c r="U121" s="202"/>
      <c r="V121" s="109"/>
      <c r="W121" s="381" t="s">
        <v>144</v>
      </c>
      <c r="X121" s="381"/>
      <c r="Y121" s="381"/>
      <c r="Z121" s="381"/>
      <c r="AA121" s="407"/>
      <c r="AB121" s="407"/>
      <c r="AC121" s="407"/>
      <c r="AD121" s="407"/>
      <c r="AE121" s="407"/>
      <c r="AF121" s="407"/>
      <c r="AG121" s="407"/>
      <c r="AH121" s="407"/>
      <c r="AI121" s="407"/>
      <c r="AJ121" s="407"/>
      <c r="AK121" s="407"/>
      <c r="AL121" s="116" t="s">
        <v>218</v>
      </c>
      <c r="AM121" s="202"/>
      <c r="AN121" s="109"/>
      <c r="AO121" s="407"/>
      <c r="AP121" s="407"/>
      <c r="AQ121" s="407"/>
    </row>
    <row r="122" spans="1:43" ht="11.25" customHeight="1" x14ac:dyDescent="0.25">
      <c r="A122" s="320"/>
      <c r="B122" s="313"/>
      <c r="C122" s="193"/>
      <c r="D122" s="109"/>
      <c r="E122" s="1128"/>
      <c r="F122" s="1128"/>
      <c r="G122" s="1128"/>
      <c r="H122" s="1128"/>
      <c r="I122" s="1128"/>
      <c r="J122" s="1128"/>
      <c r="K122" s="1128"/>
      <c r="L122" s="1128"/>
      <c r="M122" s="1128"/>
      <c r="N122" s="1128"/>
      <c r="O122" s="1128"/>
      <c r="P122" s="1128"/>
      <c r="Q122" s="1128"/>
      <c r="R122" s="1128"/>
      <c r="S122" s="1128"/>
      <c r="T122" s="1128"/>
      <c r="U122" s="202"/>
      <c r="V122" s="109"/>
      <c r="W122" s="381"/>
      <c r="X122" s="381"/>
      <c r="Y122" s="381"/>
      <c r="Z122" s="381"/>
      <c r="AA122" s="407"/>
      <c r="AB122" s="407"/>
      <c r="AC122" s="407"/>
      <c r="AD122" s="407"/>
      <c r="AE122" s="407"/>
      <c r="AF122" s="407"/>
      <c r="AG122" s="407"/>
      <c r="AH122" s="407"/>
      <c r="AI122" s="407"/>
      <c r="AJ122" s="407"/>
      <c r="AK122" s="407"/>
      <c r="AL122" s="116"/>
      <c r="AM122" s="202"/>
      <c r="AN122" s="109"/>
      <c r="AO122" s="407"/>
      <c r="AP122" s="407"/>
      <c r="AQ122" s="407"/>
    </row>
    <row r="123" spans="1:43" ht="11.25" customHeight="1" x14ac:dyDescent="0.25">
      <c r="A123" s="320"/>
      <c r="B123" s="313"/>
      <c r="C123" s="193"/>
      <c r="D123" s="109"/>
      <c r="E123" s="1128"/>
      <c r="F123" s="1128"/>
      <c r="G123" s="1128"/>
      <c r="H123" s="1128"/>
      <c r="I123" s="1128"/>
      <c r="J123" s="1128"/>
      <c r="K123" s="1128"/>
      <c r="L123" s="1128"/>
      <c r="M123" s="1128"/>
      <c r="N123" s="1128"/>
      <c r="O123" s="1128"/>
      <c r="P123" s="1128"/>
      <c r="Q123" s="1128"/>
      <c r="R123" s="1128"/>
      <c r="S123" s="1128"/>
      <c r="T123" s="1128"/>
      <c r="U123" s="202"/>
      <c r="V123" s="109"/>
      <c r="W123" s="407"/>
      <c r="X123" s="407"/>
      <c r="Y123" s="407"/>
      <c r="Z123" s="1212" t="s">
        <v>146</v>
      </c>
      <c r="AA123" s="1212"/>
      <c r="AB123" s="1212"/>
      <c r="AC123" s="1212"/>
      <c r="AD123" s="1212"/>
      <c r="AE123" s="1212"/>
      <c r="AF123" s="1212"/>
      <c r="AG123" s="1212"/>
      <c r="AH123" s="1212"/>
      <c r="AI123" s="1212"/>
      <c r="AJ123" s="1212"/>
      <c r="AK123" s="1212"/>
      <c r="AL123" s="203"/>
      <c r="AM123" s="202"/>
      <c r="AN123" s="109"/>
      <c r="AO123" s="407"/>
      <c r="AP123" s="407"/>
      <c r="AQ123" s="407"/>
    </row>
    <row r="124" spans="1:43" ht="6" customHeight="1" x14ac:dyDescent="0.25">
      <c r="A124" s="194"/>
      <c r="B124" s="195"/>
      <c r="C124" s="196"/>
      <c r="D124" s="113"/>
      <c r="E124" s="119"/>
      <c r="F124" s="119"/>
      <c r="G124" s="119"/>
      <c r="H124" s="119"/>
      <c r="I124" s="119"/>
      <c r="J124" s="119"/>
      <c r="K124" s="119"/>
      <c r="L124" s="119"/>
      <c r="M124" s="119"/>
      <c r="N124" s="119"/>
      <c r="O124" s="119"/>
      <c r="P124" s="119"/>
      <c r="Q124" s="119"/>
      <c r="R124" s="119"/>
      <c r="S124" s="119"/>
      <c r="T124" s="119"/>
      <c r="U124" s="114"/>
      <c r="V124" s="113"/>
      <c r="W124" s="119"/>
      <c r="X124" s="119"/>
      <c r="Y124" s="119"/>
      <c r="Z124" s="119"/>
      <c r="AA124" s="119"/>
      <c r="AB124" s="119"/>
      <c r="AC124" s="119"/>
      <c r="AD124" s="119"/>
      <c r="AE124" s="119"/>
      <c r="AF124" s="119"/>
      <c r="AG124" s="119"/>
      <c r="AH124" s="119"/>
      <c r="AI124" s="119"/>
      <c r="AJ124" s="119"/>
      <c r="AK124" s="119"/>
      <c r="AL124" s="120"/>
      <c r="AM124" s="114"/>
      <c r="AN124" s="113"/>
      <c r="AO124" s="119"/>
      <c r="AP124" s="119"/>
      <c r="AQ124" s="119"/>
    </row>
    <row r="125" spans="1:43" ht="6" customHeight="1" x14ac:dyDescent="0.25">
      <c r="A125" s="197"/>
      <c r="B125" s="321"/>
      <c r="C125" s="198"/>
      <c r="D125" s="108"/>
      <c r="E125" s="29"/>
      <c r="F125" s="29"/>
      <c r="G125" s="29"/>
      <c r="H125" s="29"/>
      <c r="I125" s="29"/>
      <c r="J125" s="29"/>
      <c r="K125" s="29"/>
      <c r="L125" s="29"/>
      <c r="M125" s="29"/>
      <c r="N125" s="29"/>
      <c r="O125" s="29"/>
      <c r="P125" s="29"/>
      <c r="Q125" s="29"/>
      <c r="R125" s="29"/>
      <c r="S125" s="29"/>
      <c r="T125" s="29"/>
      <c r="U125" s="107"/>
      <c r="V125" s="108"/>
      <c r="W125" s="29"/>
      <c r="X125" s="29"/>
      <c r="Y125" s="29"/>
      <c r="Z125" s="29"/>
      <c r="AA125" s="29"/>
      <c r="AB125" s="29"/>
      <c r="AC125" s="29"/>
      <c r="AD125" s="29"/>
      <c r="AE125" s="29"/>
      <c r="AF125" s="29"/>
      <c r="AG125" s="29"/>
      <c r="AH125" s="29"/>
      <c r="AI125" s="29"/>
      <c r="AJ125" s="29"/>
      <c r="AK125" s="29"/>
      <c r="AL125" s="33"/>
      <c r="AM125" s="107"/>
      <c r="AN125" s="108"/>
      <c r="AO125" s="29"/>
      <c r="AP125" s="29"/>
      <c r="AQ125" s="29"/>
    </row>
    <row r="126" spans="1:43" ht="11.25" customHeight="1" x14ac:dyDescent="0.25">
      <c r="A126" s="320"/>
      <c r="B126" s="473">
        <v>1017</v>
      </c>
      <c r="C126" s="193"/>
      <c r="D126" s="109"/>
      <c r="E126" s="1128" t="str">
        <f ca="1">VLOOKUP(INDIRECT(ADDRESS(ROW(),COLUMN()-3)),INDIRECT("translations[[Question Num]:["&amp; Language_Selected &amp;"]]"),MATCH(Language_Selected,Language_Options,0)+1,FALSE)</f>
        <v>Did you get the results of the test?</v>
      </c>
      <c r="F126" s="1128"/>
      <c r="G126" s="1128"/>
      <c r="H126" s="1128"/>
      <c r="I126" s="1128"/>
      <c r="J126" s="1128"/>
      <c r="K126" s="1128"/>
      <c r="L126" s="1128"/>
      <c r="M126" s="1128"/>
      <c r="N126" s="1128"/>
      <c r="O126" s="1128"/>
      <c r="P126" s="1128"/>
      <c r="Q126" s="1128"/>
      <c r="R126" s="1128"/>
      <c r="S126" s="1128"/>
      <c r="T126" s="1128"/>
      <c r="U126" s="146"/>
      <c r="V126" s="109"/>
      <c r="W126" s="381" t="s">
        <v>52</v>
      </c>
      <c r="X126" s="381"/>
      <c r="Y126" s="111" t="s">
        <v>9</v>
      </c>
      <c r="Z126" s="111"/>
      <c r="AA126" s="111"/>
      <c r="AB126" s="111"/>
      <c r="AC126" s="111"/>
      <c r="AD126" s="111"/>
      <c r="AE126" s="111"/>
      <c r="AF126" s="111"/>
      <c r="AG126" s="111"/>
      <c r="AH126" s="111"/>
      <c r="AI126" s="111"/>
      <c r="AJ126" s="111"/>
      <c r="AK126" s="111"/>
      <c r="AL126" s="117" t="s">
        <v>53</v>
      </c>
      <c r="AM126" s="202"/>
      <c r="AN126" s="109"/>
      <c r="AO126" s="407"/>
      <c r="AP126" s="407"/>
      <c r="AQ126" s="407"/>
    </row>
    <row r="127" spans="1:43" x14ac:dyDescent="0.25">
      <c r="A127" s="320"/>
      <c r="B127" s="255" t="s">
        <v>177</v>
      </c>
      <c r="C127" s="193"/>
      <c r="D127" s="109"/>
      <c r="E127" s="1128"/>
      <c r="F127" s="1128"/>
      <c r="G127" s="1128"/>
      <c r="H127" s="1128"/>
      <c r="I127" s="1128"/>
      <c r="J127" s="1128"/>
      <c r="K127" s="1128"/>
      <c r="L127" s="1128"/>
      <c r="M127" s="1128"/>
      <c r="N127" s="1128"/>
      <c r="O127" s="1128"/>
      <c r="P127" s="1128"/>
      <c r="Q127" s="1128"/>
      <c r="R127" s="1128"/>
      <c r="S127" s="1128"/>
      <c r="T127" s="1128"/>
      <c r="U127" s="146"/>
      <c r="V127" s="109"/>
      <c r="W127" s="381" t="s">
        <v>54</v>
      </c>
      <c r="X127" s="381"/>
      <c r="Y127" s="111" t="s">
        <v>9</v>
      </c>
      <c r="Z127" s="111"/>
      <c r="AA127" s="111"/>
      <c r="AB127" s="111"/>
      <c r="AC127" s="111"/>
      <c r="AD127" s="111"/>
      <c r="AE127" s="111"/>
      <c r="AF127" s="111"/>
      <c r="AG127" s="111"/>
      <c r="AH127" s="111"/>
      <c r="AI127" s="111"/>
      <c r="AJ127" s="111"/>
      <c r="AK127" s="111"/>
      <c r="AL127" s="117" t="s">
        <v>55</v>
      </c>
      <c r="AM127" s="202"/>
      <c r="AN127" s="109"/>
      <c r="AO127" s="407"/>
      <c r="AP127" s="407"/>
      <c r="AQ127" s="407"/>
    </row>
    <row r="128" spans="1:43" ht="6" customHeight="1" thickBot="1" x14ac:dyDescent="0.3">
      <c r="A128" s="194"/>
      <c r="B128" s="195"/>
      <c r="C128" s="196"/>
      <c r="D128" s="113"/>
      <c r="E128" s="119"/>
      <c r="F128" s="119"/>
      <c r="G128" s="119"/>
      <c r="H128" s="119"/>
      <c r="I128" s="119"/>
      <c r="J128" s="119"/>
      <c r="K128" s="119"/>
      <c r="L128" s="119"/>
      <c r="M128" s="119"/>
      <c r="N128" s="119"/>
      <c r="O128" s="119"/>
      <c r="P128" s="119"/>
      <c r="Q128" s="119"/>
      <c r="R128" s="119"/>
      <c r="S128" s="119"/>
      <c r="T128" s="119"/>
      <c r="U128" s="114"/>
      <c r="V128" s="113"/>
      <c r="W128" s="119"/>
      <c r="X128" s="119"/>
      <c r="Y128" s="119"/>
      <c r="Z128" s="119"/>
      <c r="AA128" s="119"/>
      <c r="AB128" s="119"/>
      <c r="AC128" s="119"/>
      <c r="AD128" s="119"/>
      <c r="AE128" s="119"/>
      <c r="AF128" s="119"/>
      <c r="AG128" s="119"/>
      <c r="AH128" s="119"/>
      <c r="AI128" s="119"/>
      <c r="AJ128" s="119"/>
      <c r="AK128" s="119"/>
      <c r="AL128" s="120"/>
      <c r="AM128" s="114"/>
      <c r="AN128" s="113"/>
      <c r="AO128" s="119"/>
      <c r="AP128" s="119"/>
      <c r="AQ128" s="119"/>
    </row>
    <row r="129" spans="1:43" ht="6" customHeight="1" x14ac:dyDescent="0.25">
      <c r="A129" s="317"/>
      <c r="B129" s="190"/>
      <c r="C129" s="191"/>
      <c r="D129" s="132"/>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4"/>
      <c r="AM129" s="131"/>
      <c r="AN129" s="132"/>
      <c r="AO129" s="133"/>
      <c r="AP129" s="133"/>
      <c r="AQ129" s="135"/>
    </row>
    <row r="130" spans="1:43" x14ac:dyDescent="0.25">
      <c r="A130" s="318"/>
      <c r="B130" s="473">
        <v>1018</v>
      </c>
      <c r="C130" s="193"/>
      <c r="D130" s="109"/>
      <c r="E130" s="1129" t="s">
        <v>773</v>
      </c>
      <c r="F130" s="1129"/>
      <c r="G130" s="1129"/>
      <c r="H130" s="1129"/>
      <c r="I130" s="1129"/>
      <c r="J130" s="1129"/>
      <c r="K130" s="1129"/>
      <c r="L130" s="1129"/>
      <c r="M130" s="1129"/>
      <c r="N130" s="1129"/>
      <c r="O130" s="1129"/>
      <c r="P130" s="1129"/>
      <c r="Q130" s="1129"/>
      <c r="R130" s="1129"/>
      <c r="S130" s="1129"/>
      <c r="T130" s="1129"/>
      <c r="U130" s="1129"/>
      <c r="V130" s="1129"/>
      <c r="W130" s="1129"/>
      <c r="X130" s="1129"/>
      <c r="Y130" s="1129"/>
      <c r="Z130" s="1129"/>
      <c r="AA130" s="1129"/>
      <c r="AB130" s="1129"/>
      <c r="AC130" s="1129"/>
      <c r="AD130" s="1129"/>
      <c r="AE130" s="1129"/>
      <c r="AF130" s="1129"/>
      <c r="AG130" s="1129"/>
      <c r="AH130" s="1129"/>
      <c r="AI130" s="1129"/>
      <c r="AJ130" s="1129"/>
      <c r="AK130" s="1129"/>
      <c r="AL130" s="1129"/>
      <c r="AM130" s="202"/>
      <c r="AN130" s="109"/>
      <c r="AO130" s="407"/>
      <c r="AP130" s="407"/>
      <c r="AQ130" s="137"/>
    </row>
    <row r="131" spans="1:43" ht="6" customHeight="1" x14ac:dyDescent="0.25">
      <c r="A131" s="318"/>
      <c r="B131" s="339"/>
      <c r="C131" s="193"/>
      <c r="D131" s="109"/>
      <c r="E131" s="407"/>
      <c r="F131" s="407"/>
      <c r="G131" s="407"/>
      <c r="H131" s="407"/>
      <c r="I131" s="407"/>
      <c r="J131" s="407"/>
      <c r="K131" s="407"/>
      <c r="L131" s="407"/>
      <c r="M131" s="407"/>
      <c r="N131" s="407"/>
      <c r="O131" s="407"/>
      <c r="P131" s="407"/>
      <c r="Q131" s="407"/>
      <c r="R131" s="407"/>
      <c r="S131" s="407"/>
      <c r="T131" s="407"/>
      <c r="U131" s="407"/>
      <c r="V131" s="407"/>
      <c r="W131" s="407"/>
      <c r="X131" s="407"/>
      <c r="Y131" s="407"/>
      <c r="Z131" s="407"/>
      <c r="AA131" s="407"/>
      <c r="AB131" s="407"/>
      <c r="AC131" s="407"/>
      <c r="AD131" s="407"/>
      <c r="AE131" s="407"/>
      <c r="AF131" s="407"/>
      <c r="AG131" s="407"/>
      <c r="AH131" s="407"/>
      <c r="AI131" s="407"/>
      <c r="AJ131" s="407"/>
      <c r="AK131" s="407"/>
      <c r="AL131" s="203"/>
      <c r="AM131" s="202"/>
      <c r="AN131" s="109"/>
      <c r="AO131" s="407"/>
      <c r="AP131" s="407"/>
      <c r="AQ131" s="137"/>
    </row>
    <row r="132" spans="1:43" x14ac:dyDescent="0.25">
      <c r="A132" s="318"/>
      <c r="B132" s="255" t="s">
        <v>177</v>
      </c>
      <c r="C132" s="193"/>
      <c r="D132" s="109"/>
      <c r="E132" s="407"/>
      <c r="F132" s="407"/>
      <c r="G132" s="407"/>
      <c r="H132" s="407"/>
      <c r="I132" s="381"/>
      <c r="J132" s="407"/>
      <c r="K132" s="381"/>
      <c r="L132" s="381"/>
      <c r="M132" s="407"/>
      <c r="O132" s="407"/>
      <c r="P132" s="407"/>
      <c r="Q132" s="203" t="s">
        <v>774</v>
      </c>
      <c r="R132" s="407"/>
      <c r="S132" s="407"/>
      <c r="T132" s="407"/>
      <c r="U132" s="407"/>
      <c r="V132" s="407"/>
      <c r="X132" s="407"/>
      <c r="Y132" s="407"/>
      <c r="Z132" s="407"/>
      <c r="AA132" s="407"/>
      <c r="AB132" s="203" t="s">
        <v>144</v>
      </c>
      <c r="AC132" s="407"/>
      <c r="AD132" s="407"/>
      <c r="AE132" s="407"/>
      <c r="AF132" s="407"/>
      <c r="AG132" s="407"/>
      <c r="AH132" s="407"/>
      <c r="AI132" s="407"/>
      <c r="AJ132" s="407"/>
      <c r="AK132" s="407"/>
      <c r="AL132" s="203"/>
      <c r="AM132" s="202"/>
      <c r="AN132" s="109"/>
      <c r="AO132" s="407"/>
      <c r="AP132" s="1229">
        <v>1021</v>
      </c>
      <c r="AQ132" s="137"/>
    </row>
    <row r="133" spans="1:43" x14ac:dyDescent="0.25">
      <c r="A133" s="318"/>
      <c r="B133" s="192"/>
      <c r="C133" s="193"/>
      <c r="D133" s="109"/>
      <c r="E133" s="407"/>
      <c r="F133" s="407"/>
      <c r="G133" s="407"/>
      <c r="H133" s="407"/>
      <c r="I133" s="407"/>
      <c r="J133" s="407"/>
      <c r="K133" s="381"/>
      <c r="L133" s="381"/>
      <c r="M133" s="407"/>
      <c r="O133" s="407"/>
      <c r="P133" s="407"/>
      <c r="Q133" s="223" t="s">
        <v>775</v>
      </c>
      <c r="R133" s="407"/>
      <c r="S133" s="407"/>
      <c r="T133" s="407"/>
      <c r="U133" s="407"/>
      <c r="V133" s="407"/>
      <c r="W133" s="407"/>
      <c r="X133" s="407"/>
      <c r="Y133" s="407"/>
      <c r="Z133" s="407"/>
      <c r="AA133" s="407"/>
      <c r="AB133" s="407"/>
      <c r="AC133" s="407"/>
      <c r="AD133" s="407"/>
      <c r="AE133" s="407"/>
      <c r="AF133" s="407"/>
      <c r="AG133" s="407"/>
      <c r="AH133" s="407"/>
      <c r="AI133" s="407"/>
      <c r="AJ133" s="407"/>
      <c r="AK133" s="407"/>
      <c r="AL133" s="203"/>
      <c r="AM133" s="202"/>
      <c r="AN133" s="109"/>
      <c r="AO133" s="407"/>
      <c r="AP133" s="1229"/>
      <c r="AQ133" s="137"/>
    </row>
    <row r="134" spans="1:43" ht="6" customHeight="1" thickBot="1" x14ac:dyDescent="0.3">
      <c r="A134" s="319"/>
      <c r="B134" s="315"/>
      <c r="C134" s="316"/>
      <c r="D134" s="140"/>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142"/>
      <c r="AM134" s="139"/>
      <c r="AN134" s="140"/>
      <c r="AO134" s="141"/>
      <c r="AP134" s="141"/>
      <c r="AQ134" s="143"/>
    </row>
    <row r="135" spans="1:43" ht="6" customHeight="1" x14ac:dyDescent="0.25">
      <c r="A135" s="197"/>
      <c r="B135" s="321"/>
      <c r="C135" s="198"/>
      <c r="D135" s="108"/>
      <c r="E135" s="29"/>
      <c r="F135" s="29"/>
      <c r="G135" s="29"/>
      <c r="H135" s="29"/>
      <c r="I135" s="29"/>
      <c r="J135" s="29"/>
      <c r="K135" s="29"/>
      <c r="L135" s="29"/>
      <c r="M135" s="29"/>
      <c r="N135" s="29"/>
      <c r="O135" s="29"/>
      <c r="P135" s="29"/>
      <c r="Q135" s="29"/>
      <c r="R135" s="29"/>
      <c r="S135" s="29"/>
      <c r="T135" s="29"/>
      <c r="U135" s="107"/>
      <c r="V135" s="108"/>
      <c r="W135" s="29"/>
      <c r="X135" s="29"/>
      <c r="Y135" s="29"/>
      <c r="Z135" s="29"/>
      <c r="AA135" s="29"/>
      <c r="AB135" s="29"/>
      <c r="AC135" s="29"/>
      <c r="AD135" s="29"/>
      <c r="AE135" s="29"/>
      <c r="AF135" s="29"/>
      <c r="AG135" s="29"/>
      <c r="AH135" s="29"/>
      <c r="AI135" s="29"/>
      <c r="AJ135" s="29"/>
      <c r="AK135" s="29"/>
      <c r="AL135" s="33"/>
      <c r="AM135" s="107"/>
      <c r="AN135" s="108"/>
      <c r="AO135" s="29"/>
      <c r="AP135" s="29"/>
      <c r="AQ135" s="29"/>
    </row>
    <row r="136" spans="1:43" ht="11.25" customHeight="1" x14ac:dyDescent="0.25">
      <c r="A136" s="320"/>
      <c r="B136" s="473">
        <v>1019</v>
      </c>
      <c r="C136" s="193"/>
      <c r="D136" s="109"/>
      <c r="E136" s="1128" t="str">
        <f ca="1">VLOOKUP(INDIRECT(ADDRESS(ROW(),COLUMN()-3)),INDIRECT("translations[[Question Num]:["&amp; Language_Selected &amp;"]]"),MATCH(Language_Selected,Language_Options,0)+1,FALSE)</f>
        <v>Between the time you went for delivery but before the baby was born, were you tested for HIV?</v>
      </c>
      <c r="F136" s="1128"/>
      <c r="G136" s="1128"/>
      <c r="H136" s="1128"/>
      <c r="I136" s="1128"/>
      <c r="J136" s="1128"/>
      <c r="K136" s="1128"/>
      <c r="L136" s="1128"/>
      <c r="M136" s="1128"/>
      <c r="N136" s="1128"/>
      <c r="O136" s="1128"/>
      <c r="P136" s="1128"/>
      <c r="Q136" s="1128"/>
      <c r="R136" s="1128"/>
      <c r="S136" s="1128"/>
      <c r="T136" s="1128"/>
      <c r="U136" s="146"/>
      <c r="V136" s="109"/>
      <c r="W136" s="381" t="s">
        <v>52</v>
      </c>
      <c r="X136" s="381"/>
      <c r="Y136" s="111" t="s">
        <v>9</v>
      </c>
      <c r="Z136" s="111"/>
      <c r="AA136" s="111"/>
      <c r="AB136" s="111"/>
      <c r="AC136" s="111"/>
      <c r="AD136" s="111"/>
      <c r="AE136" s="111"/>
      <c r="AF136" s="111"/>
      <c r="AG136" s="111"/>
      <c r="AH136" s="111"/>
      <c r="AI136" s="111"/>
      <c r="AJ136" s="111"/>
      <c r="AK136" s="111"/>
      <c r="AL136" s="117" t="s">
        <v>53</v>
      </c>
      <c r="AM136" s="202"/>
      <c r="AN136" s="109"/>
      <c r="AO136" s="381"/>
      <c r="AQ136" s="407"/>
    </row>
    <row r="137" spans="1:43" x14ac:dyDescent="0.25">
      <c r="A137" s="320"/>
      <c r="B137" s="255" t="s">
        <v>177</v>
      </c>
      <c r="C137" s="193"/>
      <c r="D137" s="109"/>
      <c r="E137" s="1128"/>
      <c r="F137" s="1128"/>
      <c r="G137" s="1128"/>
      <c r="H137" s="1128"/>
      <c r="I137" s="1128"/>
      <c r="J137" s="1128"/>
      <c r="K137" s="1128"/>
      <c r="L137" s="1128"/>
      <c r="M137" s="1128"/>
      <c r="N137" s="1128"/>
      <c r="O137" s="1128"/>
      <c r="P137" s="1128"/>
      <c r="Q137" s="1128"/>
      <c r="R137" s="1128"/>
      <c r="S137" s="1128"/>
      <c r="T137" s="1128"/>
      <c r="U137" s="146"/>
      <c r="V137" s="109"/>
      <c r="W137" s="381" t="s">
        <v>54</v>
      </c>
      <c r="X137" s="381"/>
      <c r="Y137" s="111" t="s">
        <v>9</v>
      </c>
      <c r="Z137" s="111"/>
      <c r="AA137" s="111"/>
      <c r="AB137" s="111"/>
      <c r="AC137" s="111"/>
      <c r="AD137" s="111"/>
      <c r="AE137" s="111"/>
      <c r="AF137" s="111"/>
      <c r="AG137" s="111"/>
      <c r="AH137" s="111"/>
      <c r="AI137" s="111"/>
      <c r="AJ137" s="111"/>
      <c r="AK137" s="111"/>
      <c r="AL137" s="117" t="s">
        <v>55</v>
      </c>
      <c r="AM137" s="202"/>
      <c r="AN137" s="109"/>
      <c r="AO137" s="407"/>
      <c r="AP137" s="462">
        <v>1021</v>
      </c>
      <c r="AQ137" s="407"/>
    </row>
    <row r="138" spans="1:43" ht="6" customHeight="1" x14ac:dyDescent="0.25">
      <c r="A138" s="194"/>
      <c r="B138" s="195"/>
      <c r="C138" s="196"/>
      <c r="D138" s="113"/>
      <c r="E138" s="119"/>
      <c r="F138" s="119"/>
      <c r="G138" s="119"/>
      <c r="H138" s="119"/>
      <c r="I138" s="119"/>
      <c r="J138" s="119"/>
      <c r="K138" s="119"/>
      <c r="L138" s="119"/>
      <c r="M138" s="119"/>
      <c r="N138" s="119"/>
      <c r="O138" s="119"/>
      <c r="P138" s="119"/>
      <c r="Q138" s="119"/>
      <c r="R138" s="119"/>
      <c r="S138" s="119"/>
      <c r="T138" s="119"/>
      <c r="U138" s="114"/>
      <c r="V138" s="113"/>
      <c r="W138" s="119"/>
      <c r="X138" s="119"/>
      <c r="Y138" s="119"/>
      <c r="Z138" s="119"/>
      <c r="AA138" s="119"/>
      <c r="AB138" s="119"/>
      <c r="AC138" s="119"/>
      <c r="AD138" s="119"/>
      <c r="AE138" s="119"/>
      <c r="AF138" s="119"/>
      <c r="AG138" s="119"/>
      <c r="AH138" s="119"/>
      <c r="AI138" s="119"/>
      <c r="AJ138" s="119"/>
      <c r="AK138" s="119"/>
      <c r="AL138" s="120"/>
      <c r="AM138" s="114"/>
      <c r="AN138" s="113"/>
      <c r="AO138" s="119"/>
      <c r="AP138" s="119"/>
      <c r="AQ138" s="119"/>
    </row>
    <row r="139" spans="1:43" ht="6" customHeight="1" x14ac:dyDescent="0.25">
      <c r="A139" s="197"/>
      <c r="B139" s="321"/>
      <c r="C139" s="198"/>
      <c r="D139" s="108"/>
      <c r="E139" s="29"/>
      <c r="F139" s="29"/>
      <c r="G139" s="29"/>
      <c r="H139" s="29"/>
      <c r="I139" s="29"/>
      <c r="J139" s="29"/>
      <c r="K139" s="29"/>
      <c r="L139" s="29"/>
      <c r="M139" s="29"/>
      <c r="N139" s="29"/>
      <c r="O139" s="29"/>
      <c r="P139" s="29"/>
      <c r="Q139" s="29"/>
      <c r="R139" s="29"/>
      <c r="S139" s="29"/>
      <c r="T139" s="29"/>
      <c r="U139" s="107"/>
      <c r="V139" s="108"/>
      <c r="W139" s="29"/>
      <c r="X139" s="29"/>
      <c r="Y139" s="29"/>
      <c r="Z139" s="29"/>
      <c r="AA139" s="29"/>
      <c r="AB139" s="29"/>
      <c r="AC139" s="29"/>
      <c r="AD139" s="29"/>
      <c r="AE139" s="29"/>
      <c r="AF139" s="29"/>
      <c r="AG139" s="29"/>
      <c r="AH139" s="29"/>
      <c r="AI139" s="29"/>
      <c r="AJ139" s="29"/>
      <c r="AK139" s="29"/>
      <c r="AL139" s="33"/>
      <c r="AM139" s="107"/>
      <c r="AN139" s="108"/>
      <c r="AO139" s="29"/>
      <c r="AP139" s="29"/>
      <c r="AQ139" s="29"/>
    </row>
    <row r="140" spans="1:43" ht="11.25" customHeight="1" x14ac:dyDescent="0.25">
      <c r="A140" s="320"/>
      <c r="B140" s="473">
        <v>1020</v>
      </c>
      <c r="C140" s="193"/>
      <c r="D140" s="109"/>
      <c r="E140" s="1128" t="str">
        <f ca="1">VLOOKUP(INDIRECT(ADDRESS(ROW(),COLUMN()-3)),INDIRECT("translations[[Question Num]:["&amp; Language_Selected &amp;"]]"),MATCH(Language_Selected,Language_Options,0)+1,FALSE)</f>
        <v>Did you get the results of the test?</v>
      </c>
      <c r="F140" s="1128"/>
      <c r="G140" s="1128"/>
      <c r="H140" s="1128"/>
      <c r="I140" s="1128"/>
      <c r="J140" s="1128"/>
      <c r="K140" s="1128"/>
      <c r="L140" s="1128"/>
      <c r="M140" s="1128"/>
      <c r="N140" s="1128"/>
      <c r="O140" s="1128"/>
      <c r="P140" s="1128"/>
      <c r="Q140" s="1128"/>
      <c r="R140" s="1128"/>
      <c r="S140" s="1128"/>
      <c r="T140" s="1128"/>
      <c r="U140" s="146"/>
      <c r="V140" s="109"/>
      <c r="W140" s="381" t="s">
        <v>52</v>
      </c>
      <c r="X140" s="381"/>
      <c r="Y140" s="111" t="s">
        <v>9</v>
      </c>
      <c r="Z140" s="111"/>
      <c r="AA140" s="111"/>
      <c r="AB140" s="111"/>
      <c r="AC140" s="111"/>
      <c r="AD140" s="111"/>
      <c r="AE140" s="111"/>
      <c r="AF140" s="111"/>
      <c r="AG140" s="111"/>
      <c r="AH140" s="111"/>
      <c r="AI140" s="111"/>
      <c r="AJ140" s="111"/>
      <c r="AK140" s="111"/>
      <c r="AL140" s="117" t="s">
        <v>53</v>
      </c>
      <c r="AM140" s="202"/>
      <c r="AN140" s="109"/>
      <c r="AO140" s="407"/>
      <c r="AP140" s="1229">
        <v>1022</v>
      </c>
      <c r="AQ140" s="407"/>
    </row>
    <row r="141" spans="1:43" x14ac:dyDescent="0.25">
      <c r="A141" s="320"/>
      <c r="B141" s="255" t="s">
        <v>177</v>
      </c>
      <c r="C141" s="193"/>
      <c r="D141" s="109"/>
      <c r="E141" s="1128"/>
      <c r="F141" s="1128"/>
      <c r="G141" s="1128"/>
      <c r="H141" s="1128"/>
      <c r="I141" s="1128"/>
      <c r="J141" s="1128"/>
      <c r="K141" s="1128"/>
      <c r="L141" s="1128"/>
      <c r="M141" s="1128"/>
      <c r="N141" s="1128"/>
      <c r="O141" s="1128"/>
      <c r="P141" s="1128"/>
      <c r="Q141" s="1128"/>
      <c r="R141" s="1128"/>
      <c r="S141" s="1128"/>
      <c r="T141" s="1128"/>
      <c r="U141" s="146"/>
      <c r="V141" s="109"/>
      <c r="W141" s="381" t="s">
        <v>54</v>
      </c>
      <c r="X141" s="381"/>
      <c r="Y141" s="111" t="s">
        <v>9</v>
      </c>
      <c r="Z141" s="111"/>
      <c r="AA141" s="111"/>
      <c r="AB141" s="111"/>
      <c r="AC141" s="111"/>
      <c r="AD141" s="111"/>
      <c r="AE141" s="111"/>
      <c r="AF141" s="111"/>
      <c r="AG141" s="111"/>
      <c r="AH141" s="111"/>
      <c r="AI141" s="111"/>
      <c r="AJ141" s="111"/>
      <c r="AK141" s="111"/>
      <c r="AL141" s="117" t="s">
        <v>55</v>
      </c>
      <c r="AM141" s="202"/>
      <c r="AN141" s="109"/>
      <c r="AO141" s="407"/>
      <c r="AP141" s="1229"/>
      <c r="AQ141" s="407"/>
    </row>
    <row r="142" spans="1:43" ht="6" customHeight="1" thickBot="1" x14ac:dyDescent="0.3">
      <c r="A142" s="194"/>
      <c r="B142" s="195"/>
      <c r="C142" s="196"/>
      <c r="D142" s="113"/>
      <c r="E142" s="119"/>
      <c r="F142" s="119"/>
      <c r="G142" s="119"/>
      <c r="H142" s="119"/>
      <c r="I142" s="119"/>
      <c r="J142" s="119"/>
      <c r="K142" s="119"/>
      <c r="L142" s="119"/>
      <c r="M142" s="119"/>
      <c r="N142" s="119"/>
      <c r="O142" s="119"/>
      <c r="P142" s="119"/>
      <c r="Q142" s="119"/>
      <c r="R142" s="119"/>
      <c r="S142" s="119"/>
      <c r="T142" s="119"/>
      <c r="U142" s="114"/>
      <c r="V142" s="113"/>
      <c r="W142" s="119"/>
      <c r="X142" s="119"/>
      <c r="Y142" s="119"/>
      <c r="Z142" s="119"/>
      <c r="AA142" s="119"/>
      <c r="AB142" s="119"/>
      <c r="AC142" s="119"/>
      <c r="AD142" s="119"/>
      <c r="AE142" s="119"/>
      <c r="AF142" s="119"/>
      <c r="AG142" s="119"/>
      <c r="AH142" s="119"/>
      <c r="AI142" s="119"/>
      <c r="AJ142" s="119"/>
      <c r="AK142" s="119"/>
      <c r="AL142" s="120"/>
      <c r="AM142" s="114"/>
      <c r="AN142" s="113"/>
      <c r="AO142" s="119"/>
      <c r="AP142" s="119"/>
      <c r="AQ142" s="119"/>
    </row>
    <row r="143" spans="1:43" s="351" customFormat="1" ht="6" customHeight="1" x14ac:dyDescent="0.25">
      <c r="A143" s="610"/>
      <c r="B143" s="332"/>
      <c r="C143" s="333"/>
      <c r="D143" s="261"/>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262"/>
      <c r="AF143" s="262"/>
      <c r="AG143" s="262"/>
      <c r="AH143" s="262"/>
      <c r="AI143" s="262"/>
      <c r="AJ143" s="262"/>
      <c r="AK143" s="262"/>
      <c r="AL143" s="263"/>
      <c r="AM143" s="264"/>
      <c r="AN143" s="261"/>
      <c r="AO143" s="262"/>
      <c r="AP143" s="262"/>
      <c r="AQ143" s="273"/>
    </row>
    <row r="144" spans="1:43" s="351" customFormat="1" x14ac:dyDescent="0.25">
      <c r="A144" s="611"/>
      <c r="B144" s="473">
        <v>1021</v>
      </c>
      <c r="C144" s="335"/>
      <c r="D144" s="265"/>
      <c r="E144" s="1303" t="s">
        <v>776</v>
      </c>
      <c r="F144" s="1303"/>
      <c r="G144" s="1303"/>
      <c r="H144" s="1303"/>
      <c r="I144" s="1303"/>
      <c r="J144" s="1303"/>
      <c r="K144" s="1303"/>
      <c r="L144" s="1303"/>
      <c r="M144" s="1303"/>
      <c r="N144" s="1303"/>
      <c r="O144" s="1303"/>
      <c r="P144" s="1303"/>
      <c r="Q144" s="1303"/>
      <c r="R144" s="1303"/>
      <c r="S144" s="1303"/>
      <c r="T144" s="1303"/>
      <c r="U144" s="1303"/>
      <c r="V144" s="1303"/>
      <c r="W144" s="1303"/>
      <c r="X144" s="1303"/>
      <c r="Y144" s="1303"/>
      <c r="Z144" s="1303"/>
      <c r="AA144" s="1303"/>
      <c r="AB144" s="1303"/>
      <c r="AC144" s="1303"/>
      <c r="AD144" s="1303"/>
      <c r="AE144" s="1303"/>
      <c r="AF144" s="1303"/>
      <c r="AG144" s="1303"/>
      <c r="AH144" s="1303"/>
      <c r="AI144" s="1303"/>
      <c r="AJ144" s="1303"/>
      <c r="AK144" s="1303"/>
      <c r="AL144" s="1303"/>
      <c r="AM144" s="267"/>
      <c r="AN144" s="265"/>
      <c r="AO144" s="438"/>
      <c r="AP144" s="438"/>
      <c r="AQ144" s="439"/>
    </row>
    <row r="145" spans="1:43" s="351" customFormat="1" ht="6" customHeight="1" x14ac:dyDescent="0.25">
      <c r="A145" s="611"/>
      <c r="B145" s="334"/>
      <c r="C145" s="335"/>
      <c r="D145" s="265"/>
      <c r="E145" s="440"/>
      <c r="F145" s="440"/>
      <c r="G145" s="440"/>
      <c r="H145" s="440"/>
      <c r="I145" s="440"/>
      <c r="J145" s="440"/>
      <c r="K145" s="440"/>
      <c r="L145" s="440"/>
      <c r="M145" s="440"/>
      <c r="N145" s="440"/>
      <c r="O145" s="440"/>
      <c r="P145" s="440"/>
      <c r="Q145" s="440"/>
      <c r="R145" s="440"/>
      <c r="S145" s="440"/>
      <c r="T145" s="440"/>
      <c r="U145" s="438"/>
      <c r="V145" s="438"/>
      <c r="W145" s="438"/>
      <c r="X145" s="438"/>
      <c r="Y145" s="438"/>
      <c r="Z145" s="438"/>
      <c r="AA145" s="438"/>
      <c r="AB145" s="438"/>
      <c r="AC145" s="438"/>
      <c r="AD145" s="438"/>
      <c r="AE145" s="438"/>
      <c r="AF145" s="438"/>
      <c r="AG145" s="438"/>
      <c r="AH145" s="438"/>
      <c r="AI145" s="438"/>
      <c r="AJ145" s="438"/>
      <c r="AK145" s="438"/>
      <c r="AL145" s="266"/>
      <c r="AM145" s="267"/>
      <c r="AN145" s="265"/>
      <c r="AO145" s="438"/>
      <c r="AP145" s="438"/>
      <c r="AQ145" s="439"/>
    </row>
    <row r="146" spans="1:43" s="351" customFormat="1" x14ac:dyDescent="0.25">
      <c r="A146" s="611"/>
      <c r="B146" s="255" t="s">
        <v>177</v>
      </c>
      <c r="C146" s="335"/>
      <c r="D146" s="265"/>
      <c r="E146" s="438"/>
      <c r="F146" s="438"/>
      <c r="G146" s="438"/>
      <c r="H146" s="438"/>
      <c r="I146" s="438"/>
      <c r="J146" s="438"/>
      <c r="K146" s="438"/>
      <c r="L146" s="438"/>
      <c r="M146" s="438"/>
      <c r="N146" s="438"/>
      <c r="O146" s="438"/>
      <c r="P146" s="438"/>
      <c r="Q146" s="266" t="s">
        <v>52</v>
      </c>
      <c r="R146" s="438"/>
      <c r="S146" s="438"/>
      <c r="T146" s="438"/>
      <c r="U146" s="438"/>
      <c r="V146" s="438"/>
      <c r="W146" s="352"/>
      <c r="X146" s="438"/>
      <c r="Y146" s="438"/>
      <c r="Z146" s="438"/>
      <c r="AA146" s="438"/>
      <c r="AB146" s="266" t="s">
        <v>521</v>
      </c>
      <c r="AC146" s="438"/>
      <c r="AD146" s="438"/>
      <c r="AE146" s="438"/>
      <c r="AF146" s="438"/>
      <c r="AG146" s="438"/>
      <c r="AH146" s="438"/>
      <c r="AI146" s="438"/>
      <c r="AJ146" s="438"/>
      <c r="AK146" s="438"/>
      <c r="AL146" s="266"/>
      <c r="AM146" s="267"/>
      <c r="AN146" s="265"/>
      <c r="AO146" s="438"/>
      <c r="AP146" s="1308">
        <v>1024</v>
      </c>
      <c r="AQ146" s="884"/>
    </row>
    <row r="147" spans="1:43" s="351" customFormat="1" x14ac:dyDescent="0.25">
      <c r="A147" s="611"/>
      <c r="B147" s="334"/>
      <c r="C147" s="335"/>
      <c r="D147" s="265"/>
      <c r="E147" s="438"/>
      <c r="F147" s="438"/>
      <c r="G147" s="438"/>
      <c r="H147" s="438"/>
      <c r="I147" s="438"/>
      <c r="J147" s="438"/>
      <c r="K147" s="438"/>
      <c r="L147" s="438"/>
      <c r="M147" s="438"/>
      <c r="N147" s="438"/>
      <c r="O147" s="438"/>
      <c r="P147" s="438"/>
      <c r="Q147" s="268"/>
      <c r="R147" s="438"/>
      <c r="S147" s="438"/>
      <c r="T147" s="438"/>
      <c r="U147" s="438"/>
      <c r="V147" s="438"/>
      <c r="W147" s="438"/>
      <c r="X147" s="438"/>
      <c r="Y147" s="438"/>
      <c r="Z147" s="438"/>
      <c r="AA147" s="438"/>
      <c r="AB147" s="266" t="s">
        <v>637</v>
      </c>
      <c r="AC147" s="438"/>
      <c r="AD147" s="438"/>
      <c r="AE147" s="438"/>
      <c r="AF147" s="438"/>
      <c r="AG147" s="438"/>
      <c r="AH147" s="438"/>
      <c r="AI147" s="438"/>
      <c r="AJ147" s="438"/>
      <c r="AK147" s="438"/>
      <c r="AL147" s="266"/>
      <c r="AM147" s="267"/>
      <c r="AN147" s="265"/>
      <c r="AO147" s="438"/>
      <c r="AP147" s="1308"/>
      <c r="AQ147" s="884"/>
    </row>
    <row r="148" spans="1:43" s="351" customFormat="1" ht="6" customHeight="1" thickBot="1" x14ac:dyDescent="0.3">
      <c r="A148" s="612"/>
      <c r="B148" s="336"/>
      <c r="C148" s="337"/>
      <c r="D148" s="269"/>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1"/>
      <c r="AM148" s="272"/>
      <c r="AN148" s="269"/>
      <c r="AO148" s="270"/>
      <c r="AP148" s="270"/>
      <c r="AQ148" s="274"/>
    </row>
    <row r="149" spans="1:43" ht="6" customHeight="1" x14ac:dyDescent="0.25">
      <c r="A149" s="197"/>
      <c r="B149" s="321"/>
      <c r="C149" s="198"/>
      <c r="D149" s="108"/>
      <c r="E149" s="29"/>
      <c r="F149" s="29"/>
      <c r="G149" s="29"/>
      <c r="H149" s="29"/>
      <c r="I149" s="29"/>
      <c r="J149" s="29"/>
      <c r="K149" s="29"/>
      <c r="L149" s="29"/>
      <c r="M149" s="29"/>
      <c r="N149" s="29"/>
      <c r="O149" s="29"/>
      <c r="P149" s="29"/>
      <c r="Q149" s="29"/>
      <c r="R149" s="29"/>
      <c r="S149" s="29"/>
      <c r="T149" s="29"/>
      <c r="U149" s="107"/>
      <c r="V149" s="108"/>
      <c r="W149" s="29"/>
      <c r="X149" s="29"/>
      <c r="Y149" s="29"/>
      <c r="Z149" s="29"/>
      <c r="AA149" s="29"/>
      <c r="AB149" s="29"/>
      <c r="AC149" s="29"/>
      <c r="AD149" s="29"/>
      <c r="AE149" s="29"/>
      <c r="AF149" s="29"/>
      <c r="AG149" s="29"/>
      <c r="AH149" s="29"/>
      <c r="AI149" s="29"/>
      <c r="AJ149" s="29"/>
      <c r="AK149" s="29"/>
      <c r="AL149" s="33"/>
      <c r="AM149" s="107"/>
      <c r="AN149" s="108"/>
      <c r="AO149" s="29"/>
      <c r="AP149" s="29"/>
      <c r="AQ149" s="29"/>
    </row>
    <row r="150" spans="1:43" ht="11.25" customHeight="1" x14ac:dyDescent="0.25">
      <c r="A150" s="320"/>
      <c r="B150" s="473">
        <v>1022</v>
      </c>
      <c r="C150" s="193"/>
      <c r="D150" s="109"/>
      <c r="E150" s="1128" t="str">
        <f ca="1">VLOOKUP(INDIRECT(ADDRESS(ROW(),COLUMN()-3)),INDIRECT("translations[[Question Num]:["&amp; Language_Selected &amp;"]]"),MATCH(Language_Selected,Language_Options,0)+1,FALSE)</f>
        <v>Have you been tested for HIV since that time you were tested during your pregnancy?</v>
      </c>
      <c r="F150" s="1128"/>
      <c r="G150" s="1128"/>
      <c r="H150" s="1128"/>
      <c r="I150" s="1128"/>
      <c r="J150" s="1128"/>
      <c r="K150" s="1128"/>
      <c r="L150" s="1128"/>
      <c r="M150" s="1128"/>
      <c r="N150" s="1128"/>
      <c r="O150" s="1128"/>
      <c r="P150" s="1128"/>
      <c r="Q150" s="1128"/>
      <c r="R150" s="1128"/>
      <c r="S150" s="1128"/>
      <c r="T150" s="1128"/>
      <c r="U150" s="146"/>
      <c r="V150" s="109"/>
      <c r="W150" s="381" t="s">
        <v>52</v>
      </c>
      <c r="X150" s="381"/>
      <c r="Y150" s="111" t="s">
        <v>9</v>
      </c>
      <c r="Z150" s="111"/>
      <c r="AA150" s="111"/>
      <c r="AB150" s="111"/>
      <c r="AC150" s="111"/>
      <c r="AD150" s="111"/>
      <c r="AE150" s="111"/>
      <c r="AF150" s="111"/>
      <c r="AG150" s="111"/>
      <c r="AH150" s="111"/>
      <c r="AI150" s="111"/>
      <c r="AJ150" s="111"/>
      <c r="AK150" s="111"/>
      <c r="AL150" s="117" t="s">
        <v>53</v>
      </c>
      <c r="AM150" s="202"/>
      <c r="AN150" s="109"/>
      <c r="AO150" s="381"/>
      <c r="AP150" s="462">
        <v>1025</v>
      </c>
      <c r="AQ150" s="381"/>
    </row>
    <row r="151" spans="1:43" x14ac:dyDescent="0.25">
      <c r="A151" s="320"/>
      <c r="B151" s="255" t="s">
        <v>177</v>
      </c>
      <c r="C151" s="193"/>
      <c r="D151" s="109"/>
      <c r="E151" s="1128"/>
      <c r="F151" s="1128"/>
      <c r="G151" s="1128"/>
      <c r="H151" s="1128"/>
      <c r="I151" s="1128"/>
      <c r="J151" s="1128"/>
      <c r="K151" s="1128"/>
      <c r="L151" s="1128"/>
      <c r="M151" s="1128"/>
      <c r="N151" s="1128"/>
      <c r="O151" s="1128"/>
      <c r="P151" s="1128"/>
      <c r="Q151" s="1128"/>
      <c r="R151" s="1128"/>
      <c r="S151" s="1128"/>
      <c r="T151" s="1128"/>
      <c r="U151" s="146"/>
      <c r="V151" s="109"/>
      <c r="W151" s="381" t="s">
        <v>54</v>
      </c>
      <c r="X151" s="381"/>
      <c r="Y151" s="111" t="s">
        <v>9</v>
      </c>
      <c r="Z151" s="111"/>
      <c r="AA151" s="111"/>
      <c r="AB151" s="111"/>
      <c r="AC151" s="111"/>
      <c r="AD151" s="111"/>
      <c r="AE151" s="111"/>
      <c r="AF151" s="111"/>
      <c r="AG151" s="111"/>
      <c r="AH151" s="111"/>
      <c r="AI151" s="111"/>
      <c r="AJ151" s="111"/>
      <c r="AK151" s="111"/>
      <c r="AL151" s="117" t="s">
        <v>55</v>
      </c>
      <c r="AM151" s="202"/>
      <c r="AN151" s="109"/>
      <c r="AO151" s="381"/>
      <c r="AP151" s="381"/>
      <c r="AQ151" s="381"/>
    </row>
    <row r="152" spans="1:43" ht="6" customHeight="1" x14ac:dyDescent="0.25">
      <c r="A152" s="194"/>
      <c r="B152" s="195"/>
      <c r="C152" s="196"/>
      <c r="D152" s="113"/>
      <c r="E152" s="119"/>
      <c r="F152" s="119"/>
      <c r="G152" s="119"/>
      <c r="H152" s="119"/>
      <c r="I152" s="119"/>
      <c r="J152" s="119"/>
      <c r="K152" s="119"/>
      <c r="L152" s="119"/>
      <c r="M152" s="119"/>
      <c r="N152" s="119"/>
      <c r="O152" s="119"/>
      <c r="P152" s="119"/>
      <c r="Q152" s="119"/>
      <c r="R152" s="119"/>
      <c r="S152" s="119"/>
      <c r="T152" s="119"/>
      <c r="U152" s="114"/>
      <c r="V152" s="113"/>
      <c r="W152" s="119"/>
      <c r="X152" s="119"/>
      <c r="Y152" s="119"/>
      <c r="Z152" s="119"/>
      <c r="AA152" s="119"/>
      <c r="AB152" s="119"/>
      <c r="AC152" s="119"/>
      <c r="AD152" s="119"/>
      <c r="AE152" s="119"/>
      <c r="AF152" s="119"/>
      <c r="AG152" s="119"/>
      <c r="AH152" s="119"/>
      <c r="AI152" s="119"/>
      <c r="AJ152" s="119"/>
      <c r="AK152" s="119"/>
      <c r="AL152" s="120"/>
      <c r="AM152" s="114"/>
      <c r="AN152" s="113"/>
      <c r="AO152" s="119"/>
      <c r="AP152" s="119"/>
      <c r="AQ152" s="119"/>
    </row>
    <row r="153" spans="1:43" ht="6" customHeight="1" x14ac:dyDescent="0.25">
      <c r="A153" s="197"/>
      <c r="B153" s="321"/>
      <c r="C153" s="198"/>
      <c r="D153" s="108"/>
      <c r="E153" s="29"/>
      <c r="F153" s="29"/>
      <c r="G153" s="29"/>
      <c r="H153" s="29"/>
      <c r="I153" s="29"/>
      <c r="J153" s="29"/>
      <c r="K153" s="29"/>
      <c r="L153" s="29"/>
      <c r="M153" s="29"/>
      <c r="N153" s="29"/>
      <c r="O153" s="29"/>
      <c r="P153" s="29"/>
      <c r="Q153" s="29"/>
      <c r="R153" s="29"/>
      <c r="S153" s="29"/>
      <c r="T153" s="29"/>
      <c r="U153" s="107"/>
      <c r="V153" s="108"/>
      <c r="W153" s="29"/>
      <c r="X153" s="29"/>
      <c r="Y153" s="29"/>
      <c r="Z153" s="29"/>
      <c r="AA153" s="29"/>
      <c r="AB153" s="29"/>
      <c r="AC153" s="29"/>
      <c r="AD153" s="29"/>
      <c r="AE153" s="29"/>
      <c r="AF153" s="29"/>
      <c r="AG153" s="29"/>
      <c r="AH153" s="29"/>
      <c r="AI153" s="29"/>
      <c r="AJ153" s="29"/>
      <c r="AK153" s="29"/>
      <c r="AL153" s="33"/>
      <c r="AM153" s="107"/>
      <c r="AN153" s="108"/>
      <c r="AO153" s="29"/>
      <c r="AP153" s="29"/>
      <c r="AQ153" s="29"/>
    </row>
    <row r="154" spans="1:43" ht="11.25" customHeight="1" x14ac:dyDescent="0.25">
      <c r="A154" s="320"/>
      <c r="B154" s="473">
        <v>1023</v>
      </c>
      <c r="C154" s="193"/>
      <c r="D154" s="109"/>
      <c r="E154" s="1148" t="str">
        <f ca="1">VLOOKUP(INDIRECT(ADDRESS(ROW(),COLUMN()-3)),INDIRECT("translations[[Question Num]:["&amp; Language_Selected &amp;"]]"),MATCH(Language_Selected,Language_Options,0)+1,FALSE)</f>
        <v>In what month and year was your most recent HIV test?</v>
      </c>
      <c r="F154" s="1148"/>
      <c r="G154" s="1148"/>
      <c r="H154" s="1148"/>
      <c r="I154" s="1148"/>
      <c r="J154" s="1148"/>
      <c r="K154" s="1148"/>
      <c r="L154" s="1148"/>
      <c r="M154" s="1148"/>
      <c r="N154" s="1148"/>
      <c r="O154" s="1148"/>
      <c r="P154" s="1148"/>
      <c r="Q154" s="1148"/>
      <c r="R154" s="1148"/>
      <c r="S154" s="1148"/>
      <c r="T154" s="1148"/>
      <c r="U154" s="146"/>
      <c r="V154" s="109"/>
      <c r="W154" s="407"/>
      <c r="X154" s="407"/>
      <c r="Y154" s="407"/>
      <c r="Z154" s="407"/>
      <c r="AA154" s="407"/>
      <c r="AB154" s="407"/>
      <c r="AC154" s="407"/>
      <c r="AD154" s="407"/>
      <c r="AE154" s="407"/>
      <c r="AF154" s="407"/>
      <c r="AG154" s="407"/>
      <c r="AH154" s="407"/>
      <c r="AI154" s="108"/>
      <c r="AJ154" s="107"/>
      <c r="AK154" s="108"/>
      <c r="AL154" s="110"/>
      <c r="AM154" s="202"/>
      <c r="AN154" s="109"/>
      <c r="AO154" s="407"/>
      <c r="AP154" s="407"/>
      <c r="AQ154" s="407"/>
    </row>
    <row r="155" spans="1:43" x14ac:dyDescent="0.25">
      <c r="A155" s="320"/>
      <c r="B155" s="255" t="s">
        <v>177</v>
      </c>
      <c r="C155" s="193"/>
      <c r="D155" s="109"/>
      <c r="E155" s="1148"/>
      <c r="F155" s="1148"/>
      <c r="G155" s="1148"/>
      <c r="H155" s="1148"/>
      <c r="I155" s="1148"/>
      <c r="J155" s="1148"/>
      <c r="K155" s="1148"/>
      <c r="L155" s="1148"/>
      <c r="M155" s="1148"/>
      <c r="N155" s="1148"/>
      <c r="O155" s="1148"/>
      <c r="P155" s="1148"/>
      <c r="Q155" s="1148"/>
      <c r="R155" s="1148"/>
      <c r="S155" s="1148"/>
      <c r="T155" s="1148"/>
      <c r="U155" s="146"/>
      <c r="V155" s="109"/>
      <c r="W155" s="407" t="s">
        <v>16</v>
      </c>
      <c r="X155" s="407"/>
      <c r="Y155" s="407"/>
      <c r="Z155" s="112" t="s">
        <v>9</v>
      </c>
      <c r="AA155" s="160"/>
      <c r="AB155" s="112"/>
      <c r="AC155" s="112"/>
      <c r="AD155" s="112"/>
      <c r="AE155" s="112"/>
      <c r="AF155" s="112"/>
      <c r="AG155" s="112"/>
      <c r="AH155" s="112"/>
      <c r="AI155" s="113"/>
      <c r="AJ155" s="114"/>
      <c r="AK155" s="113"/>
      <c r="AL155" s="115"/>
      <c r="AM155" s="202"/>
      <c r="AN155" s="109"/>
      <c r="AO155" s="407"/>
      <c r="AQ155" s="407"/>
    </row>
    <row r="156" spans="1:43" x14ac:dyDescent="0.25">
      <c r="A156" s="320"/>
      <c r="B156" s="192"/>
      <c r="C156" s="193"/>
      <c r="D156" s="109"/>
      <c r="E156" s="1148"/>
      <c r="F156" s="1148"/>
      <c r="G156" s="1148"/>
      <c r="H156" s="1148"/>
      <c r="I156" s="1148"/>
      <c r="J156" s="1148"/>
      <c r="K156" s="1148"/>
      <c r="L156" s="1148"/>
      <c r="M156" s="1148"/>
      <c r="N156" s="1148"/>
      <c r="O156" s="1148"/>
      <c r="P156" s="1148"/>
      <c r="Q156" s="1148"/>
      <c r="R156" s="1148"/>
      <c r="S156" s="1148"/>
      <c r="T156" s="1148"/>
      <c r="U156" s="146"/>
      <c r="V156" s="109"/>
      <c r="W156" s="381"/>
      <c r="X156" s="381"/>
      <c r="Y156" s="381"/>
      <c r="Z156" s="381"/>
      <c r="AA156" s="381"/>
      <c r="AB156" s="381"/>
      <c r="AC156" s="381"/>
      <c r="AD156" s="381"/>
      <c r="AE156" s="381"/>
      <c r="AF156" s="381"/>
      <c r="AG156" s="381"/>
      <c r="AH156" s="381"/>
      <c r="AI156" s="381"/>
      <c r="AJ156" s="381"/>
      <c r="AK156" s="381"/>
      <c r="AL156" s="116"/>
      <c r="AM156" s="202"/>
      <c r="AN156" s="109"/>
      <c r="AO156" s="407"/>
      <c r="AQ156" s="407"/>
    </row>
    <row r="157" spans="1:43" x14ac:dyDescent="0.25">
      <c r="A157" s="320"/>
      <c r="B157" s="192"/>
      <c r="C157" s="193"/>
      <c r="D157" s="109"/>
      <c r="E157" s="1148"/>
      <c r="F157" s="1148"/>
      <c r="G157" s="1148"/>
      <c r="H157" s="1148"/>
      <c r="I157" s="1148"/>
      <c r="J157" s="1148"/>
      <c r="K157" s="1148"/>
      <c r="L157" s="1148"/>
      <c r="M157" s="1148"/>
      <c r="N157" s="1148"/>
      <c r="O157" s="1148"/>
      <c r="P157" s="1148"/>
      <c r="Q157" s="1148"/>
      <c r="R157" s="1148"/>
      <c r="S157" s="1148"/>
      <c r="T157" s="1148"/>
      <c r="U157" s="146"/>
      <c r="V157" s="109"/>
      <c r="W157" s="381" t="s">
        <v>612</v>
      </c>
      <c r="X157" s="381"/>
      <c r="Y157" s="381"/>
      <c r="Z157" s="407"/>
      <c r="AA157" s="407"/>
      <c r="AB157" s="407"/>
      <c r="AC157" s="407"/>
      <c r="AD157" s="407"/>
      <c r="AE157" s="112" t="s">
        <v>9</v>
      </c>
      <c r="AF157" s="112"/>
      <c r="AG157" s="112"/>
      <c r="AH157" s="112"/>
      <c r="AI157" s="112"/>
      <c r="AJ157" s="112"/>
      <c r="AK157" s="112"/>
      <c r="AL157" s="223" t="s">
        <v>219</v>
      </c>
      <c r="AM157" s="202"/>
      <c r="AN157" s="109"/>
      <c r="AO157" s="407"/>
      <c r="AP157" s="407"/>
      <c r="AQ157" s="407"/>
    </row>
    <row r="158" spans="1:43" x14ac:dyDescent="0.25">
      <c r="A158" s="320"/>
      <c r="B158" s="192"/>
      <c r="C158" s="193"/>
      <c r="D158" s="109"/>
      <c r="E158" s="1148"/>
      <c r="F158" s="1148"/>
      <c r="G158" s="1148"/>
      <c r="H158" s="1148"/>
      <c r="I158" s="1148"/>
      <c r="J158" s="1148"/>
      <c r="K158" s="1148"/>
      <c r="L158" s="1148"/>
      <c r="M158" s="1148"/>
      <c r="N158" s="1148"/>
      <c r="O158" s="1148"/>
      <c r="P158" s="1148"/>
      <c r="Q158" s="1148"/>
      <c r="R158" s="1148"/>
      <c r="S158" s="1148"/>
      <c r="T158" s="1148"/>
      <c r="U158" s="146"/>
      <c r="V158" s="109"/>
      <c r="W158" s="381"/>
      <c r="X158" s="381"/>
      <c r="Y158" s="381"/>
      <c r="Z158" s="407"/>
      <c r="AA158" s="407"/>
      <c r="AB158" s="407"/>
      <c r="AC158" s="407"/>
      <c r="AD158" s="407"/>
      <c r="AE158" s="407"/>
      <c r="AF158" s="407"/>
      <c r="AG158" s="407"/>
      <c r="AH158" s="407"/>
      <c r="AI158" s="407"/>
      <c r="AJ158" s="407"/>
      <c r="AK158" s="407"/>
      <c r="AL158" s="223"/>
      <c r="AM158" s="202"/>
      <c r="AN158" s="109"/>
      <c r="AO158" s="407"/>
      <c r="AP158" s="462">
        <v>1028</v>
      </c>
      <c r="AQ158" s="407"/>
    </row>
    <row r="159" spans="1:43" x14ac:dyDescent="0.25">
      <c r="A159" s="320"/>
      <c r="B159" s="192"/>
      <c r="C159" s="193"/>
      <c r="D159" s="109"/>
      <c r="E159" s="1148"/>
      <c r="F159" s="1148"/>
      <c r="G159" s="1148"/>
      <c r="H159" s="1148"/>
      <c r="I159" s="1148"/>
      <c r="J159" s="1148"/>
      <c r="K159" s="1148"/>
      <c r="L159" s="1148"/>
      <c r="M159" s="1148"/>
      <c r="N159" s="1148"/>
      <c r="O159" s="1148"/>
      <c r="P159" s="1148"/>
      <c r="Q159" s="1148"/>
      <c r="R159" s="1148"/>
      <c r="S159" s="1148"/>
      <c r="T159" s="1148"/>
      <c r="U159" s="146"/>
      <c r="V159" s="109"/>
      <c r="W159" s="407"/>
      <c r="X159" s="407"/>
      <c r="Y159" s="407"/>
      <c r="Z159" s="407"/>
      <c r="AA159" s="407"/>
      <c r="AB159" s="407"/>
      <c r="AC159" s="407"/>
      <c r="AD159" s="407"/>
      <c r="AE159" s="108"/>
      <c r="AF159" s="107"/>
      <c r="AG159" s="108"/>
      <c r="AH159" s="107"/>
      <c r="AI159" s="108"/>
      <c r="AJ159" s="107"/>
      <c r="AK159" s="108"/>
      <c r="AL159" s="110"/>
      <c r="AM159" s="202"/>
      <c r="AN159" s="109"/>
      <c r="AO159" s="407"/>
      <c r="AP159" s="407"/>
      <c r="AQ159" s="407"/>
    </row>
    <row r="160" spans="1:43" x14ac:dyDescent="0.25">
      <c r="A160" s="320"/>
      <c r="B160" s="192"/>
      <c r="C160" s="193"/>
      <c r="D160" s="109"/>
      <c r="E160" s="1148"/>
      <c r="F160" s="1148"/>
      <c r="G160" s="1148"/>
      <c r="H160" s="1148"/>
      <c r="I160" s="1148"/>
      <c r="J160" s="1148"/>
      <c r="K160" s="1148"/>
      <c r="L160" s="1148"/>
      <c r="M160" s="1148"/>
      <c r="N160" s="1148"/>
      <c r="O160" s="1148"/>
      <c r="P160" s="1148"/>
      <c r="Q160" s="1148"/>
      <c r="R160" s="1148"/>
      <c r="S160" s="1148"/>
      <c r="T160" s="1148"/>
      <c r="U160" s="146"/>
      <c r="V160" s="109"/>
      <c r="W160" s="407" t="s">
        <v>17</v>
      </c>
      <c r="X160" s="407"/>
      <c r="Y160" s="407"/>
      <c r="Z160" s="112" t="s">
        <v>9</v>
      </c>
      <c r="AA160" s="112"/>
      <c r="AB160" s="112"/>
      <c r="AC160" s="112"/>
      <c r="AD160" s="112"/>
      <c r="AE160" s="113"/>
      <c r="AF160" s="114"/>
      <c r="AG160" s="113"/>
      <c r="AH160" s="114"/>
      <c r="AI160" s="113"/>
      <c r="AJ160" s="114"/>
      <c r="AK160" s="113"/>
      <c r="AL160" s="115"/>
      <c r="AM160" s="202"/>
      <c r="AN160" s="109"/>
      <c r="AO160" s="407"/>
      <c r="AP160" s="407"/>
      <c r="AQ160" s="407"/>
    </row>
    <row r="161" spans="1:43" x14ac:dyDescent="0.25">
      <c r="A161" s="320"/>
      <c r="B161" s="192"/>
      <c r="C161" s="193"/>
      <c r="D161" s="109"/>
      <c r="E161" s="1148"/>
      <c r="F161" s="1148"/>
      <c r="G161" s="1148"/>
      <c r="H161" s="1148"/>
      <c r="I161" s="1148"/>
      <c r="J161" s="1148"/>
      <c r="K161" s="1148"/>
      <c r="L161" s="1148"/>
      <c r="M161" s="1148"/>
      <c r="N161" s="1148"/>
      <c r="O161" s="1148"/>
      <c r="P161" s="1148"/>
      <c r="Q161" s="1148"/>
      <c r="R161" s="1148"/>
      <c r="S161" s="1148"/>
      <c r="T161" s="1148"/>
      <c r="U161" s="146"/>
      <c r="V161" s="109"/>
      <c r="W161" s="381"/>
      <c r="X161" s="381"/>
      <c r="Y161" s="381"/>
      <c r="Z161" s="381"/>
      <c r="AA161" s="381"/>
      <c r="AB161" s="381"/>
      <c r="AC161" s="381"/>
      <c r="AD161" s="381"/>
      <c r="AE161" s="381"/>
      <c r="AF161" s="381"/>
      <c r="AG161" s="381"/>
      <c r="AH161" s="381"/>
      <c r="AI161" s="381"/>
      <c r="AJ161" s="381"/>
      <c r="AK161" s="381"/>
      <c r="AL161" s="116"/>
      <c r="AM161" s="202"/>
      <c r="AN161" s="109"/>
      <c r="AO161" s="407"/>
      <c r="AP161" s="407"/>
      <c r="AQ161" s="407"/>
    </row>
    <row r="162" spans="1:43" x14ac:dyDescent="0.25">
      <c r="A162" s="320"/>
      <c r="B162" s="192"/>
      <c r="C162" s="193"/>
      <c r="D162" s="109"/>
      <c r="E162" s="1148"/>
      <c r="F162" s="1148"/>
      <c r="G162" s="1148"/>
      <c r="H162" s="1148"/>
      <c r="I162" s="1148"/>
      <c r="J162" s="1148"/>
      <c r="K162" s="1148"/>
      <c r="L162" s="1148"/>
      <c r="M162" s="1148"/>
      <c r="N162" s="1148"/>
      <c r="O162" s="1148"/>
      <c r="P162" s="1148"/>
      <c r="Q162" s="1148"/>
      <c r="R162" s="1148"/>
      <c r="S162" s="1148"/>
      <c r="T162" s="1148"/>
      <c r="U162" s="146"/>
      <c r="V162" s="109"/>
      <c r="W162" s="381" t="s">
        <v>613</v>
      </c>
      <c r="X162" s="381"/>
      <c r="Y162" s="381"/>
      <c r="Z162" s="407"/>
      <c r="AA162" s="407"/>
      <c r="AB162" s="407"/>
      <c r="AC162" s="407"/>
      <c r="AD162" s="112" t="s">
        <v>9</v>
      </c>
      <c r="AE162" s="160"/>
      <c r="AF162" s="112"/>
      <c r="AG162" s="112"/>
      <c r="AH162" s="112"/>
      <c r="AI162" s="112"/>
      <c r="AJ162" s="112"/>
      <c r="AK162" s="407"/>
      <c r="AL162" s="223" t="s">
        <v>614</v>
      </c>
      <c r="AM162" s="202"/>
      <c r="AN162" s="109"/>
      <c r="AO162" s="407"/>
      <c r="AP162" s="407"/>
      <c r="AQ162" s="407"/>
    </row>
    <row r="163" spans="1:43" ht="6" customHeight="1" x14ac:dyDescent="0.25">
      <c r="A163" s="194"/>
      <c r="B163" s="195"/>
      <c r="C163" s="196"/>
      <c r="D163" s="113"/>
      <c r="E163" s="119"/>
      <c r="F163" s="119"/>
      <c r="G163" s="119"/>
      <c r="H163" s="119"/>
      <c r="I163" s="119"/>
      <c r="J163" s="119"/>
      <c r="K163" s="119"/>
      <c r="L163" s="119"/>
      <c r="M163" s="119"/>
      <c r="N163" s="119"/>
      <c r="O163" s="119"/>
      <c r="P163" s="119"/>
      <c r="Q163" s="119"/>
      <c r="R163" s="119"/>
      <c r="S163" s="119"/>
      <c r="T163" s="119"/>
      <c r="U163" s="114"/>
      <c r="V163" s="113"/>
      <c r="W163" s="119"/>
      <c r="X163" s="119"/>
      <c r="Y163" s="119"/>
      <c r="Z163" s="119"/>
      <c r="AA163" s="119"/>
      <c r="AB163" s="119"/>
      <c r="AC163" s="119"/>
      <c r="AD163" s="119"/>
      <c r="AE163" s="119"/>
      <c r="AF163" s="119"/>
      <c r="AG163" s="119"/>
      <c r="AH163" s="119"/>
      <c r="AI163" s="119"/>
      <c r="AJ163" s="119"/>
      <c r="AK163" s="119"/>
      <c r="AL163" s="120"/>
      <c r="AM163" s="114"/>
      <c r="AN163" s="113"/>
      <c r="AO163" s="119"/>
      <c r="AP163" s="119"/>
      <c r="AQ163" s="119"/>
    </row>
    <row r="164" spans="1:43" ht="6" customHeight="1" x14ac:dyDescent="0.25">
      <c r="A164" s="29"/>
      <c r="B164" s="433"/>
      <c r="C164" s="107"/>
      <c r="D164" s="108"/>
      <c r="E164" s="29"/>
      <c r="F164" s="29"/>
      <c r="G164" s="29"/>
      <c r="H164" s="29"/>
      <c r="I164" s="29"/>
      <c r="J164" s="29"/>
      <c r="K164" s="29"/>
      <c r="L164" s="29"/>
      <c r="M164" s="29"/>
      <c r="N164" s="29"/>
      <c r="O164" s="29"/>
      <c r="P164" s="29"/>
      <c r="Q164" s="29"/>
      <c r="R164" s="29"/>
      <c r="S164" s="29"/>
      <c r="T164" s="29"/>
      <c r="U164" s="107"/>
      <c r="V164" s="108"/>
      <c r="W164" s="29"/>
      <c r="X164" s="29"/>
      <c r="Y164" s="29"/>
      <c r="Z164" s="29"/>
      <c r="AA164" s="29"/>
      <c r="AB164" s="29"/>
      <c r="AC164" s="29"/>
      <c r="AD164" s="29"/>
      <c r="AE164" s="29"/>
      <c r="AF164" s="29"/>
      <c r="AG164" s="29"/>
      <c r="AH164" s="29"/>
      <c r="AI164" s="29"/>
      <c r="AJ164" s="29"/>
      <c r="AK164" s="29"/>
      <c r="AL164" s="33"/>
      <c r="AM164" s="107"/>
      <c r="AN164" s="108"/>
      <c r="AO164" s="29"/>
      <c r="AP164" s="29"/>
      <c r="AQ164" s="29"/>
    </row>
    <row r="165" spans="1:43" ht="11.25" customHeight="1" x14ac:dyDescent="0.25">
      <c r="A165" s="407"/>
      <c r="B165" s="460">
        <v>1024</v>
      </c>
      <c r="C165" s="202"/>
      <c r="D165" s="109"/>
      <c r="E165" s="1128" t="str">
        <f ca="1">VLOOKUP(INDIRECT(ADDRESS(ROW(),COLUMN()-3)),INDIRECT("translations[[Question Num]:["&amp; Language_Selected &amp;"]]"),MATCH(Language_Selected,Language_Options,0)+1,FALSE)</f>
        <v>Have you ever been tested for HIV?</v>
      </c>
      <c r="F165" s="1128"/>
      <c r="G165" s="1128"/>
      <c r="H165" s="1128"/>
      <c r="I165" s="1128"/>
      <c r="J165" s="1128"/>
      <c r="K165" s="1128"/>
      <c r="L165" s="1128"/>
      <c r="M165" s="1128"/>
      <c r="N165" s="1128"/>
      <c r="O165" s="1128"/>
      <c r="P165" s="1128"/>
      <c r="Q165" s="1128"/>
      <c r="R165" s="1128"/>
      <c r="S165" s="1128"/>
      <c r="T165" s="1128"/>
      <c r="U165" s="146"/>
      <c r="V165" s="109"/>
      <c r="W165" s="381" t="s">
        <v>52</v>
      </c>
      <c r="X165" s="381"/>
      <c r="Y165" s="111" t="s">
        <v>9</v>
      </c>
      <c r="Z165" s="111"/>
      <c r="AA165" s="111"/>
      <c r="AB165" s="111"/>
      <c r="AC165" s="111"/>
      <c r="AD165" s="111"/>
      <c r="AE165" s="111"/>
      <c r="AF165" s="111"/>
      <c r="AG165" s="111"/>
      <c r="AH165" s="111"/>
      <c r="AI165" s="111"/>
      <c r="AJ165" s="111"/>
      <c r="AK165" s="111"/>
      <c r="AL165" s="117" t="s">
        <v>53</v>
      </c>
      <c r="AM165" s="202"/>
      <c r="AN165" s="109"/>
      <c r="AO165" s="381"/>
      <c r="AP165" s="381"/>
      <c r="AQ165" s="407"/>
    </row>
    <row r="166" spans="1:43" x14ac:dyDescent="0.25">
      <c r="A166" s="407"/>
      <c r="B166" s="121"/>
      <c r="C166" s="202"/>
      <c r="D166" s="109"/>
      <c r="E166" s="1128"/>
      <c r="F166" s="1128"/>
      <c r="G166" s="1128"/>
      <c r="H166" s="1128"/>
      <c r="I166" s="1128"/>
      <c r="J166" s="1128"/>
      <c r="K166" s="1128"/>
      <c r="L166" s="1128"/>
      <c r="M166" s="1128"/>
      <c r="N166" s="1128"/>
      <c r="O166" s="1128"/>
      <c r="P166" s="1128"/>
      <c r="Q166" s="1128"/>
      <c r="R166" s="1128"/>
      <c r="S166" s="1128"/>
      <c r="T166" s="1128"/>
      <c r="U166" s="146"/>
      <c r="V166" s="109"/>
      <c r="W166" s="381" t="s">
        <v>54</v>
      </c>
      <c r="X166" s="381"/>
      <c r="Y166" s="111" t="s">
        <v>9</v>
      </c>
      <c r="Z166" s="111"/>
      <c r="AA166" s="111"/>
      <c r="AB166" s="111"/>
      <c r="AC166" s="111"/>
      <c r="AD166" s="111"/>
      <c r="AE166" s="111"/>
      <c r="AF166" s="111"/>
      <c r="AG166" s="111"/>
      <c r="AH166" s="111"/>
      <c r="AI166" s="111"/>
      <c r="AJ166" s="111"/>
      <c r="AK166" s="111"/>
      <c r="AL166" s="117" t="s">
        <v>55</v>
      </c>
      <c r="AM166" s="202"/>
      <c r="AN166" s="109"/>
      <c r="AO166" s="381"/>
      <c r="AP166" s="462">
        <v>1032</v>
      </c>
      <c r="AQ166" s="407"/>
    </row>
    <row r="167" spans="1:43" ht="6" customHeight="1" x14ac:dyDescent="0.25">
      <c r="A167" s="119"/>
      <c r="B167" s="118"/>
      <c r="C167" s="114"/>
      <c r="D167" s="113"/>
      <c r="E167" s="119"/>
      <c r="F167" s="119"/>
      <c r="G167" s="119"/>
      <c r="H167" s="119"/>
      <c r="I167" s="119"/>
      <c r="J167" s="119"/>
      <c r="K167" s="119"/>
      <c r="L167" s="119"/>
      <c r="M167" s="119"/>
      <c r="N167" s="119"/>
      <c r="O167" s="119"/>
      <c r="P167" s="119"/>
      <c r="Q167" s="119"/>
      <c r="R167" s="119"/>
      <c r="S167" s="119"/>
      <c r="T167" s="119"/>
      <c r="U167" s="114"/>
      <c r="V167" s="113"/>
      <c r="W167" s="119"/>
      <c r="X167" s="119"/>
      <c r="Y167" s="119"/>
      <c r="Z167" s="119"/>
      <c r="AA167" s="119"/>
      <c r="AB167" s="119"/>
      <c r="AC167" s="119"/>
      <c r="AD167" s="119"/>
      <c r="AE167" s="119"/>
      <c r="AF167" s="119"/>
      <c r="AG167" s="119"/>
      <c r="AH167" s="119"/>
      <c r="AI167" s="119"/>
      <c r="AJ167" s="119"/>
      <c r="AK167" s="119"/>
      <c r="AL167" s="120"/>
      <c r="AM167" s="114"/>
      <c r="AN167" s="113"/>
      <c r="AO167" s="119"/>
      <c r="AP167" s="119"/>
      <c r="AQ167" s="119"/>
    </row>
    <row r="168" spans="1:43" ht="6" customHeight="1" x14ac:dyDescent="0.25">
      <c r="A168" s="29"/>
      <c r="B168" s="433"/>
      <c r="C168" s="107"/>
      <c r="D168" s="108"/>
      <c r="E168" s="29"/>
      <c r="F168" s="29"/>
      <c r="G168" s="29"/>
      <c r="H168" s="29"/>
      <c r="I168" s="29"/>
      <c r="J168" s="29"/>
      <c r="K168" s="29"/>
      <c r="L168" s="29"/>
      <c r="M168" s="29"/>
      <c r="N168" s="29"/>
      <c r="O168" s="29"/>
      <c r="P168" s="29"/>
      <c r="Q168" s="29"/>
      <c r="R168" s="29"/>
      <c r="S168" s="29"/>
      <c r="T168" s="29"/>
      <c r="U168" s="107"/>
      <c r="V168" s="108"/>
      <c r="W168" s="29"/>
      <c r="X168" s="29"/>
      <c r="Y168" s="29"/>
      <c r="Z168" s="29"/>
      <c r="AA168" s="29"/>
      <c r="AB168" s="29"/>
      <c r="AC168" s="29"/>
      <c r="AD168" s="29"/>
      <c r="AE168" s="29"/>
      <c r="AF168" s="29"/>
      <c r="AG168" s="29"/>
      <c r="AH168" s="29"/>
      <c r="AI168" s="29"/>
      <c r="AJ168" s="29"/>
      <c r="AK168" s="29"/>
      <c r="AL168" s="33"/>
      <c r="AM168" s="107"/>
      <c r="AN168" s="108"/>
      <c r="AO168" s="29"/>
      <c r="AP168" s="29"/>
      <c r="AQ168" s="29"/>
    </row>
    <row r="169" spans="1:43" ht="11.25" customHeight="1" x14ac:dyDescent="0.25">
      <c r="A169" s="407"/>
      <c r="B169" s="460">
        <v>1025</v>
      </c>
      <c r="C169" s="202"/>
      <c r="D169" s="109"/>
      <c r="E169" s="1128" t="str">
        <f ca="1">VLOOKUP(INDIRECT(ADDRESS(ROW(),COLUMN()-3)),INDIRECT("translations[[Question Num]:["&amp; Language_Selected &amp;"]]"),MATCH(Language_Selected,Language_Options,0)+1,FALSE)</f>
        <v>In what month and year was your most recent HIV test?</v>
      </c>
      <c r="F169" s="1128"/>
      <c r="G169" s="1128"/>
      <c r="H169" s="1128"/>
      <c r="I169" s="1128"/>
      <c r="J169" s="1128"/>
      <c r="K169" s="1128"/>
      <c r="L169" s="1128"/>
      <c r="M169" s="1128"/>
      <c r="N169" s="1128"/>
      <c r="O169" s="1128"/>
      <c r="P169" s="1128"/>
      <c r="Q169" s="1128"/>
      <c r="R169" s="1128"/>
      <c r="S169" s="1128"/>
      <c r="T169" s="1128"/>
      <c r="U169" s="146"/>
      <c r="V169" s="109"/>
      <c r="W169" s="407"/>
      <c r="X169" s="407"/>
      <c r="Y169" s="407"/>
      <c r="Z169" s="407"/>
      <c r="AA169" s="407"/>
      <c r="AB169" s="407"/>
      <c r="AC169" s="407"/>
      <c r="AD169" s="407"/>
      <c r="AE169" s="407"/>
      <c r="AF169" s="407"/>
      <c r="AG169" s="407"/>
      <c r="AH169" s="407"/>
      <c r="AI169" s="108"/>
      <c r="AJ169" s="107"/>
      <c r="AK169" s="108"/>
      <c r="AL169" s="110"/>
      <c r="AM169" s="202"/>
      <c r="AN169" s="109"/>
      <c r="AO169" s="381"/>
      <c r="AP169" s="381"/>
      <c r="AQ169" s="407"/>
    </row>
    <row r="170" spans="1:43" x14ac:dyDescent="0.25">
      <c r="A170" s="407"/>
      <c r="B170" s="121"/>
      <c r="C170" s="202"/>
      <c r="D170" s="109"/>
      <c r="E170" s="1128"/>
      <c r="F170" s="1128"/>
      <c r="G170" s="1128"/>
      <c r="H170" s="1128"/>
      <c r="I170" s="1128"/>
      <c r="J170" s="1128"/>
      <c r="K170" s="1128"/>
      <c r="L170" s="1128"/>
      <c r="M170" s="1128"/>
      <c r="N170" s="1128"/>
      <c r="O170" s="1128"/>
      <c r="P170" s="1128"/>
      <c r="Q170" s="1128"/>
      <c r="R170" s="1128"/>
      <c r="S170" s="1128"/>
      <c r="T170" s="1128"/>
      <c r="U170" s="146"/>
      <c r="V170" s="109"/>
      <c r="W170" s="407" t="s">
        <v>16</v>
      </c>
      <c r="X170" s="407"/>
      <c r="Y170" s="407"/>
      <c r="Z170" s="112" t="s">
        <v>9</v>
      </c>
      <c r="AA170" s="160"/>
      <c r="AB170" s="112"/>
      <c r="AC170" s="112"/>
      <c r="AD170" s="112"/>
      <c r="AE170" s="112"/>
      <c r="AF170" s="112"/>
      <c r="AG170" s="112"/>
      <c r="AH170" s="112"/>
      <c r="AI170" s="113"/>
      <c r="AJ170" s="114"/>
      <c r="AK170" s="113"/>
      <c r="AL170" s="115"/>
      <c r="AM170" s="202"/>
      <c r="AN170" s="109"/>
      <c r="AO170" s="381"/>
      <c r="AP170" s="381"/>
      <c r="AQ170" s="407"/>
    </row>
    <row r="171" spans="1:43" x14ac:dyDescent="0.25">
      <c r="A171" s="407"/>
      <c r="B171" s="121"/>
      <c r="C171" s="202"/>
      <c r="D171" s="109"/>
      <c r="E171" s="1128"/>
      <c r="F171" s="1128"/>
      <c r="G171" s="1128"/>
      <c r="H171" s="1128"/>
      <c r="I171" s="1128"/>
      <c r="J171" s="1128"/>
      <c r="K171" s="1128"/>
      <c r="L171" s="1128"/>
      <c r="M171" s="1128"/>
      <c r="N171" s="1128"/>
      <c r="O171" s="1128"/>
      <c r="P171" s="1128"/>
      <c r="Q171" s="1128"/>
      <c r="R171" s="1128"/>
      <c r="S171" s="1128"/>
      <c r="T171" s="1128"/>
      <c r="U171" s="146"/>
      <c r="V171" s="109"/>
      <c r="W171" s="381"/>
      <c r="X171" s="381"/>
      <c r="Y171" s="381"/>
      <c r="Z171" s="381"/>
      <c r="AA171" s="381"/>
      <c r="AB171" s="381"/>
      <c r="AC171" s="381"/>
      <c r="AD171" s="381"/>
      <c r="AE171" s="381"/>
      <c r="AF171" s="381"/>
      <c r="AG171" s="381"/>
      <c r="AH171" s="381"/>
      <c r="AI171" s="381"/>
      <c r="AJ171" s="381"/>
      <c r="AK171" s="381"/>
      <c r="AL171" s="116"/>
      <c r="AM171" s="202"/>
      <c r="AN171" s="109"/>
      <c r="AO171" s="381"/>
      <c r="AP171" s="381"/>
      <c r="AQ171" s="407"/>
    </row>
    <row r="172" spans="1:43" x14ac:dyDescent="0.25">
      <c r="A172" s="407"/>
      <c r="B172" s="121"/>
      <c r="C172" s="202"/>
      <c r="D172" s="109"/>
      <c r="E172" s="1128"/>
      <c r="F172" s="1128"/>
      <c r="G172" s="1128"/>
      <c r="H172" s="1128"/>
      <c r="I172" s="1128"/>
      <c r="J172" s="1128"/>
      <c r="K172" s="1128"/>
      <c r="L172" s="1128"/>
      <c r="M172" s="1128"/>
      <c r="N172" s="1128"/>
      <c r="O172" s="1128"/>
      <c r="P172" s="1128"/>
      <c r="Q172" s="1128"/>
      <c r="R172" s="1128"/>
      <c r="S172" s="1128"/>
      <c r="T172" s="1128"/>
      <c r="U172" s="146"/>
      <c r="V172" s="109"/>
      <c r="W172" s="381" t="s">
        <v>612</v>
      </c>
      <c r="X172" s="381"/>
      <c r="Y172" s="381"/>
      <c r="Z172" s="407"/>
      <c r="AA172" s="407"/>
      <c r="AB172" s="407"/>
      <c r="AC172" s="407"/>
      <c r="AD172" s="407"/>
      <c r="AE172" s="112" t="s">
        <v>9</v>
      </c>
      <c r="AF172" s="112"/>
      <c r="AG172" s="112"/>
      <c r="AH172" s="112"/>
      <c r="AI172" s="112"/>
      <c r="AJ172" s="112"/>
      <c r="AK172" s="112"/>
      <c r="AL172" s="223" t="s">
        <v>219</v>
      </c>
      <c r="AM172" s="202"/>
      <c r="AN172" s="109"/>
      <c r="AO172" s="381"/>
      <c r="AP172" s="381"/>
      <c r="AQ172" s="407"/>
    </row>
    <row r="173" spans="1:43" x14ac:dyDescent="0.25">
      <c r="A173" s="407"/>
      <c r="B173" s="121"/>
      <c r="C173" s="202"/>
      <c r="D173" s="109"/>
      <c r="E173" s="1128"/>
      <c r="F173" s="1128"/>
      <c r="G173" s="1128"/>
      <c r="H173" s="1128"/>
      <c r="I173" s="1128"/>
      <c r="J173" s="1128"/>
      <c r="K173" s="1128"/>
      <c r="L173" s="1128"/>
      <c r="M173" s="1128"/>
      <c r="N173" s="1128"/>
      <c r="O173" s="1128"/>
      <c r="P173" s="1128"/>
      <c r="Q173" s="1128"/>
      <c r="R173" s="1128"/>
      <c r="S173" s="1128"/>
      <c r="T173" s="1128"/>
      <c r="U173" s="146"/>
      <c r="V173" s="109"/>
      <c r="W173" s="381"/>
      <c r="X173" s="381"/>
      <c r="Y173" s="381"/>
      <c r="Z173" s="407"/>
      <c r="AA173" s="407"/>
      <c r="AB173" s="407"/>
      <c r="AC173" s="407"/>
      <c r="AD173" s="407"/>
      <c r="AE173" s="407"/>
      <c r="AF173" s="407"/>
      <c r="AG173" s="407"/>
      <c r="AH173" s="407"/>
      <c r="AI173" s="407"/>
      <c r="AJ173" s="407"/>
      <c r="AK173" s="407"/>
      <c r="AL173" s="223"/>
      <c r="AM173" s="202"/>
      <c r="AN173" s="109"/>
      <c r="AO173" s="381"/>
      <c r="AP173" s="381"/>
      <c r="AQ173" s="407"/>
    </row>
    <row r="174" spans="1:43" x14ac:dyDescent="0.25">
      <c r="A174" s="407"/>
      <c r="B174" s="121"/>
      <c r="C174" s="202"/>
      <c r="D174" s="109"/>
      <c r="E174" s="1128"/>
      <c r="F174" s="1128"/>
      <c r="G174" s="1128"/>
      <c r="H174" s="1128"/>
      <c r="I174" s="1128"/>
      <c r="J174" s="1128"/>
      <c r="K174" s="1128"/>
      <c r="L174" s="1128"/>
      <c r="M174" s="1128"/>
      <c r="N174" s="1128"/>
      <c r="O174" s="1128"/>
      <c r="P174" s="1128"/>
      <c r="Q174" s="1128"/>
      <c r="R174" s="1128"/>
      <c r="S174" s="1128"/>
      <c r="T174" s="1128"/>
      <c r="U174" s="146"/>
      <c r="V174" s="109"/>
      <c r="W174" s="407"/>
      <c r="X174" s="407"/>
      <c r="Y174" s="407"/>
      <c r="Z174" s="407"/>
      <c r="AA174" s="407"/>
      <c r="AB174" s="407"/>
      <c r="AC174" s="407"/>
      <c r="AD174" s="407"/>
      <c r="AE174" s="108"/>
      <c r="AF174" s="107"/>
      <c r="AG174" s="108"/>
      <c r="AH174" s="107"/>
      <c r="AI174" s="108"/>
      <c r="AJ174" s="107"/>
      <c r="AK174" s="108"/>
      <c r="AL174" s="110"/>
      <c r="AM174" s="202"/>
      <c r="AN174" s="109"/>
      <c r="AO174" s="381"/>
      <c r="AP174" s="381"/>
      <c r="AQ174" s="407"/>
    </row>
    <row r="175" spans="1:43" x14ac:dyDescent="0.25">
      <c r="A175" s="407"/>
      <c r="B175" s="121"/>
      <c r="C175" s="202"/>
      <c r="D175" s="109"/>
      <c r="E175" s="1128"/>
      <c r="F175" s="1128"/>
      <c r="G175" s="1128"/>
      <c r="H175" s="1128"/>
      <c r="I175" s="1128"/>
      <c r="J175" s="1128"/>
      <c r="K175" s="1128"/>
      <c r="L175" s="1128"/>
      <c r="M175" s="1128"/>
      <c r="N175" s="1128"/>
      <c r="O175" s="1128"/>
      <c r="P175" s="1128"/>
      <c r="Q175" s="1128"/>
      <c r="R175" s="1128"/>
      <c r="S175" s="1128"/>
      <c r="T175" s="1128"/>
      <c r="U175" s="146"/>
      <c r="V175" s="109"/>
      <c r="W175" s="407" t="s">
        <v>17</v>
      </c>
      <c r="X175" s="407"/>
      <c r="Y175" s="407"/>
      <c r="Z175" s="112" t="s">
        <v>9</v>
      </c>
      <c r="AA175" s="112"/>
      <c r="AB175" s="112"/>
      <c r="AC175" s="112"/>
      <c r="AD175" s="112"/>
      <c r="AE175" s="113"/>
      <c r="AF175" s="114"/>
      <c r="AG175" s="113"/>
      <c r="AH175" s="114"/>
      <c r="AI175" s="113"/>
      <c r="AJ175" s="114"/>
      <c r="AK175" s="113"/>
      <c r="AL175" s="115"/>
      <c r="AM175" s="202"/>
      <c r="AN175" s="109"/>
      <c r="AO175" s="381"/>
      <c r="AP175" s="381"/>
      <c r="AQ175" s="407"/>
    </row>
    <row r="176" spans="1:43" x14ac:dyDescent="0.25">
      <c r="A176" s="407"/>
      <c r="B176" s="121"/>
      <c r="C176" s="202"/>
      <c r="D176" s="109"/>
      <c r="E176" s="1128"/>
      <c r="F176" s="1128"/>
      <c r="G176" s="1128"/>
      <c r="H176" s="1128"/>
      <c r="I176" s="1128"/>
      <c r="J176" s="1128"/>
      <c r="K176" s="1128"/>
      <c r="L176" s="1128"/>
      <c r="M176" s="1128"/>
      <c r="N176" s="1128"/>
      <c r="O176" s="1128"/>
      <c r="P176" s="1128"/>
      <c r="Q176" s="1128"/>
      <c r="R176" s="1128"/>
      <c r="S176" s="1128"/>
      <c r="T176" s="1128"/>
      <c r="U176" s="146"/>
      <c r="V176" s="109"/>
      <c r="W176" s="381"/>
      <c r="X176" s="381"/>
      <c r="Y176" s="381"/>
      <c r="Z176" s="381"/>
      <c r="AA176" s="381"/>
      <c r="AB176" s="381"/>
      <c r="AC176" s="381"/>
      <c r="AD176" s="381"/>
      <c r="AE176" s="381"/>
      <c r="AF176" s="381"/>
      <c r="AG176" s="381"/>
      <c r="AH176" s="381"/>
      <c r="AI176" s="381"/>
      <c r="AJ176" s="381"/>
      <c r="AK176" s="381"/>
      <c r="AL176" s="116"/>
      <c r="AM176" s="202"/>
      <c r="AN176" s="109"/>
      <c r="AO176" s="381"/>
      <c r="AP176" s="381"/>
      <c r="AQ176" s="407"/>
    </row>
    <row r="177" spans="1:43" x14ac:dyDescent="0.25">
      <c r="A177" s="407"/>
      <c r="B177" s="121"/>
      <c r="C177" s="202"/>
      <c r="D177" s="109"/>
      <c r="E177" s="1128"/>
      <c r="F177" s="1128"/>
      <c r="G177" s="1128"/>
      <c r="H177" s="1128"/>
      <c r="I177" s="1128"/>
      <c r="J177" s="1128"/>
      <c r="K177" s="1128"/>
      <c r="L177" s="1128"/>
      <c r="M177" s="1128"/>
      <c r="N177" s="1128"/>
      <c r="O177" s="1128"/>
      <c r="P177" s="1128"/>
      <c r="Q177" s="1128"/>
      <c r="R177" s="1128"/>
      <c r="S177" s="1128"/>
      <c r="T177" s="1128"/>
      <c r="U177" s="146"/>
      <c r="V177" s="109"/>
      <c r="W177" s="381" t="s">
        <v>613</v>
      </c>
      <c r="X177" s="381"/>
      <c r="Y177" s="381"/>
      <c r="Z177" s="407"/>
      <c r="AA177" s="407"/>
      <c r="AB177" s="407"/>
      <c r="AC177" s="407"/>
      <c r="AD177" s="112" t="s">
        <v>9</v>
      </c>
      <c r="AE177" s="160"/>
      <c r="AF177" s="112"/>
      <c r="AG177" s="112"/>
      <c r="AH177" s="112"/>
      <c r="AI177" s="112"/>
      <c r="AJ177" s="112"/>
      <c r="AK177" s="407"/>
      <c r="AL177" s="223" t="s">
        <v>614</v>
      </c>
      <c r="AM177" s="202"/>
      <c r="AN177" s="109"/>
      <c r="AO177" s="381"/>
      <c r="AP177" s="381"/>
      <c r="AQ177" s="407"/>
    </row>
    <row r="178" spans="1:43" ht="6" customHeight="1" x14ac:dyDescent="0.25">
      <c r="A178" s="119"/>
      <c r="B178" s="118"/>
      <c r="C178" s="114"/>
      <c r="D178" s="113"/>
      <c r="E178" s="119"/>
      <c r="F178" s="119"/>
      <c r="G178" s="119"/>
      <c r="H178" s="119"/>
      <c r="I178" s="119"/>
      <c r="J178" s="119"/>
      <c r="K178" s="119"/>
      <c r="L178" s="119"/>
      <c r="M178" s="119"/>
      <c r="N178" s="119"/>
      <c r="O178" s="119"/>
      <c r="P178" s="119"/>
      <c r="Q178" s="119"/>
      <c r="R178" s="119"/>
      <c r="S178" s="119"/>
      <c r="T178" s="119"/>
      <c r="U178" s="114"/>
      <c r="V178" s="113"/>
      <c r="W178" s="119"/>
      <c r="X178" s="119"/>
      <c r="Y178" s="119"/>
      <c r="Z178" s="119"/>
      <c r="AA178" s="119"/>
      <c r="AB178" s="119"/>
      <c r="AC178" s="119"/>
      <c r="AD178" s="119"/>
      <c r="AE178" s="119"/>
      <c r="AF178" s="119"/>
      <c r="AG178" s="119"/>
      <c r="AH178" s="119"/>
      <c r="AI178" s="119"/>
      <c r="AJ178" s="119"/>
      <c r="AK178" s="119"/>
      <c r="AL178" s="120"/>
      <c r="AM178" s="114"/>
      <c r="AN178" s="113"/>
      <c r="AO178" s="119"/>
      <c r="AP178" s="119"/>
      <c r="AQ178" s="119"/>
    </row>
    <row r="179" spans="1:43" ht="6" customHeight="1" x14ac:dyDescent="0.25">
      <c r="A179" s="29"/>
      <c r="B179" s="433"/>
      <c r="C179" s="107"/>
      <c r="D179" s="108"/>
      <c r="E179" s="29"/>
      <c r="F179" s="29"/>
      <c r="G179" s="29"/>
      <c r="H179" s="29"/>
      <c r="I179" s="29"/>
      <c r="J179" s="29"/>
      <c r="K179" s="29"/>
      <c r="L179" s="29"/>
      <c r="M179" s="29"/>
      <c r="N179" s="29"/>
      <c r="O179" s="29"/>
      <c r="P179" s="29"/>
      <c r="Q179" s="29"/>
      <c r="R179" s="29"/>
      <c r="S179" s="29"/>
      <c r="T179" s="29"/>
      <c r="U179" s="107"/>
      <c r="V179" s="108"/>
      <c r="W179" s="29"/>
      <c r="X179" s="29"/>
      <c r="Y179" s="29"/>
      <c r="Z179" s="29"/>
      <c r="AA179" s="29"/>
      <c r="AB179" s="29"/>
      <c r="AC179" s="29"/>
      <c r="AD179" s="29"/>
      <c r="AE179" s="29"/>
      <c r="AF179" s="29"/>
      <c r="AG179" s="29"/>
      <c r="AH179" s="29"/>
      <c r="AI179" s="29"/>
      <c r="AJ179" s="29"/>
      <c r="AK179" s="29"/>
      <c r="AL179" s="33"/>
      <c r="AM179" s="107"/>
      <c r="AN179" s="108"/>
      <c r="AO179" s="29"/>
      <c r="AP179" s="29"/>
      <c r="AQ179" s="29"/>
    </row>
    <row r="180" spans="1:43" ht="11.25" customHeight="1" x14ac:dyDescent="0.25">
      <c r="A180" s="85"/>
      <c r="B180" s="460">
        <v>1026</v>
      </c>
      <c r="C180" s="171"/>
      <c r="D180" s="257"/>
      <c r="E180" s="1128" t="str">
        <f ca="1">VLOOKUP(INDIRECT(ADDRESS(ROW(),COLUMN()-3)),INDIRECT("translations[[Question Num]:["&amp; Language_Selected &amp;"]]"),MATCH(Language_Selected,Language_Options,0)+1,FALSE)</f>
        <v>Where was the test done?
PROBE TO IDENTIFY THE TYPE OF SOURCE.
IF UNABLE TO DETERMINE IF PUBLIC, PRIVATE, OR NGO SECTOR, RECORD '96' AND WRITE THE NAME OF THE PLACE.</v>
      </c>
      <c r="F180" s="1128"/>
      <c r="G180" s="1128"/>
      <c r="H180" s="1128"/>
      <c r="I180" s="1128"/>
      <c r="J180" s="1128"/>
      <c r="K180" s="1128"/>
      <c r="L180" s="1128"/>
      <c r="M180" s="1128"/>
      <c r="N180" s="1128"/>
      <c r="O180" s="1128"/>
      <c r="P180" s="1128"/>
      <c r="Q180" s="1128"/>
      <c r="R180" s="1128"/>
      <c r="S180" s="1128"/>
      <c r="T180" s="1128"/>
      <c r="U180" s="304"/>
      <c r="V180" s="257"/>
      <c r="W180" s="148" t="s">
        <v>220</v>
      </c>
      <c r="X180" s="381"/>
      <c r="Y180" s="381"/>
      <c r="Z180" s="381"/>
      <c r="AA180" s="381"/>
      <c r="AB180" s="381"/>
      <c r="AC180" s="381"/>
      <c r="AD180" s="381"/>
      <c r="AE180" s="381"/>
      <c r="AF180" s="381"/>
      <c r="AG180" s="381"/>
      <c r="AH180" s="381"/>
      <c r="AI180" s="381"/>
      <c r="AJ180" s="381"/>
      <c r="AK180" s="381"/>
      <c r="AL180" s="116"/>
      <c r="AM180" s="202"/>
      <c r="AN180" s="109"/>
      <c r="AO180" s="407"/>
      <c r="AP180" s="407"/>
      <c r="AQ180" s="407"/>
    </row>
    <row r="181" spans="1:43" ht="11.25" customHeight="1" x14ac:dyDescent="0.25">
      <c r="A181" s="85"/>
      <c r="B181" s="305" t="s">
        <v>191</v>
      </c>
      <c r="C181" s="171"/>
      <c r="D181" s="257"/>
      <c r="E181" s="1128"/>
      <c r="F181" s="1128"/>
      <c r="G181" s="1128"/>
      <c r="H181" s="1128"/>
      <c r="I181" s="1128"/>
      <c r="J181" s="1128"/>
      <c r="K181" s="1128"/>
      <c r="L181" s="1128"/>
      <c r="M181" s="1128"/>
      <c r="N181" s="1128"/>
      <c r="O181" s="1128"/>
      <c r="P181" s="1128"/>
      <c r="Q181" s="1128"/>
      <c r="R181" s="1128"/>
      <c r="S181" s="1128"/>
      <c r="T181" s="1128"/>
      <c r="U181" s="171"/>
      <c r="V181" s="257"/>
      <c r="W181" s="381"/>
      <c r="X181" s="381" t="s">
        <v>222</v>
      </c>
      <c r="Y181" s="381"/>
      <c r="Z181" s="381"/>
      <c r="AA181" s="381"/>
      <c r="AB181" s="381"/>
      <c r="AC181" s="381"/>
      <c r="AD181" s="381"/>
      <c r="AE181" s="381"/>
      <c r="AG181" s="111" t="s">
        <v>9</v>
      </c>
      <c r="AH181" s="365"/>
      <c r="AI181" s="111"/>
      <c r="AJ181" s="111"/>
      <c r="AK181" s="111"/>
      <c r="AL181" s="116" t="s">
        <v>165</v>
      </c>
      <c r="AM181" s="202"/>
      <c r="AN181" s="109"/>
      <c r="AO181" s="381"/>
      <c r="AP181" s="407"/>
      <c r="AQ181" s="407"/>
    </row>
    <row r="182" spans="1:43" ht="11.25" customHeight="1" x14ac:dyDescent="0.25">
      <c r="A182" s="85"/>
      <c r="B182" s="276"/>
      <c r="C182" s="171"/>
      <c r="D182" s="257"/>
      <c r="E182" s="1128"/>
      <c r="F182" s="1128"/>
      <c r="G182" s="1128"/>
      <c r="H182" s="1128"/>
      <c r="I182" s="1128"/>
      <c r="J182" s="1128"/>
      <c r="K182" s="1128"/>
      <c r="L182" s="1128"/>
      <c r="M182" s="1128"/>
      <c r="N182" s="1128"/>
      <c r="O182" s="1128"/>
      <c r="P182" s="1128"/>
      <c r="Q182" s="1128"/>
      <c r="R182" s="1128"/>
      <c r="S182" s="1128"/>
      <c r="T182" s="1128"/>
      <c r="U182" s="171"/>
      <c r="V182" s="257"/>
      <c r="W182" s="381"/>
      <c r="X182" s="381" t="s">
        <v>223</v>
      </c>
      <c r="Y182" s="381"/>
      <c r="Z182" s="381"/>
      <c r="AA182" s="381"/>
      <c r="AB182" s="381"/>
      <c r="AC182" s="381"/>
      <c r="AD182" s="381"/>
      <c r="AE182" s="381"/>
      <c r="AF182" s="366"/>
      <c r="AG182" s="111"/>
      <c r="AH182" s="366"/>
      <c r="AI182" s="111" t="s">
        <v>9</v>
      </c>
      <c r="AJ182" s="111"/>
      <c r="AK182" s="111"/>
      <c r="AL182" s="116" t="s">
        <v>167</v>
      </c>
      <c r="AM182" s="202"/>
      <c r="AN182" s="109"/>
      <c r="AO182" s="381"/>
      <c r="AP182" s="407"/>
      <c r="AQ182" s="407"/>
    </row>
    <row r="183" spans="1:43" ht="11.25" customHeight="1" x14ac:dyDescent="0.25">
      <c r="A183" s="85"/>
      <c r="B183" s="276"/>
      <c r="C183" s="171"/>
      <c r="D183" s="257"/>
      <c r="E183" s="1128"/>
      <c r="F183" s="1128"/>
      <c r="G183" s="1128"/>
      <c r="H183" s="1128"/>
      <c r="I183" s="1128"/>
      <c r="J183" s="1128"/>
      <c r="K183" s="1128"/>
      <c r="L183" s="1128"/>
      <c r="M183" s="1128"/>
      <c r="N183" s="1128"/>
      <c r="O183" s="1128"/>
      <c r="P183" s="1128"/>
      <c r="Q183" s="1128"/>
      <c r="R183" s="1128"/>
      <c r="S183" s="1128"/>
      <c r="T183" s="1128"/>
      <c r="U183" s="171"/>
      <c r="V183" s="257"/>
      <c r="W183" s="381"/>
      <c r="X183" s="381" t="s">
        <v>769</v>
      </c>
      <c r="Y183" s="381"/>
      <c r="Z183" s="381"/>
      <c r="AA183" s="381"/>
      <c r="AB183" s="381"/>
      <c r="AC183" s="381"/>
      <c r="AD183" s="381"/>
      <c r="AE183" s="368"/>
      <c r="AF183" s="368"/>
      <c r="AG183" s="111" t="s">
        <v>9</v>
      </c>
      <c r="AH183" s="367"/>
      <c r="AI183" s="367"/>
      <c r="AJ183" s="365"/>
      <c r="AK183" s="111"/>
      <c r="AL183" s="116" t="s">
        <v>168</v>
      </c>
      <c r="AM183" s="202"/>
      <c r="AN183" s="109"/>
      <c r="AO183" s="381"/>
      <c r="AP183" s="407"/>
      <c r="AQ183" s="407"/>
    </row>
    <row r="184" spans="1:43" ht="11.25" customHeight="1" x14ac:dyDescent="0.25">
      <c r="A184" s="85"/>
      <c r="B184" s="276"/>
      <c r="C184" s="171"/>
      <c r="D184" s="257"/>
      <c r="E184" s="1128"/>
      <c r="F184" s="1128"/>
      <c r="G184" s="1128"/>
      <c r="H184" s="1128"/>
      <c r="I184" s="1128"/>
      <c r="J184" s="1128"/>
      <c r="K184" s="1128"/>
      <c r="L184" s="1128"/>
      <c r="M184" s="1128"/>
      <c r="N184" s="1128"/>
      <c r="O184" s="1128"/>
      <c r="P184" s="1128"/>
      <c r="Q184" s="1128"/>
      <c r="R184" s="1128"/>
      <c r="S184" s="1128"/>
      <c r="T184" s="1128"/>
      <c r="U184" s="171"/>
      <c r="V184" s="257"/>
      <c r="W184" s="381"/>
      <c r="X184" s="381" t="s">
        <v>224</v>
      </c>
      <c r="Y184" s="381"/>
      <c r="Z184" s="381"/>
      <c r="AA184" s="381"/>
      <c r="AB184" s="381"/>
      <c r="AC184" s="381"/>
      <c r="AD184" s="381"/>
      <c r="AE184" s="381"/>
      <c r="AF184" s="366"/>
      <c r="AG184" s="111" t="s">
        <v>9</v>
      </c>
      <c r="AH184" s="365"/>
      <c r="AI184" s="111"/>
      <c r="AJ184" s="111"/>
      <c r="AK184" s="111"/>
      <c r="AL184" s="116" t="s">
        <v>169</v>
      </c>
      <c r="AM184" s="202"/>
      <c r="AN184" s="109"/>
      <c r="AO184" s="407"/>
      <c r="AP184" s="407"/>
      <c r="AQ184" s="407"/>
    </row>
    <row r="185" spans="1:43" ht="11.25" customHeight="1" x14ac:dyDescent="0.25">
      <c r="A185" s="85"/>
      <c r="B185" s="276"/>
      <c r="C185" s="171"/>
      <c r="D185" s="257"/>
      <c r="E185" s="1128"/>
      <c r="F185" s="1128"/>
      <c r="G185" s="1128"/>
      <c r="H185" s="1128"/>
      <c r="I185" s="1128"/>
      <c r="J185" s="1128"/>
      <c r="K185" s="1128"/>
      <c r="L185" s="1128"/>
      <c r="M185" s="1128"/>
      <c r="N185" s="1128"/>
      <c r="O185" s="1128"/>
      <c r="P185" s="1128"/>
      <c r="Q185" s="1128"/>
      <c r="R185" s="1128"/>
      <c r="S185" s="1128"/>
      <c r="T185" s="1128"/>
      <c r="U185" s="171"/>
      <c r="V185" s="257"/>
      <c r="W185" s="381"/>
      <c r="X185" s="381" t="s">
        <v>770</v>
      </c>
      <c r="Y185" s="381"/>
      <c r="Z185" s="381"/>
      <c r="AA185" s="381"/>
      <c r="AB185" s="381"/>
      <c r="AC185" s="381"/>
      <c r="AD185" s="381"/>
      <c r="AE185" s="366"/>
      <c r="AF185" s="111" t="s">
        <v>9</v>
      </c>
      <c r="AG185" s="111"/>
      <c r="AH185" s="111"/>
      <c r="AI185" s="111"/>
      <c r="AJ185" s="111"/>
      <c r="AK185" s="111"/>
      <c r="AL185" s="116" t="s">
        <v>284</v>
      </c>
      <c r="AM185" s="202"/>
      <c r="AN185" s="109"/>
      <c r="AO185" s="407"/>
      <c r="AP185" s="407"/>
      <c r="AQ185" s="407"/>
    </row>
    <row r="186" spans="1:43" ht="11.25" customHeight="1" x14ac:dyDescent="0.25">
      <c r="A186" s="85"/>
      <c r="B186" s="276"/>
      <c r="C186" s="171"/>
      <c r="D186" s="257"/>
      <c r="E186" s="1128"/>
      <c r="F186" s="1128"/>
      <c r="G186" s="1128"/>
      <c r="H186" s="1128"/>
      <c r="I186" s="1128"/>
      <c r="J186" s="1128"/>
      <c r="K186" s="1128"/>
      <c r="L186" s="1128"/>
      <c r="M186" s="1128"/>
      <c r="N186" s="1128"/>
      <c r="O186" s="1128"/>
      <c r="P186" s="1128"/>
      <c r="Q186" s="1128"/>
      <c r="R186" s="1128"/>
      <c r="S186" s="1128"/>
      <c r="T186" s="1128"/>
      <c r="U186" s="171"/>
      <c r="V186" s="257"/>
      <c r="W186" s="381"/>
      <c r="X186" s="381" t="s">
        <v>226</v>
      </c>
      <c r="Y186" s="381"/>
      <c r="Z186" s="381"/>
      <c r="AA186" s="381"/>
      <c r="AB186" s="381"/>
      <c r="AC186" s="381"/>
      <c r="AD186" s="381"/>
      <c r="AE186" s="381"/>
      <c r="AF186" s="381"/>
      <c r="AG186" s="381"/>
      <c r="AH186" s="381"/>
      <c r="AI186" s="381"/>
      <c r="AJ186" s="381"/>
      <c r="AK186" s="381"/>
      <c r="AL186" s="116" t="s">
        <v>227</v>
      </c>
      <c r="AM186" s="202"/>
      <c r="AN186" s="109"/>
      <c r="AO186" s="407"/>
      <c r="AP186" s="407"/>
      <c r="AQ186" s="407"/>
    </row>
    <row r="187" spans="1:43" ht="11.25" customHeight="1" x14ac:dyDescent="0.25">
      <c r="A187" s="85"/>
      <c r="B187" s="276"/>
      <c r="C187" s="171"/>
      <c r="D187" s="257"/>
      <c r="E187" s="1128"/>
      <c r="F187" s="1128"/>
      <c r="G187" s="1128"/>
      <c r="H187" s="1128"/>
      <c r="I187" s="1128"/>
      <c r="J187" s="1128"/>
      <c r="K187" s="1128"/>
      <c r="L187" s="1128"/>
      <c r="M187" s="1128"/>
      <c r="N187" s="1128"/>
      <c r="O187" s="1128"/>
      <c r="P187" s="1128"/>
      <c r="Q187" s="1128"/>
      <c r="R187" s="1128"/>
      <c r="S187" s="1128"/>
      <c r="T187" s="1128"/>
      <c r="U187" s="171"/>
      <c r="V187" s="257"/>
      <c r="W187" s="381"/>
      <c r="X187" s="381"/>
      <c r="Y187" s="381"/>
      <c r="Z187" s="381"/>
      <c r="AA187" s="381"/>
      <c r="AB187" s="381"/>
      <c r="AC187" s="381"/>
      <c r="AD187" s="381"/>
      <c r="AE187" s="407"/>
      <c r="AF187" s="407"/>
      <c r="AG187" s="407"/>
      <c r="AH187" s="407"/>
      <c r="AI187" s="407"/>
      <c r="AJ187" s="407"/>
      <c r="AK187" s="407"/>
      <c r="AL187" s="149"/>
      <c r="AM187" s="202"/>
      <c r="AN187" s="109"/>
      <c r="AO187" s="407"/>
      <c r="AP187" s="407"/>
      <c r="AQ187" s="407"/>
    </row>
    <row r="188" spans="1:43" ht="11.25" customHeight="1" x14ac:dyDescent="0.25">
      <c r="A188" s="85"/>
      <c r="B188" s="276"/>
      <c r="C188" s="171"/>
      <c r="D188" s="257"/>
      <c r="E188" s="1128"/>
      <c r="F188" s="1128"/>
      <c r="G188" s="1128"/>
      <c r="H188" s="1128"/>
      <c r="I188" s="1128"/>
      <c r="J188" s="1128"/>
      <c r="K188" s="1128"/>
      <c r="L188" s="1128"/>
      <c r="M188" s="1128"/>
      <c r="N188" s="1128"/>
      <c r="O188" s="1128"/>
      <c r="P188" s="1128"/>
      <c r="Q188" s="1128"/>
      <c r="R188" s="1128"/>
      <c r="S188" s="1128"/>
      <c r="T188" s="1128"/>
      <c r="U188" s="171"/>
      <c r="V188" s="257"/>
      <c r="W188" s="381"/>
      <c r="X188" s="381"/>
      <c r="Y188" s="366"/>
      <c r="Z188" s="369" t="s">
        <v>146</v>
      </c>
      <c r="AA188" s="369"/>
      <c r="AB188" s="369"/>
      <c r="AC188" s="369"/>
      <c r="AD188" s="369"/>
      <c r="AE188" s="369"/>
      <c r="AF188" s="369"/>
      <c r="AG188" s="369"/>
      <c r="AH188" s="369"/>
      <c r="AI188" s="369"/>
      <c r="AJ188" s="369"/>
      <c r="AK188" s="369"/>
      <c r="AL188" s="116"/>
      <c r="AM188" s="202"/>
      <c r="AN188" s="109"/>
      <c r="AO188" s="407"/>
      <c r="AP188" s="407"/>
      <c r="AQ188" s="407"/>
    </row>
    <row r="189" spans="1:43" ht="11.25" customHeight="1" x14ac:dyDescent="0.25">
      <c r="A189" s="85"/>
      <c r="B189" s="276"/>
      <c r="C189" s="171"/>
      <c r="D189" s="257"/>
      <c r="E189" s="1128"/>
      <c r="F189" s="1128"/>
      <c r="G189" s="1128"/>
      <c r="H189" s="1128"/>
      <c r="I189" s="1128"/>
      <c r="J189" s="1128"/>
      <c r="K189" s="1128"/>
      <c r="L189" s="1128"/>
      <c r="M189" s="1128"/>
      <c r="N189" s="1128"/>
      <c r="O189" s="1128"/>
      <c r="P189" s="1128"/>
      <c r="Q189" s="1128"/>
      <c r="R189" s="1128"/>
      <c r="S189" s="1128"/>
      <c r="T189" s="1128"/>
      <c r="U189" s="171"/>
      <c r="V189" s="257"/>
      <c r="AM189" s="202"/>
      <c r="AN189" s="109"/>
      <c r="AO189" s="407"/>
      <c r="AP189" s="407"/>
      <c r="AQ189" s="407"/>
    </row>
    <row r="190" spans="1:43" ht="11.25" customHeight="1" x14ac:dyDescent="0.25">
      <c r="A190" s="85"/>
      <c r="B190" s="276"/>
      <c r="C190" s="171"/>
      <c r="D190" s="257"/>
      <c r="E190" s="1128"/>
      <c r="F190" s="1128"/>
      <c r="G190" s="1128"/>
      <c r="H190" s="1128"/>
      <c r="I190" s="1128"/>
      <c r="J190" s="1128"/>
      <c r="K190" s="1128"/>
      <c r="L190" s="1128"/>
      <c r="M190" s="1128"/>
      <c r="N190" s="1128"/>
      <c r="O190" s="1128"/>
      <c r="P190" s="1128"/>
      <c r="Q190" s="1128"/>
      <c r="R190" s="1128"/>
      <c r="S190" s="1128"/>
      <c r="T190" s="1128"/>
      <c r="U190" s="171"/>
      <c r="V190" s="257"/>
      <c r="W190" s="148" t="s">
        <v>228</v>
      </c>
      <c r="X190" s="381"/>
      <c r="Y190" s="381"/>
      <c r="Z190" s="381"/>
      <c r="AA190" s="381"/>
      <c r="AB190" s="381"/>
      <c r="AC190" s="381"/>
      <c r="AD190" s="381"/>
      <c r="AE190" s="381"/>
      <c r="AF190" s="381"/>
      <c r="AG190" s="381"/>
      <c r="AH190" s="381"/>
      <c r="AI190" s="381"/>
      <c r="AJ190" s="381"/>
      <c r="AK190" s="381"/>
      <c r="AL190" s="116"/>
      <c r="AM190" s="202"/>
      <c r="AN190" s="109"/>
      <c r="AO190" s="407"/>
      <c r="AP190" s="407"/>
      <c r="AQ190" s="407"/>
    </row>
    <row r="191" spans="1:43" ht="11.25" customHeight="1" x14ac:dyDescent="0.25">
      <c r="A191" s="85"/>
      <c r="B191" s="276"/>
      <c r="C191" s="171"/>
      <c r="D191" s="257"/>
      <c r="E191" s="1128"/>
      <c r="F191" s="1128"/>
      <c r="G191" s="1128"/>
      <c r="H191" s="1128"/>
      <c r="I191" s="1128"/>
      <c r="J191" s="1128"/>
      <c r="K191" s="1128"/>
      <c r="L191" s="1128"/>
      <c r="M191" s="1128"/>
      <c r="N191" s="1128"/>
      <c r="O191" s="1128"/>
      <c r="P191" s="1128"/>
      <c r="Q191" s="1128"/>
      <c r="R191" s="1128"/>
      <c r="S191" s="1128"/>
      <c r="T191" s="1128"/>
      <c r="U191" s="171"/>
      <c r="V191" s="257"/>
      <c r="W191" s="381"/>
      <c r="X191" s="407" t="s">
        <v>229</v>
      </c>
      <c r="Y191" s="381"/>
      <c r="Z191" s="381"/>
      <c r="AA191" s="381"/>
      <c r="AB191" s="381"/>
      <c r="AC191" s="381"/>
      <c r="AE191" s="111" t="s">
        <v>9</v>
      </c>
      <c r="AF191" s="367"/>
      <c r="AG191" s="367"/>
      <c r="AH191" s="367"/>
      <c r="AI191" s="367"/>
      <c r="AJ191" s="367"/>
      <c r="AK191" s="367"/>
      <c r="AL191" s="268" t="s">
        <v>230</v>
      </c>
      <c r="AM191" s="202"/>
      <c r="AN191" s="109"/>
      <c r="AO191" s="407"/>
      <c r="AP191" s="407"/>
      <c r="AQ191" s="407"/>
    </row>
    <row r="192" spans="1:43" ht="11.25" customHeight="1" x14ac:dyDescent="0.25">
      <c r="A192" s="85"/>
      <c r="B192" s="276"/>
      <c r="C192" s="171"/>
      <c r="D192" s="257"/>
      <c r="E192" s="1128"/>
      <c r="F192" s="1128"/>
      <c r="G192" s="1128"/>
      <c r="H192" s="1128"/>
      <c r="I192" s="1128"/>
      <c r="J192" s="1128"/>
      <c r="K192" s="1128"/>
      <c r="L192" s="1128"/>
      <c r="M192" s="1128"/>
      <c r="N192" s="1128"/>
      <c r="O192" s="1128"/>
      <c r="P192" s="1128"/>
      <c r="Q192" s="1128"/>
      <c r="R192" s="1128"/>
      <c r="S192" s="1128"/>
      <c r="T192" s="1128"/>
      <c r="U192" s="171"/>
      <c r="V192" s="257"/>
      <c r="W192" s="381"/>
      <c r="X192" s="381" t="s">
        <v>231</v>
      </c>
      <c r="Y192" s="381"/>
      <c r="Z192" s="381"/>
      <c r="AA192" s="381"/>
      <c r="AB192" s="381"/>
      <c r="AD192" s="111" t="s">
        <v>9</v>
      </c>
      <c r="AE192" s="365"/>
      <c r="AF192" s="111"/>
      <c r="AG192" s="111"/>
      <c r="AH192" s="111"/>
      <c r="AI192" s="111"/>
      <c r="AJ192" s="111"/>
      <c r="AK192" s="111"/>
      <c r="AL192" s="370" t="s">
        <v>232</v>
      </c>
      <c r="AM192" s="202"/>
      <c r="AN192" s="109"/>
      <c r="AO192" s="407"/>
      <c r="AP192" s="407"/>
      <c r="AQ192" s="407"/>
    </row>
    <row r="193" spans="1:43" ht="11.25" customHeight="1" x14ac:dyDescent="0.25">
      <c r="A193" s="85"/>
      <c r="B193" s="276"/>
      <c r="C193" s="171"/>
      <c r="D193" s="257"/>
      <c r="E193" s="1128"/>
      <c r="F193" s="1128"/>
      <c r="G193" s="1128"/>
      <c r="H193" s="1128"/>
      <c r="I193" s="1128"/>
      <c r="J193" s="1128"/>
      <c r="K193" s="1128"/>
      <c r="L193" s="1128"/>
      <c r="M193" s="1128"/>
      <c r="N193" s="1128"/>
      <c r="O193" s="1128"/>
      <c r="P193" s="1128"/>
      <c r="Q193" s="1128"/>
      <c r="R193" s="1128"/>
      <c r="S193" s="1128"/>
      <c r="T193" s="1128"/>
      <c r="U193" s="171"/>
      <c r="V193" s="257"/>
      <c r="W193" s="381"/>
      <c r="X193" s="381" t="s">
        <v>286</v>
      </c>
      <c r="Y193" s="364"/>
      <c r="Z193" s="381"/>
      <c r="AA193" s="381"/>
      <c r="AB193" s="381"/>
      <c r="AC193" s="381"/>
      <c r="AD193" s="111" t="s">
        <v>9</v>
      </c>
      <c r="AE193" s="111"/>
      <c r="AF193" s="365"/>
      <c r="AG193" s="367"/>
      <c r="AH193" s="367"/>
      <c r="AI193" s="367"/>
      <c r="AJ193" s="367"/>
      <c r="AK193" s="367"/>
      <c r="AL193" s="268" t="s">
        <v>234</v>
      </c>
      <c r="AM193" s="202"/>
      <c r="AN193" s="109"/>
      <c r="AO193" s="407"/>
      <c r="AP193" s="407"/>
      <c r="AQ193" s="407"/>
    </row>
    <row r="194" spans="1:43" ht="11.25" customHeight="1" x14ac:dyDescent="0.25">
      <c r="A194" s="85"/>
      <c r="B194" s="276"/>
      <c r="C194" s="171"/>
      <c r="D194" s="257"/>
      <c r="E194" s="1128"/>
      <c r="F194" s="1128"/>
      <c r="G194" s="1128"/>
      <c r="H194" s="1128"/>
      <c r="I194" s="1128"/>
      <c r="J194" s="1128"/>
      <c r="K194" s="1128"/>
      <c r="L194" s="1128"/>
      <c r="M194" s="1128"/>
      <c r="N194" s="1128"/>
      <c r="O194" s="1128"/>
      <c r="P194" s="1128"/>
      <c r="Q194" s="1128"/>
      <c r="R194" s="1128"/>
      <c r="S194" s="1128"/>
      <c r="T194" s="1128"/>
      <c r="U194" s="171"/>
      <c r="V194" s="257"/>
      <c r="W194" s="381"/>
      <c r="X194" s="381" t="s">
        <v>769</v>
      </c>
      <c r="Y194" s="381"/>
      <c r="Z194" s="381"/>
      <c r="AA194" s="381"/>
      <c r="AB194" s="381"/>
      <c r="AC194" s="381"/>
      <c r="AD194" s="381"/>
      <c r="AE194" s="368"/>
      <c r="AF194" s="368"/>
      <c r="AG194" s="111" t="s">
        <v>621</v>
      </c>
      <c r="AH194" s="367"/>
      <c r="AI194" s="365"/>
      <c r="AJ194" s="111"/>
      <c r="AK194" s="367"/>
      <c r="AL194" s="268" t="s">
        <v>235</v>
      </c>
      <c r="AM194" s="202"/>
      <c r="AN194" s="109"/>
      <c r="AO194" s="407"/>
      <c r="AP194" s="407"/>
      <c r="AQ194" s="407"/>
    </row>
    <row r="195" spans="1:43" ht="11.25" customHeight="1" x14ac:dyDescent="0.25">
      <c r="A195" s="85"/>
      <c r="B195" s="276"/>
      <c r="C195" s="171"/>
      <c r="D195" s="257"/>
      <c r="E195" s="1128"/>
      <c r="F195" s="1128"/>
      <c r="G195" s="1128"/>
      <c r="H195" s="1128"/>
      <c r="I195" s="1128"/>
      <c r="J195" s="1128"/>
      <c r="K195" s="1128"/>
      <c r="L195" s="1128"/>
      <c r="M195" s="1128"/>
      <c r="N195" s="1128"/>
      <c r="O195" s="1128"/>
      <c r="P195" s="1128"/>
      <c r="Q195" s="1128"/>
      <c r="R195" s="1128"/>
      <c r="S195" s="1128"/>
      <c r="T195" s="1128"/>
      <c r="U195" s="171"/>
      <c r="V195" s="257"/>
      <c r="W195" s="381"/>
      <c r="X195" s="381" t="s">
        <v>285</v>
      </c>
      <c r="Y195" s="381"/>
      <c r="Z195" s="381"/>
      <c r="AA195" s="381"/>
      <c r="AB195" s="111" t="s">
        <v>9</v>
      </c>
      <c r="AC195" s="365"/>
      <c r="AD195" s="367"/>
      <c r="AE195" s="367"/>
      <c r="AF195" s="367"/>
      <c r="AG195" s="367"/>
      <c r="AH195" s="367"/>
      <c r="AI195" s="367"/>
      <c r="AJ195" s="367"/>
      <c r="AK195" s="111"/>
      <c r="AL195" s="117" t="s">
        <v>287</v>
      </c>
      <c r="AM195" s="202"/>
      <c r="AN195" s="109"/>
      <c r="AO195" s="407"/>
      <c r="AP195" s="407"/>
      <c r="AQ195" s="407"/>
    </row>
    <row r="196" spans="1:43" ht="11.25" customHeight="1" x14ac:dyDescent="0.25">
      <c r="A196" s="85"/>
      <c r="B196" s="276"/>
      <c r="C196" s="171"/>
      <c r="D196" s="257"/>
      <c r="E196" s="1128"/>
      <c r="F196" s="1128"/>
      <c r="G196" s="1128"/>
      <c r="H196" s="1128"/>
      <c r="I196" s="1128"/>
      <c r="J196" s="1128"/>
      <c r="K196" s="1128"/>
      <c r="L196" s="1128"/>
      <c r="M196" s="1128"/>
      <c r="N196" s="1128"/>
      <c r="O196" s="1128"/>
      <c r="P196" s="1128"/>
      <c r="Q196" s="1128"/>
      <c r="R196" s="1128"/>
      <c r="S196" s="1128"/>
      <c r="T196" s="1128"/>
      <c r="U196" s="171"/>
      <c r="V196" s="257"/>
      <c r="W196" s="381"/>
      <c r="X196" s="381" t="s">
        <v>770</v>
      </c>
      <c r="Y196" s="381"/>
      <c r="Z196" s="381"/>
      <c r="AA196" s="381"/>
      <c r="AB196" s="381"/>
      <c r="AC196" s="381"/>
      <c r="AD196" s="381"/>
      <c r="AE196" s="366"/>
      <c r="AF196" s="111" t="s">
        <v>9</v>
      </c>
      <c r="AG196" s="111"/>
      <c r="AH196" s="111"/>
      <c r="AI196" s="111"/>
      <c r="AJ196" s="111"/>
      <c r="AK196" s="111"/>
      <c r="AL196" s="117" t="s">
        <v>237</v>
      </c>
      <c r="AM196" s="202"/>
      <c r="AN196" s="109"/>
      <c r="AO196" s="407"/>
      <c r="AP196" s="407"/>
      <c r="AQ196" s="407"/>
    </row>
    <row r="197" spans="1:43" ht="11.25" customHeight="1" x14ac:dyDescent="0.25">
      <c r="A197" s="85"/>
      <c r="B197" s="276"/>
      <c r="C197" s="171"/>
      <c r="D197" s="257"/>
      <c r="E197" s="1128"/>
      <c r="F197" s="1128"/>
      <c r="G197" s="1128"/>
      <c r="H197" s="1128"/>
      <c r="I197" s="1128"/>
      <c r="J197" s="1128"/>
      <c r="K197" s="1128"/>
      <c r="L197" s="1128"/>
      <c r="M197" s="1128"/>
      <c r="N197" s="1128"/>
      <c r="O197" s="1128"/>
      <c r="P197" s="1128"/>
      <c r="Q197" s="1128"/>
      <c r="R197" s="1128"/>
      <c r="S197" s="1128"/>
      <c r="T197" s="1128"/>
      <c r="U197" s="171"/>
      <c r="V197" s="257"/>
      <c r="W197" s="381"/>
      <c r="X197" s="381" t="s">
        <v>236</v>
      </c>
      <c r="Y197" s="381"/>
      <c r="Z197" s="381"/>
      <c r="AA197" s="381"/>
      <c r="AB197" s="381"/>
      <c r="AC197" s="381"/>
      <c r="AD197" s="381"/>
      <c r="AE197" s="381"/>
      <c r="AF197" s="381"/>
      <c r="AG197" s="381"/>
      <c r="AH197" s="381"/>
      <c r="AI197" s="381"/>
      <c r="AJ197" s="381"/>
      <c r="AK197" s="381"/>
      <c r="AL197" s="117" t="s">
        <v>288</v>
      </c>
      <c r="AM197" s="202"/>
      <c r="AN197" s="109"/>
      <c r="AO197" s="407"/>
      <c r="AP197" s="407"/>
      <c r="AQ197" s="407"/>
    </row>
    <row r="198" spans="1:43" ht="11.25" customHeight="1" x14ac:dyDescent="0.25">
      <c r="A198" s="85"/>
      <c r="B198" s="276"/>
      <c r="C198" s="171"/>
      <c r="D198" s="257"/>
      <c r="E198" s="1128"/>
      <c r="F198" s="1128"/>
      <c r="G198" s="1128"/>
      <c r="H198" s="1128"/>
      <c r="I198" s="1128"/>
      <c r="J198" s="1128"/>
      <c r="K198" s="1128"/>
      <c r="L198" s="1128"/>
      <c r="M198" s="1128"/>
      <c r="N198" s="1128"/>
      <c r="O198" s="1128"/>
      <c r="P198" s="1128"/>
      <c r="Q198" s="1128"/>
      <c r="R198" s="1128"/>
      <c r="S198" s="1128"/>
      <c r="T198" s="1128"/>
      <c r="U198" s="171"/>
      <c r="V198" s="257"/>
      <c r="W198" s="381"/>
      <c r="X198" s="381"/>
      <c r="Y198" s="381"/>
      <c r="Z198" s="381"/>
      <c r="AA198" s="381"/>
      <c r="AB198" s="381"/>
      <c r="AC198" s="381"/>
      <c r="AD198" s="381"/>
      <c r="AE198" s="407"/>
      <c r="AF198" s="407"/>
      <c r="AG198" s="407"/>
      <c r="AH198" s="407"/>
      <c r="AI198" s="407"/>
      <c r="AJ198" s="407"/>
      <c r="AK198" s="407"/>
      <c r="AL198" s="149"/>
      <c r="AM198" s="202"/>
      <c r="AN198" s="109"/>
      <c r="AO198" s="407"/>
      <c r="AP198" s="407"/>
      <c r="AQ198" s="407"/>
    </row>
    <row r="199" spans="1:43" ht="11.25" customHeight="1" x14ac:dyDescent="0.25">
      <c r="A199" s="85"/>
      <c r="B199" s="276"/>
      <c r="C199" s="171"/>
      <c r="D199" s="257"/>
      <c r="E199" s="1128"/>
      <c r="F199" s="1128"/>
      <c r="G199" s="1128"/>
      <c r="H199" s="1128"/>
      <c r="I199" s="1128"/>
      <c r="J199" s="1128"/>
      <c r="K199" s="1128"/>
      <c r="L199" s="1128"/>
      <c r="M199" s="1128"/>
      <c r="N199" s="1128"/>
      <c r="O199" s="1128"/>
      <c r="P199" s="1128"/>
      <c r="Q199" s="1128"/>
      <c r="R199" s="1128"/>
      <c r="S199" s="1128"/>
      <c r="T199" s="1128"/>
      <c r="U199" s="171"/>
      <c r="V199" s="257"/>
      <c r="W199" s="381"/>
      <c r="X199" s="381"/>
      <c r="Y199" s="366"/>
      <c r="Z199" s="369" t="s">
        <v>146</v>
      </c>
      <c r="AA199" s="369"/>
      <c r="AB199" s="369"/>
      <c r="AC199" s="369"/>
      <c r="AD199" s="369"/>
      <c r="AE199" s="369"/>
      <c r="AF199" s="369"/>
      <c r="AG199" s="369"/>
      <c r="AH199" s="369"/>
      <c r="AI199" s="369"/>
      <c r="AJ199" s="369"/>
      <c r="AK199" s="369"/>
      <c r="AL199" s="116"/>
      <c r="AM199" s="202"/>
      <c r="AN199" s="109"/>
      <c r="AO199" s="407"/>
      <c r="AP199" s="407"/>
      <c r="AQ199" s="407"/>
    </row>
    <row r="200" spans="1:43" ht="11.25" customHeight="1" x14ac:dyDescent="0.25">
      <c r="A200" s="85"/>
      <c r="B200" s="276"/>
      <c r="C200" s="171"/>
      <c r="D200" s="257"/>
      <c r="E200" s="1128"/>
      <c r="F200" s="1128"/>
      <c r="G200" s="1128"/>
      <c r="H200" s="1128"/>
      <c r="I200" s="1128"/>
      <c r="J200" s="1128"/>
      <c r="K200" s="1128"/>
      <c r="L200" s="1128"/>
      <c r="M200" s="1128"/>
      <c r="N200" s="1128"/>
      <c r="O200" s="1128"/>
      <c r="P200" s="1128"/>
      <c r="Q200" s="1128"/>
      <c r="R200" s="1128"/>
      <c r="S200" s="1128"/>
      <c r="T200" s="1128"/>
      <c r="U200" s="171"/>
      <c r="V200" s="257"/>
      <c r="W200" s="381"/>
      <c r="X200" s="381"/>
      <c r="Y200" s="366"/>
      <c r="Z200" s="410"/>
      <c r="AA200" s="410"/>
      <c r="AB200" s="410"/>
      <c r="AC200" s="410"/>
      <c r="AD200" s="410"/>
      <c r="AE200" s="410"/>
      <c r="AF200" s="410"/>
      <c r="AG200" s="410"/>
      <c r="AH200" s="410"/>
      <c r="AI200" s="410"/>
      <c r="AJ200" s="410"/>
      <c r="AK200" s="410"/>
      <c r="AL200" s="116"/>
      <c r="AM200" s="202"/>
      <c r="AN200" s="109"/>
      <c r="AO200" s="407"/>
      <c r="AP200" s="407"/>
      <c r="AQ200" s="407"/>
    </row>
    <row r="201" spans="1:43" ht="11.25" customHeight="1" x14ac:dyDescent="0.25">
      <c r="A201" s="85"/>
      <c r="B201" s="276"/>
      <c r="C201" s="171"/>
      <c r="D201" s="257"/>
      <c r="E201" s="1128"/>
      <c r="F201" s="1128"/>
      <c r="G201" s="1128"/>
      <c r="H201" s="1128"/>
      <c r="I201" s="1128"/>
      <c r="J201" s="1128"/>
      <c r="K201" s="1128"/>
      <c r="L201" s="1128"/>
      <c r="M201" s="1128"/>
      <c r="N201" s="1128"/>
      <c r="O201" s="1128"/>
      <c r="P201" s="1128"/>
      <c r="Q201" s="1128"/>
      <c r="R201" s="1128"/>
      <c r="S201" s="1128"/>
      <c r="T201" s="1128"/>
      <c r="U201" s="171"/>
      <c r="V201" s="257"/>
      <c r="W201" s="189" t="s">
        <v>238</v>
      </c>
      <c r="X201" s="407"/>
      <c r="Y201" s="407"/>
      <c r="Z201" s="407"/>
      <c r="AA201" s="407"/>
      <c r="AB201" s="407"/>
      <c r="AC201" s="407"/>
      <c r="AD201" s="407"/>
      <c r="AE201" s="407"/>
      <c r="AF201" s="407"/>
      <c r="AG201" s="203"/>
      <c r="AH201" s="407"/>
      <c r="AI201" s="407"/>
      <c r="AJ201" s="407"/>
      <c r="AK201" s="407"/>
      <c r="AL201" s="203"/>
      <c r="AM201" s="202"/>
      <c r="AN201" s="109"/>
      <c r="AO201" s="407"/>
      <c r="AP201" s="407"/>
      <c r="AQ201" s="407"/>
    </row>
    <row r="202" spans="1:43" ht="11.25" customHeight="1" x14ac:dyDescent="0.25">
      <c r="A202" s="85"/>
      <c r="B202" s="276"/>
      <c r="C202" s="171"/>
      <c r="D202" s="257"/>
      <c r="E202" s="1128"/>
      <c r="F202" s="1128"/>
      <c r="G202" s="1128"/>
      <c r="H202" s="1128"/>
      <c r="I202" s="1128"/>
      <c r="J202" s="1128"/>
      <c r="K202" s="1128"/>
      <c r="L202" s="1128"/>
      <c r="M202" s="1128"/>
      <c r="N202" s="1128"/>
      <c r="O202" s="1128"/>
      <c r="P202" s="1128"/>
      <c r="Q202" s="1128"/>
      <c r="R202" s="1128"/>
      <c r="S202" s="1128"/>
      <c r="T202" s="1128"/>
      <c r="U202" s="171"/>
      <c r="V202" s="257"/>
      <c r="W202" s="407"/>
      <c r="X202" s="407" t="s">
        <v>239</v>
      </c>
      <c r="Y202" s="407"/>
      <c r="Z202" s="407"/>
      <c r="AA202" s="407"/>
      <c r="AB202" s="407"/>
      <c r="AC202" s="112" t="s">
        <v>9</v>
      </c>
      <c r="AD202" s="112"/>
      <c r="AE202" s="112"/>
      <c r="AF202" s="112"/>
      <c r="AG202" s="112"/>
      <c r="AH202" s="112"/>
      <c r="AI202" s="112"/>
      <c r="AJ202" s="112"/>
      <c r="AK202" s="112"/>
      <c r="AL202" s="203" t="s">
        <v>240</v>
      </c>
      <c r="AM202" s="202"/>
      <c r="AN202" s="109"/>
      <c r="AO202" s="407"/>
      <c r="AP202" s="407"/>
      <c r="AQ202" s="407"/>
    </row>
    <row r="203" spans="1:43" ht="11.25" customHeight="1" x14ac:dyDescent="0.25">
      <c r="A203" s="85"/>
      <c r="B203" s="276"/>
      <c r="C203" s="171"/>
      <c r="D203" s="257"/>
      <c r="E203" s="1128"/>
      <c r="F203" s="1128"/>
      <c r="G203" s="1128"/>
      <c r="H203" s="1128"/>
      <c r="I203" s="1128"/>
      <c r="J203" s="1128"/>
      <c r="K203" s="1128"/>
      <c r="L203" s="1128"/>
      <c r="M203" s="1128"/>
      <c r="N203" s="1128"/>
      <c r="O203" s="1128"/>
      <c r="P203" s="1128"/>
      <c r="Q203" s="1128"/>
      <c r="R203" s="1128"/>
      <c r="S203" s="1128"/>
      <c r="T203" s="1128"/>
      <c r="U203" s="171"/>
      <c r="V203" s="257"/>
      <c r="W203" s="407"/>
      <c r="X203" s="407" t="s">
        <v>241</v>
      </c>
      <c r="Y203" s="407"/>
      <c r="Z203" s="407"/>
      <c r="AA203" s="407"/>
      <c r="AB203" s="112" t="s">
        <v>9</v>
      </c>
      <c r="AC203" s="112"/>
      <c r="AD203" s="112"/>
      <c r="AE203" s="112"/>
      <c r="AF203" s="112"/>
      <c r="AG203" s="112"/>
      <c r="AH203" s="112"/>
      <c r="AI203" s="112"/>
      <c r="AJ203" s="112"/>
      <c r="AK203" s="112"/>
      <c r="AL203" s="223" t="s">
        <v>242</v>
      </c>
      <c r="AM203" s="202"/>
      <c r="AN203" s="109"/>
      <c r="AO203" s="407"/>
      <c r="AP203" s="407"/>
      <c r="AQ203" s="407"/>
    </row>
    <row r="204" spans="1:43" ht="11.25" customHeight="1" x14ac:dyDescent="0.25">
      <c r="A204" s="85"/>
      <c r="B204" s="276"/>
      <c r="C204" s="171"/>
      <c r="D204" s="257"/>
      <c r="E204" s="1128"/>
      <c r="F204" s="1128"/>
      <c r="G204" s="1128"/>
      <c r="H204" s="1128"/>
      <c r="I204" s="1128"/>
      <c r="J204" s="1128"/>
      <c r="K204" s="1128"/>
      <c r="L204" s="1128"/>
      <c r="M204" s="1128"/>
      <c r="N204" s="1128"/>
      <c r="O204" s="1128"/>
      <c r="P204" s="1128"/>
      <c r="Q204" s="1128"/>
      <c r="R204" s="1128"/>
      <c r="S204" s="1128"/>
      <c r="T204" s="1128"/>
      <c r="U204" s="171"/>
      <c r="V204" s="257"/>
      <c r="W204" s="407"/>
      <c r="X204" s="407" t="s">
        <v>243</v>
      </c>
      <c r="Y204" s="407"/>
      <c r="Z204" s="407"/>
      <c r="AA204" s="407"/>
      <c r="AB204" s="407"/>
      <c r="AC204" s="407"/>
      <c r="AD204" s="407"/>
      <c r="AE204" s="407"/>
      <c r="AF204" s="407"/>
      <c r="AG204" s="362"/>
      <c r="AH204" s="407"/>
      <c r="AI204" s="407"/>
      <c r="AJ204" s="407"/>
      <c r="AK204" s="407"/>
      <c r="AL204" s="223" t="s">
        <v>244</v>
      </c>
      <c r="AM204" s="202"/>
      <c r="AN204" s="109"/>
      <c r="AO204" s="407"/>
      <c r="AP204" s="407"/>
      <c r="AQ204" s="407"/>
    </row>
    <row r="205" spans="1:43" ht="11.25" customHeight="1" x14ac:dyDescent="0.25">
      <c r="A205" s="85"/>
      <c r="B205" s="276"/>
      <c r="C205" s="171"/>
      <c r="D205" s="257"/>
      <c r="E205" s="1128"/>
      <c r="F205" s="1128"/>
      <c r="G205" s="1128"/>
      <c r="H205" s="1128"/>
      <c r="I205" s="1128"/>
      <c r="J205" s="1128"/>
      <c r="K205" s="1128"/>
      <c r="L205" s="1128"/>
      <c r="M205" s="1128"/>
      <c r="N205" s="1128"/>
      <c r="O205" s="1128"/>
      <c r="P205" s="1128"/>
      <c r="Q205" s="1128"/>
      <c r="R205" s="1128"/>
      <c r="S205" s="1128"/>
      <c r="T205" s="1128"/>
      <c r="U205" s="171"/>
      <c r="V205" s="257"/>
      <c r="W205" s="407"/>
      <c r="X205" s="407"/>
      <c r="Y205" s="407"/>
      <c r="Z205" s="407"/>
      <c r="AA205" s="407"/>
      <c r="AB205" s="407"/>
      <c r="AC205" s="407"/>
      <c r="AD205" s="407"/>
      <c r="AE205" s="407"/>
      <c r="AF205" s="407"/>
      <c r="AG205" s="362"/>
      <c r="AH205" s="407"/>
      <c r="AI205" s="407"/>
      <c r="AJ205" s="407"/>
      <c r="AK205" s="407"/>
      <c r="AL205" s="149"/>
      <c r="AM205" s="202"/>
      <c r="AN205" s="109"/>
      <c r="AO205" s="407"/>
      <c r="AP205" s="407"/>
      <c r="AQ205" s="407"/>
    </row>
    <row r="206" spans="1:43" ht="11.25" customHeight="1" x14ac:dyDescent="0.25">
      <c r="A206" s="85"/>
      <c r="B206" s="276"/>
      <c r="C206" s="171"/>
      <c r="D206" s="257"/>
      <c r="E206" s="1128"/>
      <c r="F206" s="1128"/>
      <c r="G206" s="1128"/>
      <c r="H206" s="1128"/>
      <c r="I206" s="1128"/>
      <c r="J206" s="1128"/>
      <c r="K206" s="1128"/>
      <c r="L206" s="1128"/>
      <c r="M206" s="1128"/>
      <c r="N206" s="1128"/>
      <c r="O206" s="1128"/>
      <c r="P206" s="1128"/>
      <c r="Q206" s="1128"/>
      <c r="R206" s="1128"/>
      <c r="S206" s="1128"/>
      <c r="T206" s="1128"/>
      <c r="U206" s="171"/>
      <c r="V206" s="257"/>
      <c r="W206" s="407"/>
      <c r="X206" s="407"/>
      <c r="Y206" s="369" t="s">
        <v>146</v>
      </c>
      <c r="Z206" s="369"/>
      <c r="AA206" s="369"/>
      <c r="AB206" s="369"/>
      <c r="AC206" s="369"/>
      <c r="AD206" s="369"/>
      <c r="AE206" s="369"/>
      <c r="AF206" s="369"/>
      <c r="AG206" s="369"/>
      <c r="AH206" s="369"/>
      <c r="AI206" s="369"/>
      <c r="AJ206" s="369"/>
      <c r="AK206" s="369"/>
      <c r="AL206" s="203"/>
      <c r="AM206" s="202"/>
      <c r="AN206" s="109"/>
      <c r="AO206" s="407"/>
      <c r="AP206" s="407"/>
      <c r="AQ206" s="407"/>
    </row>
    <row r="207" spans="1:43" ht="11.25" customHeight="1" x14ac:dyDescent="0.25">
      <c r="A207" s="85"/>
      <c r="B207" s="276"/>
      <c r="C207" s="171"/>
      <c r="D207" s="257"/>
      <c r="E207" s="1128"/>
      <c r="F207" s="1128"/>
      <c r="G207" s="1128"/>
      <c r="H207" s="1128"/>
      <c r="I207" s="1128"/>
      <c r="J207" s="1128"/>
      <c r="K207" s="1128"/>
      <c r="L207" s="1128"/>
      <c r="M207" s="1128"/>
      <c r="N207" s="1128"/>
      <c r="O207" s="1128"/>
      <c r="P207" s="1128"/>
      <c r="Q207" s="1128"/>
      <c r="R207" s="1128"/>
      <c r="S207" s="1128"/>
      <c r="T207" s="1128"/>
      <c r="U207" s="171"/>
      <c r="V207" s="257"/>
      <c r="W207" s="407"/>
      <c r="X207" s="407"/>
      <c r="Y207" s="371"/>
      <c r="Z207" s="371"/>
      <c r="AA207" s="371"/>
      <c r="AB207" s="371"/>
      <c r="AC207" s="371"/>
      <c r="AD207" s="371"/>
      <c r="AE207" s="371"/>
      <c r="AF207" s="371"/>
      <c r="AG207" s="371"/>
      <c r="AH207" s="371"/>
      <c r="AI207" s="371"/>
      <c r="AJ207" s="371"/>
      <c r="AK207" s="371"/>
      <c r="AL207" s="203"/>
      <c r="AM207" s="202"/>
      <c r="AN207" s="109"/>
      <c r="AO207" s="407"/>
      <c r="AP207" s="407"/>
      <c r="AQ207" s="407"/>
    </row>
    <row r="208" spans="1:43" ht="11.25" customHeight="1" x14ac:dyDescent="0.25">
      <c r="A208" s="85"/>
      <c r="B208" s="276"/>
      <c r="C208" s="171"/>
      <c r="D208" s="257"/>
      <c r="E208" s="1128"/>
      <c r="F208" s="1128"/>
      <c r="G208" s="1128"/>
      <c r="H208" s="1128"/>
      <c r="I208" s="1128"/>
      <c r="J208" s="1128"/>
      <c r="K208" s="1128"/>
      <c r="L208" s="1128"/>
      <c r="M208" s="1128"/>
      <c r="N208" s="1128"/>
      <c r="O208" s="1128"/>
      <c r="P208" s="1128"/>
      <c r="Q208" s="1128"/>
      <c r="R208" s="1128"/>
      <c r="S208" s="1128"/>
      <c r="T208" s="1128"/>
      <c r="U208" s="171"/>
      <c r="V208" s="257"/>
      <c r="W208" s="148" t="s">
        <v>289</v>
      </c>
      <c r="X208" s="381"/>
      <c r="Y208" s="381"/>
      <c r="Z208" s="381"/>
      <c r="AA208" s="381"/>
      <c r="AB208" s="381"/>
      <c r="AC208" s="381"/>
      <c r="AD208" s="381"/>
      <c r="AE208" s="381"/>
      <c r="AF208" s="381"/>
      <c r="AG208" s="381"/>
      <c r="AH208" s="381"/>
      <c r="AI208" s="381"/>
      <c r="AJ208" s="381"/>
      <c r="AK208" s="381"/>
      <c r="AL208" s="116"/>
      <c r="AM208" s="202"/>
      <c r="AN208" s="109"/>
      <c r="AO208" s="407"/>
      <c r="AP208" s="407"/>
      <c r="AQ208" s="407"/>
    </row>
    <row r="209" spans="1:43" ht="11.25" customHeight="1" x14ac:dyDescent="0.25">
      <c r="A209" s="85"/>
      <c r="B209" s="276"/>
      <c r="C209" s="171"/>
      <c r="D209" s="257"/>
      <c r="E209" s="1128"/>
      <c r="F209" s="1128"/>
      <c r="G209" s="1128"/>
      <c r="H209" s="1128"/>
      <c r="I209" s="1128"/>
      <c r="J209" s="1128"/>
      <c r="K209" s="1128"/>
      <c r="L209" s="1128"/>
      <c r="M209" s="1128"/>
      <c r="N209" s="1128"/>
      <c r="O209" s="1128"/>
      <c r="P209" s="1128"/>
      <c r="Q209" s="1128"/>
      <c r="R209" s="1128"/>
      <c r="S209" s="1128"/>
      <c r="T209" s="1128"/>
      <c r="U209" s="171"/>
      <c r="V209" s="257"/>
      <c r="W209" s="381"/>
      <c r="X209" s="381" t="s">
        <v>340</v>
      </c>
      <c r="Y209" s="381"/>
      <c r="Z209" s="381"/>
      <c r="AA209" s="111" t="s">
        <v>9</v>
      </c>
      <c r="AB209" s="111"/>
      <c r="AC209" s="111"/>
      <c r="AD209" s="111"/>
      <c r="AE209" s="111"/>
      <c r="AF209" s="111"/>
      <c r="AG209" s="111"/>
      <c r="AH209" s="111"/>
      <c r="AI209" s="111"/>
      <c r="AJ209" s="111"/>
      <c r="AK209" s="111"/>
      <c r="AL209" s="117" t="s">
        <v>291</v>
      </c>
      <c r="AM209" s="202"/>
      <c r="AN209" s="109"/>
      <c r="AO209" s="407"/>
      <c r="AP209" s="407"/>
      <c r="AQ209" s="407"/>
    </row>
    <row r="210" spans="1:43" ht="11.25" customHeight="1" x14ac:dyDescent="0.25">
      <c r="A210" s="85"/>
      <c r="B210" s="276"/>
      <c r="C210" s="171"/>
      <c r="D210" s="257"/>
      <c r="E210" s="1128"/>
      <c r="F210" s="1128"/>
      <c r="G210" s="1128"/>
      <c r="H210" s="1128"/>
      <c r="I210" s="1128"/>
      <c r="J210" s="1128"/>
      <c r="K210" s="1128"/>
      <c r="L210" s="1128"/>
      <c r="M210" s="1128"/>
      <c r="N210" s="1128"/>
      <c r="O210" s="1128"/>
      <c r="P210" s="1128"/>
      <c r="Q210" s="1128"/>
      <c r="R210" s="1128"/>
      <c r="S210" s="1128"/>
      <c r="T210" s="1128"/>
      <c r="U210" s="171"/>
      <c r="V210" s="257"/>
      <c r="W210" s="381"/>
      <c r="X210" s="381" t="s">
        <v>771</v>
      </c>
      <c r="Y210" s="381"/>
      <c r="Z210" s="381"/>
      <c r="AA210" s="381"/>
      <c r="AB210" s="381"/>
      <c r="AC210" s="111" t="s">
        <v>9</v>
      </c>
      <c r="AD210" s="111"/>
      <c r="AE210" s="111"/>
      <c r="AF210" s="111"/>
      <c r="AG210" s="111"/>
      <c r="AH210" s="111"/>
      <c r="AI210" s="111"/>
      <c r="AJ210" s="111"/>
      <c r="AK210" s="111"/>
      <c r="AL210" s="117" t="s">
        <v>293</v>
      </c>
      <c r="AM210" s="202"/>
      <c r="AN210" s="109"/>
      <c r="AO210" s="407"/>
      <c r="AP210" s="407"/>
      <c r="AQ210" s="407"/>
    </row>
    <row r="211" spans="1:43" ht="11.25" customHeight="1" x14ac:dyDescent="0.25">
      <c r="A211" s="85"/>
      <c r="B211" s="276"/>
      <c r="C211" s="171"/>
      <c r="D211" s="257"/>
      <c r="E211" s="1128"/>
      <c r="F211" s="1128"/>
      <c r="G211" s="1128"/>
      <c r="H211" s="1128"/>
      <c r="I211" s="1128"/>
      <c r="J211" s="1128"/>
      <c r="K211" s="1128"/>
      <c r="L211" s="1128"/>
      <c r="M211" s="1128"/>
      <c r="N211" s="1128"/>
      <c r="O211" s="1128"/>
      <c r="P211" s="1128"/>
      <c r="Q211" s="1128"/>
      <c r="R211" s="1128"/>
      <c r="S211" s="1128"/>
      <c r="T211" s="1128"/>
      <c r="U211" s="171"/>
      <c r="V211" s="257"/>
      <c r="W211" s="381"/>
      <c r="X211" s="381" t="s">
        <v>772</v>
      </c>
      <c r="Y211" s="381"/>
      <c r="Z211" s="381"/>
      <c r="AA211" s="381"/>
      <c r="AB211" s="381"/>
      <c r="AC211" s="381"/>
      <c r="AD211" s="381"/>
      <c r="AE211" s="381"/>
      <c r="AF211" s="381"/>
      <c r="AG211" s="111" t="s">
        <v>9</v>
      </c>
      <c r="AH211" s="365"/>
      <c r="AI211" s="111"/>
      <c r="AJ211" s="111"/>
      <c r="AK211" s="111"/>
      <c r="AL211" s="117" t="s">
        <v>295</v>
      </c>
      <c r="AM211" s="202"/>
      <c r="AN211" s="109"/>
      <c r="AO211" s="407"/>
      <c r="AP211" s="407"/>
      <c r="AQ211" s="407"/>
    </row>
    <row r="212" spans="1:43" ht="11.25" customHeight="1" x14ac:dyDescent="0.25">
      <c r="A212" s="85"/>
      <c r="B212" s="276"/>
      <c r="C212" s="171"/>
      <c r="D212" s="257"/>
      <c r="E212" s="1128"/>
      <c r="F212" s="1128"/>
      <c r="G212" s="1128"/>
      <c r="H212" s="1128"/>
      <c r="I212" s="1128"/>
      <c r="J212" s="1128"/>
      <c r="K212" s="1128"/>
      <c r="L212" s="1128"/>
      <c r="M212" s="1128"/>
      <c r="N212" s="1128"/>
      <c r="O212" s="1128"/>
      <c r="P212" s="1128"/>
      <c r="Q212" s="1128"/>
      <c r="R212" s="1128"/>
      <c r="S212" s="1128"/>
      <c r="T212" s="1128"/>
      <c r="U212" s="171"/>
      <c r="V212" s="257"/>
      <c r="W212" s="381"/>
      <c r="X212" s="381"/>
      <c r="Y212" s="381"/>
      <c r="Z212" s="381"/>
      <c r="AA212" s="381"/>
      <c r="AB212" s="381"/>
      <c r="AC212" s="381"/>
      <c r="AD212" s="381"/>
      <c r="AE212" s="381"/>
      <c r="AF212" s="381"/>
      <c r="AG212" s="381"/>
      <c r="AH212" s="381"/>
      <c r="AI212" s="381"/>
      <c r="AJ212" s="381"/>
      <c r="AK212" s="381"/>
      <c r="AL212" s="117"/>
      <c r="AM212" s="202"/>
      <c r="AN212" s="109"/>
      <c r="AO212" s="407"/>
      <c r="AP212" s="407"/>
      <c r="AQ212" s="407"/>
    </row>
    <row r="213" spans="1:43" ht="11.25" customHeight="1" x14ac:dyDescent="0.25">
      <c r="A213" s="85"/>
      <c r="B213" s="276"/>
      <c r="C213" s="171"/>
      <c r="D213" s="257"/>
      <c r="E213" s="1128"/>
      <c r="F213" s="1128"/>
      <c r="G213" s="1128"/>
      <c r="H213" s="1128"/>
      <c r="I213" s="1128"/>
      <c r="J213" s="1128"/>
      <c r="K213" s="1128"/>
      <c r="L213" s="1128"/>
      <c r="M213" s="1128"/>
      <c r="N213" s="1128"/>
      <c r="O213" s="1128"/>
      <c r="P213" s="1128"/>
      <c r="Q213" s="1128"/>
      <c r="R213" s="1128"/>
      <c r="S213" s="1128"/>
      <c r="T213" s="1128"/>
      <c r="U213" s="171"/>
      <c r="V213" s="257"/>
      <c r="W213" s="381" t="s">
        <v>144</v>
      </c>
      <c r="X213" s="381"/>
      <c r="Y213" s="381"/>
      <c r="Z213" s="381"/>
      <c r="AA213" s="407"/>
      <c r="AB213" s="407"/>
      <c r="AC213" s="407"/>
      <c r="AD213" s="407"/>
      <c r="AE213" s="407"/>
      <c r="AF213" s="407"/>
      <c r="AG213" s="407"/>
      <c r="AH213" s="407"/>
      <c r="AI213" s="407"/>
      <c r="AJ213" s="407"/>
      <c r="AK213" s="407"/>
      <c r="AL213" s="116" t="s">
        <v>218</v>
      </c>
      <c r="AM213" s="202"/>
      <c r="AN213" s="109"/>
      <c r="AO213" s="407"/>
      <c r="AP213" s="407"/>
      <c r="AQ213" s="407"/>
    </row>
    <row r="214" spans="1:43" ht="11.25" customHeight="1" x14ac:dyDescent="0.25">
      <c r="A214" s="85"/>
      <c r="B214" s="276"/>
      <c r="C214" s="171"/>
      <c r="D214" s="257"/>
      <c r="E214" s="1128"/>
      <c r="F214" s="1128"/>
      <c r="G214" s="1128"/>
      <c r="H214" s="1128"/>
      <c r="I214" s="1128"/>
      <c r="J214" s="1128"/>
      <c r="K214" s="1128"/>
      <c r="L214" s="1128"/>
      <c r="M214" s="1128"/>
      <c r="N214" s="1128"/>
      <c r="O214" s="1128"/>
      <c r="P214" s="1128"/>
      <c r="Q214" s="1128"/>
      <c r="R214" s="1128"/>
      <c r="S214" s="1128"/>
      <c r="T214" s="1128"/>
      <c r="U214" s="171"/>
      <c r="V214" s="257"/>
      <c r="W214" s="381"/>
      <c r="X214" s="381"/>
      <c r="Y214" s="381"/>
      <c r="Z214" s="381"/>
      <c r="AA214" s="407"/>
      <c r="AB214" s="407"/>
      <c r="AC214" s="407"/>
      <c r="AD214" s="407"/>
      <c r="AE214" s="407"/>
      <c r="AF214" s="407"/>
      <c r="AG214" s="407"/>
      <c r="AH214" s="407"/>
      <c r="AI214" s="407"/>
      <c r="AJ214" s="407"/>
      <c r="AK214" s="407"/>
      <c r="AL214" s="116"/>
      <c r="AM214" s="202"/>
      <c r="AN214" s="109"/>
      <c r="AO214" s="407"/>
      <c r="AP214" s="407"/>
      <c r="AQ214" s="407"/>
    </row>
    <row r="215" spans="1:43" ht="11.25" customHeight="1" x14ac:dyDescent="0.25">
      <c r="A215" s="85"/>
      <c r="B215" s="276"/>
      <c r="C215" s="171"/>
      <c r="D215" s="257"/>
      <c r="E215" s="1128"/>
      <c r="F215" s="1128"/>
      <c r="G215" s="1128"/>
      <c r="H215" s="1128"/>
      <c r="I215" s="1128"/>
      <c r="J215" s="1128"/>
      <c r="K215" s="1128"/>
      <c r="L215" s="1128"/>
      <c r="M215" s="1128"/>
      <c r="N215" s="1128"/>
      <c r="O215" s="1128"/>
      <c r="P215" s="1128"/>
      <c r="Q215" s="1128"/>
      <c r="R215" s="1128"/>
      <c r="S215" s="1128"/>
      <c r="T215" s="1128"/>
      <c r="U215" s="171"/>
      <c r="V215" s="257"/>
      <c r="W215" s="407"/>
      <c r="X215" s="407"/>
      <c r="Y215" s="407"/>
      <c r="Z215" s="1212" t="s">
        <v>146</v>
      </c>
      <c r="AA215" s="1212"/>
      <c r="AB215" s="1212"/>
      <c r="AC215" s="1212"/>
      <c r="AD215" s="1212"/>
      <c r="AE215" s="1212"/>
      <c r="AF215" s="1212"/>
      <c r="AG215" s="1212"/>
      <c r="AH215" s="1212"/>
      <c r="AI215" s="1212"/>
      <c r="AJ215" s="1212"/>
      <c r="AK215" s="1212"/>
      <c r="AL215" s="203"/>
      <c r="AM215" s="202"/>
      <c r="AN215" s="109"/>
      <c r="AO215" s="407"/>
      <c r="AP215" s="407"/>
      <c r="AQ215" s="407"/>
    </row>
    <row r="216" spans="1:43" ht="6" customHeight="1" x14ac:dyDescent="0.25">
      <c r="A216" s="122"/>
      <c r="B216" s="306"/>
      <c r="C216" s="172"/>
      <c r="D216" s="307"/>
      <c r="E216" s="122"/>
      <c r="F216" s="122"/>
      <c r="G216" s="122"/>
      <c r="H216" s="122"/>
      <c r="I216" s="122"/>
      <c r="J216" s="122"/>
      <c r="K216" s="122"/>
      <c r="L216" s="122"/>
      <c r="M216" s="122"/>
      <c r="N216" s="122"/>
      <c r="O216" s="122"/>
      <c r="P216" s="122"/>
      <c r="Q216" s="122"/>
      <c r="R216" s="122"/>
      <c r="S216" s="122"/>
      <c r="T216" s="122"/>
      <c r="U216" s="172"/>
      <c r="V216" s="307"/>
      <c r="W216" s="122"/>
      <c r="X216" s="122"/>
      <c r="Y216" s="122"/>
      <c r="Z216" s="122"/>
      <c r="AA216" s="122"/>
      <c r="AB216" s="122"/>
      <c r="AC216" s="122"/>
      <c r="AD216" s="122"/>
      <c r="AE216" s="122"/>
      <c r="AF216" s="122"/>
      <c r="AG216" s="122"/>
      <c r="AH216" s="122"/>
      <c r="AI216" s="122"/>
      <c r="AJ216" s="122"/>
      <c r="AK216" s="122"/>
      <c r="AL216" s="120"/>
      <c r="AM216" s="114"/>
      <c r="AN216" s="113"/>
      <c r="AO216" s="119"/>
      <c r="AP216" s="119"/>
      <c r="AQ216" s="119"/>
    </row>
    <row r="217" spans="1:43" s="589" customFormat="1" ht="6" customHeight="1" x14ac:dyDescent="0.25">
      <c r="A217" s="500"/>
      <c r="B217" s="583"/>
      <c r="C217" s="584"/>
      <c r="D217" s="499"/>
      <c r="E217" s="500"/>
      <c r="F217" s="500"/>
      <c r="G217" s="500"/>
      <c r="H217" s="500"/>
      <c r="I217" s="500"/>
      <c r="J217" s="500"/>
      <c r="K217" s="500"/>
      <c r="L217" s="500"/>
      <c r="M217" s="500"/>
      <c r="N217" s="500"/>
      <c r="O217" s="500"/>
      <c r="P217" s="500"/>
      <c r="Q217" s="500"/>
      <c r="R217" s="500"/>
      <c r="S217" s="500"/>
      <c r="T217" s="500"/>
      <c r="U217" s="584"/>
      <c r="V217" s="499"/>
      <c r="W217" s="500"/>
      <c r="X217" s="500"/>
      <c r="Y217" s="500"/>
      <c r="Z217" s="500"/>
      <c r="AA217" s="500"/>
      <c r="AB217" s="500"/>
      <c r="AC217" s="500"/>
      <c r="AD217" s="500"/>
      <c r="AE217" s="500"/>
      <c r="AF217" s="500"/>
      <c r="AG217" s="500"/>
      <c r="AH217" s="500"/>
      <c r="AI217" s="500"/>
      <c r="AJ217" s="500"/>
      <c r="AK217" s="500"/>
      <c r="AL217" s="585"/>
      <c r="AM217" s="586"/>
      <c r="AN217" s="587"/>
      <c r="AO217" s="588"/>
      <c r="AP217" s="588"/>
      <c r="AQ217" s="588"/>
    </row>
    <row r="218" spans="1:43" s="589" customFormat="1" ht="11.25" customHeight="1" x14ac:dyDescent="0.25">
      <c r="A218" s="85"/>
      <c r="B218" s="460">
        <v>1027</v>
      </c>
      <c r="C218" s="171"/>
      <c r="D218" s="257"/>
      <c r="E218" s="1128" t="str">
        <f ca="1">VLOOKUP(INDIRECT(ADDRESS(ROW(),COLUMN()-3)),INDIRECT("translations[[Question Num]:["&amp; Language_Selected &amp;"]]"),MATCH(Language_Selected,Language_Options,0)+1,FALSE)</f>
        <v>Did you get the results of the test?</v>
      </c>
      <c r="F218" s="1128"/>
      <c r="G218" s="1128"/>
      <c r="H218" s="1128"/>
      <c r="I218" s="1128"/>
      <c r="J218" s="1128"/>
      <c r="K218" s="1128"/>
      <c r="L218" s="1128"/>
      <c r="M218" s="1128"/>
      <c r="N218" s="1128"/>
      <c r="O218" s="1128"/>
      <c r="P218" s="1128"/>
      <c r="Q218" s="1128"/>
      <c r="R218" s="1128"/>
      <c r="S218" s="1128"/>
      <c r="T218" s="1128"/>
      <c r="U218" s="304"/>
      <c r="V218" s="257"/>
      <c r="W218" s="84" t="s">
        <v>52</v>
      </c>
      <c r="X218" s="84"/>
      <c r="Y218" s="150" t="s">
        <v>9</v>
      </c>
      <c r="Z218" s="150"/>
      <c r="AA218" s="150"/>
      <c r="AB218" s="150"/>
      <c r="AC218" s="150"/>
      <c r="AD218" s="150"/>
      <c r="AE218" s="150"/>
      <c r="AF218" s="150"/>
      <c r="AG218" s="150"/>
      <c r="AH218" s="150"/>
      <c r="AI218" s="150"/>
      <c r="AJ218" s="150"/>
      <c r="AK218" s="150"/>
      <c r="AL218" s="247" t="s">
        <v>53</v>
      </c>
      <c r="AM218" s="171"/>
      <c r="AN218" s="257"/>
      <c r="AO218" s="85"/>
      <c r="AP218" s="85"/>
      <c r="AQ218" s="590"/>
    </row>
    <row r="219" spans="1:43" s="589" customFormat="1" x14ac:dyDescent="0.25">
      <c r="A219" s="85"/>
      <c r="B219" s="305"/>
      <c r="C219" s="171"/>
      <c r="D219" s="257"/>
      <c r="E219" s="1128"/>
      <c r="F219" s="1128"/>
      <c r="G219" s="1128"/>
      <c r="H219" s="1128"/>
      <c r="I219" s="1128"/>
      <c r="J219" s="1128"/>
      <c r="K219" s="1128"/>
      <c r="L219" s="1128"/>
      <c r="M219" s="1128"/>
      <c r="N219" s="1128"/>
      <c r="O219" s="1128"/>
      <c r="P219" s="1128"/>
      <c r="Q219" s="1128"/>
      <c r="R219" s="1128"/>
      <c r="S219" s="1128"/>
      <c r="T219" s="1128"/>
      <c r="U219" s="304"/>
      <c r="V219" s="257"/>
      <c r="W219" s="84" t="s">
        <v>54</v>
      </c>
      <c r="X219" s="84"/>
      <c r="Y219" s="150" t="s">
        <v>9</v>
      </c>
      <c r="Z219" s="150"/>
      <c r="AA219" s="150"/>
      <c r="AB219" s="150"/>
      <c r="AC219" s="150"/>
      <c r="AD219" s="150"/>
      <c r="AE219" s="150"/>
      <c r="AF219" s="150"/>
      <c r="AG219" s="150"/>
      <c r="AH219" s="150"/>
      <c r="AI219" s="150"/>
      <c r="AJ219" s="150"/>
      <c r="AK219" s="150"/>
      <c r="AL219" s="247" t="s">
        <v>55</v>
      </c>
      <c r="AM219" s="171"/>
      <c r="AN219" s="257"/>
      <c r="AO219" s="85"/>
      <c r="AP219" s="462">
        <v>1031</v>
      </c>
      <c r="AQ219" s="590"/>
    </row>
    <row r="220" spans="1:43" s="589" customFormat="1" ht="6" customHeight="1" x14ac:dyDescent="0.25">
      <c r="A220" s="122"/>
      <c r="B220" s="306"/>
      <c r="C220" s="172"/>
      <c r="D220" s="307"/>
      <c r="E220" s="122"/>
      <c r="F220" s="122"/>
      <c r="G220" s="122"/>
      <c r="H220" s="122"/>
      <c r="I220" s="122"/>
      <c r="J220" s="122"/>
      <c r="K220" s="122"/>
      <c r="L220" s="122"/>
      <c r="M220" s="122"/>
      <c r="N220" s="122"/>
      <c r="O220" s="122"/>
      <c r="P220" s="122"/>
      <c r="Q220" s="122"/>
      <c r="R220" s="122"/>
      <c r="S220" s="122"/>
      <c r="T220" s="122"/>
      <c r="U220" s="172"/>
      <c r="V220" s="307"/>
      <c r="W220" s="122"/>
      <c r="X220" s="122"/>
      <c r="Y220" s="122"/>
      <c r="Z220" s="122"/>
      <c r="AA220" s="122"/>
      <c r="AB220" s="122"/>
      <c r="AC220" s="122"/>
      <c r="AD220" s="122"/>
      <c r="AE220" s="122"/>
      <c r="AF220" s="122"/>
      <c r="AG220" s="122"/>
      <c r="AH220" s="122"/>
      <c r="AI220" s="122"/>
      <c r="AJ220" s="122"/>
      <c r="AK220" s="122"/>
      <c r="AL220" s="591"/>
      <c r="AM220" s="172"/>
      <c r="AN220" s="307"/>
      <c r="AO220" s="122"/>
      <c r="AP220" s="122"/>
      <c r="AQ220" s="592"/>
    </row>
    <row r="221" spans="1:43" s="589" customFormat="1" ht="6" customHeight="1" x14ac:dyDescent="0.25">
      <c r="A221" s="500"/>
      <c r="B221" s="583"/>
      <c r="C221" s="584"/>
      <c r="D221" s="499"/>
      <c r="E221" s="500"/>
      <c r="F221" s="500"/>
      <c r="G221" s="500"/>
      <c r="H221" s="500"/>
      <c r="I221" s="500"/>
      <c r="J221" s="500"/>
      <c r="K221" s="500"/>
      <c r="L221" s="500"/>
      <c r="M221" s="500"/>
      <c r="N221" s="500"/>
      <c r="O221" s="500"/>
      <c r="P221" s="500"/>
      <c r="Q221" s="500"/>
      <c r="R221" s="500"/>
      <c r="S221" s="500"/>
      <c r="T221" s="500"/>
      <c r="U221" s="584"/>
      <c r="V221" s="499"/>
      <c r="W221" s="500"/>
      <c r="X221" s="500"/>
      <c r="Y221" s="500"/>
      <c r="Z221" s="500"/>
      <c r="AA221" s="500"/>
      <c r="AB221" s="500"/>
      <c r="AC221" s="500"/>
      <c r="AD221" s="500"/>
      <c r="AE221" s="500"/>
      <c r="AF221" s="500"/>
      <c r="AG221" s="500"/>
      <c r="AH221" s="500"/>
      <c r="AI221" s="500"/>
      <c r="AJ221" s="500"/>
      <c r="AK221" s="500"/>
      <c r="AL221" s="593"/>
      <c r="AM221" s="584"/>
      <c r="AN221" s="499"/>
      <c r="AO221" s="500"/>
      <c r="AP221" s="500"/>
      <c r="AQ221" s="588"/>
    </row>
    <row r="222" spans="1:43" s="589" customFormat="1" ht="11.25" customHeight="1" x14ac:dyDescent="0.25">
      <c r="A222" s="85"/>
      <c r="B222" s="460">
        <v>1028</v>
      </c>
      <c r="C222" s="171"/>
      <c r="D222" s="257"/>
      <c r="E222" s="1246" t="str">
        <f ca="1">VLOOKUP(INDIRECT(ADDRESS(ROW(),COLUMN()-3)),INDIRECT("translations[[Question Num]:["&amp; Language_Selected &amp;"]]"),MATCH(Language_Selected,Language_Options,0)+1,FALSE)</f>
        <v>What was the result of the test?</v>
      </c>
      <c r="F222" s="1246"/>
      <c r="G222" s="1246"/>
      <c r="H222" s="1246"/>
      <c r="I222" s="1246"/>
      <c r="J222" s="1246"/>
      <c r="K222" s="1246"/>
      <c r="L222" s="1246"/>
      <c r="M222" s="1246"/>
      <c r="N222" s="1246"/>
      <c r="O222" s="1246"/>
      <c r="P222" s="1246"/>
      <c r="Q222" s="1246"/>
      <c r="R222" s="1246"/>
      <c r="S222" s="1246"/>
      <c r="T222" s="1246"/>
      <c r="U222" s="304"/>
      <c r="V222" s="257"/>
      <c r="W222" s="84" t="s">
        <v>777</v>
      </c>
      <c r="X222" s="84"/>
      <c r="Y222" s="149"/>
      <c r="Z222" s="150" t="s">
        <v>9</v>
      </c>
      <c r="AA222" s="150"/>
      <c r="AB222" s="150"/>
      <c r="AC222" s="150"/>
      <c r="AD222" s="150"/>
      <c r="AE222" s="150"/>
      <c r="AF222" s="150"/>
      <c r="AG222" s="150"/>
      <c r="AH222" s="150"/>
      <c r="AI222" s="150"/>
      <c r="AJ222" s="150"/>
      <c r="AK222" s="150"/>
      <c r="AL222" s="247" t="s">
        <v>53</v>
      </c>
      <c r="AM222" s="171"/>
      <c r="AN222" s="257"/>
      <c r="AO222" s="85"/>
      <c r="AP222" s="85"/>
      <c r="AQ222" s="590"/>
    </row>
    <row r="223" spans="1:43" s="589" customFormat="1" ht="11.25" customHeight="1" x14ac:dyDescent="0.25">
      <c r="A223" s="85"/>
      <c r="B223" s="475"/>
      <c r="C223" s="171"/>
      <c r="D223" s="257"/>
      <c r="E223" s="1246"/>
      <c r="F223" s="1246"/>
      <c r="G223" s="1246"/>
      <c r="H223" s="1246"/>
      <c r="I223" s="1246"/>
      <c r="J223" s="1246"/>
      <c r="K223" s="1246"/>
      <c r="L223" s="1246"/>
      <c r="M223" s="1246"/>
      <c r="N223" s="1246"/>
      <c r="O223" s="1246"/>
      <c r="P223" s="1246"/>
      <c r="Q223" s="1246"/>
      <c r="R223" s="1246"/>
      <c r="S223" s="1246"/>
      <c r="T223" s="1246"/>
      <c r="U223" s="304"/>
      <c r="V223" s="257"/>
      <c r="W223" s="84" t="s">
        <v>778</v>
      </c>
      <c r="X223" s="84"/>
      <c r="Y223" s="149"/>
      <c r="Z223" s="150"/>
      <c r="AA223" s="150" t="s">
        <v>9</v>
      </c>
      <c r="AB223" s="150"/>
      <c r="AC223" s="150"/>
      <c r="AD223" s="150"/>
      <c r="AE223" s="150"/>
      <c r="AF223" s="150"/>
      <c r="AG223" s="150"/>
      <c r="AH223" s="150"/>
      <c r="AI223" s="150"/>
      <c r="AJ223" s="150"/>
      <c r="AK223" s="150"/>
      <c r="AL223" s="247" t="s">
        <v>55</v>
      </c>
      <c r="AM223" s="171"/>
      <c r="AN223" s="257"/>
      <c r="AO223" s="85"/>
      <c r="AP223" s="85"/>
      <c r="AQ223" s="590"/>
    </row>
    <row r="224" spans="1:43" s="589" customFormat="1" ht="11.25" customHeight="1" x14ac:dyDescent="0.25">
      <c r="A224" s="85"/>
      <c r="B224" s="475"/>
      <c r="C224" s="171"/>
      <c r="D224" s="257"/>
      <c r="E224" s="1246"/>
      <c r="F224" s="1246"/>
      <c r="G224" s="1246"/>
      <c r="H224" s="1246"/>
      <c r="I224" s="1246"/>
      <c r="J224" s="1246"/>
      <c r="K224" s="1246"/>
      <c r="L224" s="1246"/>
      <c r="M224" s="1246"/>
      <c r="N224" s="1246"/>
      <c r="O224" s="1246"/>
      <c r="P224" s="1246"/>
      <c r="Q224" s="1246"/>
      <c r="R224" s="1246"/>
      <c r="S224" s="1246"/>
      <c r="T224" s="1246"/>
      <c r="U224" s="304"/>
      <c r="V224" s="257"/>
      <c r="W224" s="84" t="s">
        <v>779</v>
      </c>
      <c r="X224" s="84"/>
      <c r="Y224" s="150"/>
      <c r="Z224" s="150"/>
      <c r="AA224" s="150"/>
      <c r="AB224" s="150"/>
      <c r="AC224" s="150" t="s">
        <v>9</v>
      </c>
      <c r="AD224" s="150"/>
      <c r="AE224" s="150"/>
      <c r="AF224" s="150"/>
      <c r="AG224" s="150"/>
      <c r="AH224" s="150"/>
      <c r="AI224" s="150"/>
      <c r="AJ224" s="150"/>
      <c r="AK224" s="150"/>
      <c r="AL224" s="247" t="s">
        <v>91</v>
      </c>
      <c r="AM224" s="171"/>
      <c r="AN224" s="257"/>
      <c r="AO224" s="85"/>
      <c r="AP224" s="1256">
        <v>1031</v>
      </c>
      <c r="AQ224" s="582"/>
    </row>
    <row r="225" spans="1:43" s="589" customFormat="1" ht="11.25" customHeight="1" x14ac:dyDescent="0.25">
      <c r="A225" s="85"/>
      <c r="B225" s="475"/>
      <c r="C225" s="171"/>
      <c r="D225" s="257"/>
      <c r="E225" s="1246"/>
      <c r="F225" s="1246"/>
      <c r="G225" s="1246"/>
      <c r="H225" s="1246"/>
      <c r="I225" s="1246"/>
      <c r="J225" s="1246"/>
      <c r="K225" s="1246"/>
      <c r="L225" s="1246"/>
      <c r="M225" s="1246"/>
      <c r="N225" s="1246"/>
      <c r="O225" s="1246"/>
      <c r="P225" s="1246"/>
      <c r="Q225" s="1246"/>
      <c r="R225" s="1246"/>
      <c r="S225" s="1246"/>
      <c r="T225" s="1246"/>
      <c r="U225" s="304"/>
      <c r="V225" s="257"/>
      <c r="W225" s="84" t="s">
        <v>780</v>
      </c>
      <c r="X225" s="84"/>
      <c r="Y225" s="150"/>
      <c r="Z225" s="150"/>
      <c r="AA225" s="150"/>
      <c r="AB225" s="150"/>
      <c r="AC225" s="150"/>
      <c r="AD225" s="150"/>
      <c r="AE225" s="150" t="s">
        <v>9</v>
      </c>
      <c r="AF225" s="150"/>
      <c r="AG225" s="150"/>
      <c r="AH225" s="150"/>
      <c r="AI225" s="150"/>
      <c r="AJ225" s="150"/>
      <c r="AK225" s="150"/>
      <c r="AL225" s="247" t="s">
        <v>116</v>
      </c>
      <c r="AM225" s="171"/>
      <c r="AN225" s="257"/>
      <c r="AO225" s="85"/>
      <c r="AP225" s="1256"/>
      <c r="AQ225" s="582"/>
    </row>
    <row r="226" spans="1:43" s="589" customFormat="1" x14ac:dyDescent="0.25">
      <c r="A226" s="85"/>
      <c r="B226" s="305"/>
      <c r="C226" s="171"/>
      <c r="D226" s="257"/>
      <c r="E226" s="1246"/>
      <c r="F226" s="1246"/>
      <c r="G226" s="1246"/>
      <c r="H226" s="1246"/>
      <c r="I226" s="1246"/>
      <c r="J226" s="1246"/>
      <c r="K226" s="1246"/>
      <c r="L226" s="1246"/>
      <c r="M226" s="1246"/>
      <c r="N226" s="1246"/>
      <c r="O226" s="1246"/>
      <c r="P226" s="1246"/>
      <c r="Q226" s="1246"/>
      <c r="R226" s="1246"/>
      <c r="S226" s="1246"/>
      <c r="T226" s="1246"/>
      <c r="U226" s="304"/>
      <c r="V226" s="257"/>
      <c r="W226" s="84" t="s">
        <v>781</v>
      </c>
      <c r="X226" s="84"/>
      <c r="Y226" s="149"/>
      <c r="Z226" s="149"/>
      <c r="AA226" s="149"/>
      <c r="AB226" s="149"/>
      <c r="AC226" s="149"/>
      <c r="AD226" s="149"/>
      <c r="AE226" s="149"/>
      <c r="AF226" s="149"/>
      <c r="AH226" s="150" t="s">
        <v>9</v>
      </c>
      <c r="AI226" s="150"/>
      <c r="AJ226" s="150"/>
      <c r="AK226" s="150"/>
      <c r="AL226" s="461" t="s">
        <v>385</v>
      </c>
      <c r="AM226" s="171"/>
      <c r="AN226" s="257"/>
      <c r="AO226" s="85"/>
      <c r="AP226" s="85"/>
      <c r="AQ226" s="590"/>
    </row>
    <row r="227" spans="1:43" s="589" customFormat="1" ht="6" customHeight="1" x14ac:dyDescent="0.25">
      <c r="A227" s="122"/>
      <c r="B227" s="306"/>
      <c r="C227" s="172"/>
      <c r="D227" s="307"/>
      <c r="E227" s="122"/>
      <c r="F227" s="122"/>
      <c r="G227" s="122"/>
      <c r="H227" s="122"/>
      <c r="I227" s="122"/>
      <c r="J227" s="122"/>
      <c r="K227" s="122"/>
      <c r="L227" s="122"/>
      <c r="M227" s="122"/>
      <c r="N227" s="122"/>
      <c r="O227" s="122"/>
      <c r="P227" s="122"/>
      <c r="Q227" s="122"/>
      <c r="R227" s="122"/>
      <c r="S227" s="122"/>
      <c r="T227" s="122"/>
      <c r="U227" s="172"/>
      <c r="V227" s="307"/>
      <c r="W227" s="122"/>
      <c r="X227" s="122"/>
      <c r="Y227" s="122"/>
      <c r="Z227" s="122"/>
      <c r="AA227" s="122"/>
      <c r="AB227" s="122"/>
      <c r="AC227" s="122"/>
      <c r="AD227" s="122"/>
      <c r="AE227" s="122"/>
      <c r="AF227" s="122"/>
      <c r="AG227" s="122"/>
      <c r="AH227" s="122"/>
      <c r="AI227" s="122"/>
      <c r="AJ227" s="122"/>
      <c r="AK227" s="122"/>
      <c r="AL227" s="594"/>
      <c r="AM227" s="595"/>
      <c r="AN227" s="596"/>
      <c r="AO227" s="592"/>
      <c r="AP227" s="592"/>
      <c r="AQ227" s="592"/>
    </row>
    <row r="228" spans="1:43" s="589" customFormat="1" ht="6" customHeight="1" x14ac:dyDescent="0.25">
      <c r="A228" s="500"/>
      <c r="B228" s="583"/>
      <c r="C228" s="584"/>
      <c r="D228" s="499"/>
      <c r="E228" s="500"/>
      <c r="F228" s="500"/>
      <c r="G228" s="500"/>
      <c r="H228" s="500"/>
      <c r="I228" s="500"/>
      <c r="J228" s="500"/>
      <c r="K228" s="500"/>
      <c r="L228" s="500"/>
      <c r="M228" s="500"/>
      <c r="N228" s="500"/>
      <c r="O228" s="500"/>
      <c r="P228" s="500"/>
      <c r="Q228" s="500"/>
      <c r="R228" s="500"/>
      <c r="S228" s="500"/>
      <c r="T228" s="500"/>
      <c r="U228" s="584"/>
      <c r="V228" s="499"/>
      <c r="W228" s="500"/>
      <c r="X228" s="500"/>
      <c r="Y228" s="500"/>
      <c r="Z228" s="500"/>
      <c r="AA228" s="500"/>
      <c r="AB228" s="500"/>
      <c r="AC228" s="500"/>
      <c r="AD228" s="500"/>
      <c r="AE228" s="500"/>
      <c r="AF228" s="500"/>
      <c r="AG228" s="500"/>
      <c r="AH228" s="500"/>
      <c r="AI228" s="500"/>
      <c r="AJ228" s="500"/>
      <c r="AK228" s="500"/>
      <c r="AL228" s="33"/>
      <c r="AM228" s="107"/>
      <c r="AN228" s="587"/>
      <c r="AO228" s="588"/>
      <c r="AP228" s="588"/>
      <c r="AQ228" s="588"/>
    </row>
    <row r="229" spans="1:43" s="589" customFormat="1" ht="11.25" customHeight="1" x14ac:dyDescent="0.25">
      <c r="A229" s="85"/>
      <c r="B229" s="460">
        <v>1029</v>
      </c>
      <c r="C229" s="171"/>
      <c r="D229" s="257"/>
      <c r="E229" s="1246" t="str">
        <f ca="1">VLOOKUP(INDIRECT(ADDRESS(ROW(),COLUMN()-3)),INDIRECT("translations[[Question Num]:["&amp; Language_Selected &amp;"]]"),MATCH(Language_Selected,Language_Options,0)+1,FALSE)</f>
        <v>In what month and year did you receive your first HIV-positive test result?</v>
      </c>
      <c r="F229" s="1246"/>
      <c r="G229" s="1246"/>
      <c r="H229" s="1246"/>
      <c r="I229" s="1246"/>
      <c r="J229" s="1246"/>
      <c r="K229" s="1246"/>
      <c r="L229" s="1246"/>
      <c r="M229" s="1246"/>
      <c r="N229" s="1246"/>
      <c r="O229" s="1246"/>
      <c r="P229" s="1246"/>
      <c r="Q229" s="1246"/>
      <c r="R229" s="1246"/>
      <c r="S229" s="1246"/>
      <c r="T229" s="1246"/>
      <c r="U229" s="304"/>
      <c r="V229" s="257"/>
      <c r="W229" s="85"/>
      <c r="X229" s="85"/>
      <c r="Y229" s="85"/>
      <c r="Z229" s="85"/>
      <c r="AA229" s="85"/>
      <c r="AB229" s="85"/>
      <c r="AC229" s="85"/>
      <c r="AD229" s="85"/>
      <c r="AE229" s="85"/>
      <c r="AF229" s="85"/>
      <c r="AG229" s="85"/>
      <c r="AH229" s="85"/>
      <c r="AI229" s="499"/>
      <c r="AJ229" s="584"/>
      <c r="AK229" s="499"/>
      <c r="AL229" s="110"/>
      <c r="AM229" s="202"/>
      <c r="AN229" s="597"/>
      <c r="AO229" s="590"/>
      <c r="AP229" s="590"/>
      <c r="AQ229" s="590"/>
    </row>
    <row r="230" spans="1:43" s="589" customFormat="1" ht="11.25" customHeight="1" x14ac:dyDescent="0.25">
      <c r="A230" s="85"/>
      <c r="B230" s="121"/>
      <c r="C230" s="171"/>
      <c r="D230" s="257"/>
      <c r="E230" s="1246"/>
      <c r="F230" s="1246"/>
      <c r="G230" s="1246"/>
      <c r="H230" s="1246"/>
      <c r="I230" s="1246"/>
      <c r="J230" s="1246"/>
      <c r="K230" s="1246"/>
      <c r="L230" s="1246"/>
      <c r="M230" s="1246"/>
      <c r="N230" s="1246"/>
      <c r="O230" s="1246"/>
      <c r="P230" s="1246"/>
      <c r="Q230" s="1246"/>
      <c r="R230" s="1246"/>
      <c r="S230" s="1246"/>
      <c r="T230" s="1246"/>
      <c r="U230" s="304"/>
      <c r="V230" s="257"/>
      <c r="W230" s="85" t="s">
        <v>16</v>
      </c>
      <c r="X230" s="85"/>
      <c r="Y230" s="85"/>
      <c r="Z230" s="443" t="s">
        <v>9</v>
      </c>
      <c r="AA230" s="160"/>
      <c r="AB230" s="443"/>
      <c r="AC230" s="443"/>
      <c r="AD230" s="443"/>
      <c r="AE230" s="443"/>
      <c r="AF230" s="443"/>
      <c r="AG230" s="443"/>
      <c r="AH230" s="443"/>
      <c r="AI230" s="307"/>
      <c r="AJ230" s="172"/>
      <c r="AK230" s="307"/>
      <c r="AL230" s="115"/>
      <c r="AM230" s="202"/>
      <c r="AN230" s="597"/>
      <c r="AO230" s="590"/>
      <c r="AP230" s="590"/>
      <c r="AQ230" s="590"/>
    </row>
    <row r="231" spans="1:43" s="589" customFormat="1" ht="11.25" customHeight="1" x14ac:dyDescent="0.25">
      <c r="A231" s="85"/>
      <c r="B231" s="475"/>
      <c r="C231" s="171"/>
      <c r="D231" s="257"/>
      <c r="E231" s="1246"/>
      <c r="F231" s="1246"/>
      <c r="G231" s="1246"/>
      <c r="H231" s="1246"/>
      <c r="I231" s="1246"/>
      <c r="J231" s="1246"/>
      <c r="K231" s="1246"/>
      <c r="L231" s="1246"/>
      <c r="M231" s="1246"/>
      <c r="N231" s="1246"/>
      <c r="O231" s="1246"/>
      <c r="P231" s="1246"/>
      <c r="Q231" s="1246"/>
      <c r="R231" s="1246"/>
      <c r="S231" s="1246"/>
      <c r="T231" s="1246"/>
      <c r="U231" s="304"/>
      <c r="V231" s="257"/>
      <c r="W231" s="84"/>
      <c r="X231" s="84"/>
      <c r="Y231" s="84"/>
      <c r="Z231" s="84"/>
      <c r="AA231" s="84"/>
      <c r="AB231" s="84"/>
      <c r="AC231" s="84"/>
      <c r="AD231" s="84"/>
      <c r="AE231" s="84"/>
      <c r="AF231" s="84"/>
      <c r="AG231" s="84"/>
      <c r="AH231" s="84"/>
      <c r="AI231" s="84"/>
      <c r="AJ231" s="84"/>
      <c r="AK231" s="84"/>
      <c r="AL231" s="116"/>
      <c r="AM231" s="202"/>
      <c r="AN231" s="597"/>
      <c r="AO231" s="590"/>
      <c r="AP231" s="590"/>
      <c r="AQ231" s="590"/>
    </row>
    <row r="232" spans="1:43" s="589" customFormat="1" ht="11.25" customHeight="1" x14ac:dyDescent="0.25">
      <c r="A232" s="85"/>
      <c r="B232" s="475"/>
      <c r="C232" s="171"/>
      <c r="D232" s="257"/>
      <c r="E232" s="1246"/>
      <c r="F232" s="1246"/>
      <c r="G232" s="1246"/>
      <c r="H232" s="1246"/>
      <c r="I232" s="1246"/>
      <c r="J232" s="1246"/>
      <c r="K232" s="1246"/>
      <c r="L232" s="1246"/>
      <c r="M232" s="1246"/>
      <c r="N232" s="1246"/>
      <c r="O232" s="1246"/>
      <c r="P232" s="1246"/>
      <c r="Q232" s="1246"/>
      <c r="R232" s="1246"/>
      <c r="S232" s="1246"/>
      <c r="T232" s="1246"/>
      <c r="U232" s="304"/>
      <c r="V232" s="257"/>
      <c r="W232" s="84" t="s">
        <v>612</v>
      </c>
      <c r="X232" s="84"/>
      <c r="Y232" s="84"/>
      <c r="Z232" s="85"/>
      <c r="AA232" s="85"/>
      <c r="AB232" s="85"/>
      <c r="AC232" s="85"/>
      <c r="AD232" s="85"/>
      <c r="AE232" s="443" t="s">
        <v>9</v>
      </c>
      <c r="AF232" s="443"/>
      <c r="AG232" s="443"/>
      <c r="AH232" s="443"/>
      <c r="AI232" s="443"/>
      <c r="AJ232" s="443"/>
      <c r="AK232" s="443"/>
      <c r="AL232" s="223" t="s">
        <v>219</v>
      </c>
      <c r="AM232" s="202"/>
      <c r="AN232" s="597"/>
      <c r="AO232" s="590"/>
      <c r="AP232" s="590"/>
      <c r="AQ232" s="590"/>
    </row>
    <row r="233" spans="1:43" s="589" customFormat="1" ht="11.25" customHeight="1" x14ac:dyDescent="0.25">
      <c r="A233" s="85"/>
      <c r="B233" s="475"/>
      <c r="C233" s="171"/>
      <c r="D233" s="257"/>
      <c r="E233" s="1246"/>
      <c r="F233" s="1246"/>
      <c r="G233" s="1246"/>
      <c r="H233" s="1246"/>
      <c r="I233" s="1246"/>
      <c r="J233" s="1246"/>
      <c r="K233" s="1246"/>
      <c r="L233" s="1246"/>
      <c r="M233" s="1246"/>
      <c r="N233" s="1246"/>
      <c r="O233" s="1246"/>
      <c r="P233" s="1246"/>
      <c r="Q233" s="1246"/>
      <c r="R233" s="1246"/>
      <c r="S233" s="1246"/>
      <c r="T233" s="1246"/>
      <c r="U233" s="304"/>
      <c r="V233" s="257"/>
      <c r="W233" s="84"/>
      <c r="X233" s="84"/>
      <c r="Y233" s="84"/>
      <c r="Z233" s="85"/>
      <c r="AA233" s="85"/>
      <c r="AB233" s="85"/>
      <c r="AC233" s="85"/>
      <c r="AD233" s="85"/>
      <c r="AE233" s="85"/>
      <c r="AF233" s="85"/>
      <c r="AG233" s="85"/>
      <c r="AH233" s="85"/>
      <c r="AI233" s="85"/>
      <c r="AJ233" s="85"/>
      <c r="AK233" s="85"/>
      <c r="AL233" s="223"/>
      <c r="AM233" s="202"/>
      <c r="AN233" s="597"/>
      <c r="AO233" s="590"/>
      <c r="AP233" s="590"/>
      <c r="AQ233" s="590"/>
    </row>
    <row r="234" spans="1:43" s="589" customFormat="1" ht="11.25" customHeight="1" x14ac:dyDescent="0.25">
      <c r="A234" s="85"/>
      <c r="B234" s="475"/>
      <c r="C234" s="171"/>
      <c r="D234" s="257"/>
      <c r="E234" s="1246"/>
      <c r="F234" s="1246"/>
      <c r="G234" s="1246"/>
      <c r="H234" s="1246"/>
      <c r="I234" s="1246"/>
      <c r="J234" s="1246"/>
      <c r="K234" s="1246"/>
      <c r="L234" s="1246"/>
      <c r="M234" s="1246"/>
      <c r="N234" s="1246"/>
      <c r="O234" s="1246"/>
      <c r="P234" s="1246"/>
      <c r="Q234" s="1246"/>
      <c r="R234" s="1246"/>
      <c r="S234" s="1246"/>
      <c r="T234" s="1246"/>
      <c r="U234" s="304"/>
      <c r="V234" s="257"/>
      <c r="W234" s="85"/>
      <c r="X234" s="85"/>
      <c r="Y234" s="85"/>
      <c r="Z234" s="85"/>
      <c r="AA234" s="85"/>
      <c r="AB234" s="85"/>
      <c r="AC234" s="85"/>
      <c r="AD234" s="85"/>
      <c r="AE234" s="499"/>
      <c r="AF234" s="584"/>
      <c r="AG234" s="499"/>
      <c r="AH234" s="584"/>
      <c r="AI234" s="499"/>
      <c r="AJ234" s="584"/>
      <c r="AK234" s="499"/>
      <c r="AL234" s="110"/>
      <c r="AM234" s="202"/>
      <c r="AN234" s="597"/>
      <c r="AO234" s="590"/>
      <c r="AP234" s="590"/>
      <c r="AQ234" s="590"/>
    </row>
    <row r="235" spans="1:43" s="589" customFormat="1" ht="11.25" customHeight="1" x14ac:dyDescent="0.25">
      <c r="A235" s="85"/>
      <c r="B235" s="475"/>
      <c r="C235" s="171"/>
      <c r="D235" s="257"/>
      <c r="E235" s="1246"/>
      <c r="F235" s="1246"/>
      <c r="G235" s="1246"/>
      <c r="H235" s="1246"/>
      <c r="I235" s="1246"/>
      <c r="J235" s="1246"/>
      <c r="K235" s="1246"/>
      <c r="L235" s="1246"/>
      <c r="M235" s="1246"/>
      <c r="N235" s="1246"/>
      <c r="O235" s="1246"/>
      <c r="P235" s="1246"/>
      <c r="Q235" s="1246"/>
      <c r="R235" s="1246"/>
      <c r="S235" s="1246"/>
      <c r="T235" s="1246"/>
      <c r="U235" s="304"/>
      <c r="V235" s="257"/>
      <c r="W235" s="85" t="s">
        <v>17</v>
      </c>
      <c r="X235" s="85"/>
      <c r="Y235" s="85"/>
      <c r="Z235" s="443" t="s">
        <v>9</v>
      </c>
      <c r="AA235" s="443"/>
      <c r="AB235" s="443"/>
      <c r="AC235" s="443"/>
      <c r="AD235" s="443"/>
      <c r="AE235" s="307"/>
      <c r="AF235" s="172"/>
      <c r="AG235" s="307"/>
      <c r="AH235" s="172"/>
      <c r="AI235" s="307"/>
      <c r="AJ235" s="172"/>
      <c r="AK235" s="307"/>
      <c r="AL235" s="115"/>
      <c r="AM235" s="202"/>
      <c r="AN235" s="597"/>
      <c r="AO235" s="590"/>
      <c r="AP235" s="590"/>
      <c r="AQ235" s="590"/>
    </row>
    <row r="236" spans="1:43" s="589" customFormat="1" ht="11.25" customHeight="1" x14ac:dyDescent="0.25">
      <c r="A236" s="85"/>
      <c r="B236" s="475"/>
      <c r="C236" s="171"/>
      <c r="D236" s="257"/>
      <c r="E236" s="1246"/>
      <c r="F236" s="1246"/>
      <c r="G236" s="1246"/>
      <c r="H236" s="1246"/>
      <c r="I236" s="1246"/>
      <c r="J236" s="1246"/>
      <c r="K236" s="1246"/>
      <c r="L236" s="1246"/>
      <c r="M236" s="1246"/>
      <c r="N236" s="1246"/>
      <c r="O236" s="1246"/>
      <c r="P236" s="1246"/>
      <c r="Q236" s="1246"/>
      <c r="R236" s="1246"/>
      <c r="S236" s="1246"/>
      <c r="T236" s="1246"/>
      <c r="U236" s="304"/>
      <c r="V236" s="257"/>
      <c r="W236" s="84"/>
      <c r="X236" s="84"/>
      <c r="Y236" s="84"/>
      <c r="Z236" s="84"/>
      <c r="AA236" s="84"/>
      <c r="AB236" s="84"/>
      <c r="AC236" s="84"/>
      <c r="AD236" s="84"/>
      <c r="AE236" s="84"/>
      <c r="AF236" s="84"/>
      <c r="AG236" s="84"/>
      <c r="AH236" s="84"/>
      <c r="AI236" s="84"/>
      <c r="AJ236" s="84"/>
      <c r="AK236" s="84"/>
      <c r="AL236" s="116"/>
      <c r="AM236" s="202"/>
      <c r="AN236" s="597"/>
      <c r="AO236" s="590"/>
      <c r="AP236" s="590"/>
      <c r="AQ236" s="590"/>
    </row>
    <row r="237" spans="1:43" s="589" customFormat="1" ht="11.25" customHeight="1" x14ac:dyDescent="0.25">
      <c r="A237" s="85"/>
      <c r="B237" s="475"/>
      <c r="C237" s="171"/>
      <c r="D237" s="257"/>
      <c r="E237" s="1246"/>
      <c r="F237" s="1246"/>
      <c r="G237" s="1246"/>
      <c r="H237" s="1246"/>
      <c r="I237" s="1246"/>
      <c r="J237" s="1246"/>
      <c r="K237" s="1246"/>
      <c r="L237" s="1246"/>
      <c r="M237" s="1246"/>
      <c r="N237" s="1246"/>
      <c r="O237" s="1246"/>
      <c r="P237" s="1246"/>
      <c r="Q237" s="1246"/>
      <c r="R237" s="1246"/>
      <c r="S237" s="1246"/>
      <c r="T237" s="1246"/>
      <c r="U237" s="304"/>
      <c r="V237" s="257"/>
      <c r="W237" s="84" t="s">
        <v>613</v>
      </c>
      <c r="X237" s="84"/>
      <c r="Y237" s="84"/>
      <c r="Z237" s="85"/>
      <c r="AA237" s="85"/>
      <c r="AB237" s="85"/>
      <c r="AC237" s="85"/>
      <c r="AD237" s="443" t="s">
        <v>9</v>
      </c>
      <c r="AE237" s="160"/>
      <c r="AF237" s="443"/>
      <c r="AG237" s="443"/>
      <c r="AH237" s="443"/>
      <c r="AI237" s="443"/>
      <c r="AJ237" s="443"/>
      <c r="AK237" s="85"/>
      <c r="AL237" s="223" t="s">
        <v>614</v>
      </c>
      <c r="AM237" s="202"/>
      <c r="AN237" s="597"/>
      <c r="AO237" s="590"/>
      <c r="AP237" s="590"/>
      <c r="AQ237" s="590"/>
    </row>
    <row r="238" spans="1:43" s="589" customFormat="1" ht="11.25" customHeight="1" x14ac:dyDescent="0.25">
      <c r="A238" s="85"/>
      <c r="B238" s="475"/>
      <c r="C238" s="171"/>
      <c r="D238" s="257"/>
      <c r="E238" s="1246"/>
      <c r="F238" s="1246"/>
      <c r="G238" s="1246"/>
      <c r="H238" s="1246"/>
      <c r="I238" s="1246"/>
      <c r="J238" s="1246"/>
      <c r="K238" s="1246"/>
      <c r="L238" s="1246"/>
      <c r="M238" s="1246"/>
      <c r="N238" s="1246"/>
      <c r="O238" s="1246"/>
      <c r="P238" s="1246"/>
      <c r="Q238" s="1246"/>
      <c r="R238" s="1246"/>
      <c r="S238" s="1246"/>
      <c r="T238" s="1246"/>
      <c r="U238" s="304"/>
      <c r="V238" s="257"/>
      <c r="W238" s="84"/>
      <c r="X238" s="84"/>
      <c r="Y238" s="84"/>
      <c r="Z238" s="85"/>
      <c r="AA238" s="85"/>
      <c r="AB238" s="85"/>
      <c r="AC238" s="85"/>
      <c r="AD238" s="443"/>
      <c r="AE238" s="160"/>
      <c r="AF238" s="443"/>
      <c r="AG238" s="443"/>
      <c r="AH238" s="443"/>
      <c r="AI238" s="443"/>
      <c r="AJ238" s="443"/>
      <c r="AK238" s="85"/>
      <c r="AL238" s="223"/>
      <c r="AM238" s="202"/>
      <c r="AN238" s="597"/>
      <c r="AO238" s="590"/>
      <c r="AP238" s="590"/>
      <c r="AQ238" s="590"/>
    </row>
    <row r="239" spans="1:43" s="589" customFormat="1" ht="11.25" customHeight="1" x14ac:dyDescent="0.25">
      <c r="A239" s="85"/>
      <c r="B239" s="475"/>
      <c r="C239" s="171"/>
      <c r="D239" s="257"/>
      <c r="E239" s="1246"/>
      <c r="F239" s="1246"/>
      <c r="G239" s="1246"/>
      <c r="H239" s="1246"/>
      <c r="I239" s="1246"/>
      <c r="J239" s="1246"/>
      <c r="K239" s="1246"/>
      <c r="L239" s="1246"/>
      <c r="M239" s="1246"/>
      <c r="N239" s="1246"/>
      <c r="O239" s="1246"/>
      <c r="P239" s="1246"/>
      <c r="Q239" s="1246"/>
      <c r="R239" s="1246"/>
      <c r="S239" s="1246"/>
      <c r="T239" s="1246"/>
      <c r="U239" s="304"/>
      <c r="V239" s="257"/>
      <c r="W239" s="84" t="s">
        <v>782</v>
      </c>
      <c r="X239" s="84"/>
      <c r="Y239" s="84"/>
      <c r="Z239" s="85"/>
      <c r="AA239" s="85"/>
      <c r="AB239" s="85"/>
      <c r="AC239" s="85"/>
      <c r="AD239" s="443"/>
      <c r="AE239" s="160"/>
      <c r="AF239" s="443"/>
      <c r="AG239" s="443" t="s">
        <v>9</v>
      </c>
      <c r="AH239" s="160"/>
      <c r="AI239" s="443"/>
      <c r="AJ239" s="443"/>
      <c r="AK239" s="443"/>
      <c r="AL239" s="223" t="s">
        <v>271</v>
      </c>
      <c r="AM239" s="202"/>
      <c r="AN239" s="597"/>
      <c r="AO239" s="590"/>
      <c r="AP239" s="590"/>
      <c r="AQ239" s="590"/>
    </row>
    <row r="240" spans="1:43" s="589" customFormat="1" ht="6" customHeight="1" x14ac:dyDescent="0.25">
      <c r="A240" s="122"/>
      <c r="B240" s="306"/>
      <c r="C240" s="172"/>
      <c r="D240" s="307"/>
      <c r="E240" s="122"/>
      <c r="F240" s="122"/>
      <c r="G240" s="122"/>
      <c r="H240" s="122"/>
      <c r="I240" s="122"/>
      <c r="J240" s="122"/>
      <c r="K240" s="122"/>
      <c r="L240" s="122"/>
      <c r="M240" s="122"/>
      <c r="N240" s="122"/>
      <c r="O240" s="122"/>
      <c r="P240" s="122"/>
      <c r="Q240" s="122"/>
      <c r="R240" s="122"/>
      <c r="S240" s="122"/>
      <c r="T240" s="122"/>
      <c r="U240" s="172"/>
      <c r="V240" s="307"/>
      <c r="W240" s="122"/>
      <c r="X240" s="122"/>
      <c r="Y240" s="122"/>
      <c r="Z240" s="122"/>
      <c r="AA240" s="122"/>
      <c r="AB240" s="122"/>
      <c r="AC240" s="122"/>
      <c r="AD240" s="122"/>
      <c r="AE240" s="122"/>
      <c r="AF240" s="122"/>
      <c r="AG240" s="122"/>
      <c r="AH240" s="122"/>
      <c r="AI240" s="122"/>
      <c r="AJ240" s="122"/>
      <c r="AK240" s="122"/>
      <c r="AL240" s="594"/>
      <c r="AM240" s="595"/>
      <c r="AN240" s="596"/>
      <c r="AO240" s="592"/>
      <c r="AP240" s="592"/>
      <c r="AQ240" s="592"/>
    </row>
    <row r="241" spans="1:43" ht="6" customHeight="1" x14ac:dyDescent="0.25">
      <c r="A241" s="29"/>
      <c r="B241" s="433"/>
      <c r="C241" s="107"/>
      <c r="D241" s="108"/>
      <c r="E241" s="29"/>
      <c r="F241" s="29"/>
      <c r="G241" s="29"/>
      <c r="H241" s="29"/>
      <c r="I241" s="29"/>
      <c r="J241" s="29"/>
      <c r="K241" s="29"/>
      <c r="L241" s="29"/>
      <c r="M241" s="29"/>
      <c r="N241" s="29"/>
      <c r="O241" s="29"/>
      <c r="P241" s="29"/>
      <c r="Q241" s="29"/>
      <c r="R241" s="29"/>
      <c r="S241" s="29"/>
      <c r="T241" s="29"/>
      <c r="U241" s="107"/>
      <c r="V241" s="108"/>
      <c r="W241" s="29"/>
      <c r="X241" s="29"/>
      <c r="Y241" s="29"/>
      <c r="Z241" s="29"/>
      <c r="AA241" s="29"/>
      <c r="AB241" s="29"/>
      <c r="AC241" s="29"/>
      <c r="AD241" s="29"/>
      <c r="AE241" s="29"/>
      <c r="AF241" s="29"/>
      <c r="AG241" s="29"/>
      <c r="AH241" s="29"/>
      <c r="AI241" s="29"/>
      <c r="AJ241" s="29"/>
      <c r="AK241" s="29"/>
      <c r="AL241" s="33"/>
      <c r="AM241" s="107"/>
      <c r="AN241" s="108"/>
      <c r="AO241" s="29"/>
      <c r="AP241" s="29"/>
      <c r="AQ241" s="29"/>
    </row>
    <row r="242" spans="1:43" ht="11.25" customHeight="1" x14ac:dyDescent="0.25">
      <c r="A242" s="407"/>
      <c r="B242" s="460">
        <v>1030</v>
      </c>
      <c r="C242" s="202"/>
      <c r="D242" s="109"/>
      <c r="E242" s="1128" t="str">
        <f ca="1">VLOOKUP(INDIRECT(ADDRESS(ROW(),COLUMN()-3)),INDIRECT("translations[[Question Num]:["&amp; Language_Selected &amp;"]]"),MATCH(Language_Selected,Language_Options,0)+1,FALSE)</f>
        <v>Are you currently taking ARVs, that is antiretroviral medicines? By currently, I mean that you may have missed some doses but you are still taking ARVs.</v>
      </c>
      <c r="F242" s="1128"/>
      <c r="G242" s="1128"/>
      <c r="H242" s="1128"/>
      <c r="I242" s="1128"/>
      <c r="J242" s="1128"/>
      <c r="K242" s="1128"/>
      <c r="L242" s="1128"/>
      <c r="M242" s="1128"/>
      <c r="N242" s="1128"/>
      <c r="O242" s="1128"/>
      <c r="P242" s="1128"/>
      <c r="Q242" s="1128"/>
      <c r="R242" s="1128"/>
      <c r="S242" s="1128"/>
      <c r="T242" s="1128"/>
      <c r="U242" s="146"/>
      <c r="V242" s="109"/>
      <c r="W242" s="381" t="s">
        <v>52</v>
      </c>
      <c r="X242" s="381"/>
      <c r="Y242" s="111" t="s">
        <v>9</v>
      </c>
      <c r="Z242" s="111"/>
      <c r="AA242" s="111"/>
      <c r="AB242" s="111"/>
      <c r="AC242" s="111"/>
      <c r="AD242" s="111"/>
      <c r="AE242" s="111"/>
      <c r="AF242" s="111"/>
      <c r="AG242" s="111"/>
      <c r="AH242" s="111"/>
      <c r="AI242" s="111"/>
      <c r="AJ242" s="111"/>
      <c r="AK242" s="111"/>
      <c r="AL242" s="117" t="s">
        <v>53</v>
      </c>
      <c r="AM242" s="202"/>
      <c r="AN242" s="109"/>
      <c r="AO242" s="407"/>
      <c r="AP242" s="407"/>
      <c r="AQ242" s="407"/>
    </row>
    <row r="243" spans="1:43" ht="11.25" customHeight="1" x14ac:dyDescent="0.25">
      <c r="A243" s="407"/>
      <c r="B243" s="121"/>
      <c r="C243" s="202"/>
      <c r="D243" s="109"/>
      <c r="E243" s="1128"/>
      <c r="F243" s="1128"/>
      <c r="G243" s="1128"/>
      <c r="H243" s="1128"/>
      <c r="I243" s="1128"/>
      <c r="J243" s="1128"/>
      <c r="K243" s="1128"/>
      <c r="L243" s="1128"/>
      <c r="M243" s="1128"/>
      <c r="N243" s="1128"/>
      <c r="O243" s="1128"/>
      <c r="P243" s="1128"/>
      <c r="Q243" s="1128"/>
      <c r="R243" s="1128"/>
      <c r="S243" s="1128"/>
      <c r="T243" s="1128"/>
      <c r="U243" s="146"/>
      <c r="V243" s="109"/>
      <c r="W243" s="381" t="s">
        <v>54</v>
      </c>
      <c r="X243" s="381"/>
      <c r="Y243" s="111" t="s">
        <v>9</v>
      </c>
      <c r="Z243" s="111"/>
      <c r="AA243" s="111"/>
      <c r="AB243" s="111"/>
      <c r="AC243" s="111"/>
      <c r="AD243" s="111"/>
      <c r="AE243" s="111"/>
      <c r="AF243" s="111"/>
      <c r="AG243" s="111"/>
      <c r="AH243" s="111"/>
      <c r="AI243" s="111"/>
      <c r="AJ243" s="111"/>
      <c r="AK243" s="111"/>
      <c r="AL243" s="117" t="s">
        <v>55</v>
      </c>
      <c r="AM243" s="202"/>
      <c r="AN243" s="109"/>
      <c r="AO243" s="407"/>
      <c r="AP243" s="407"/>
      <c r="AQ243" s="407"/>
    </row>
    <row r="244" spans="1:43" ht="11.25" customHeight="1" x14ac:dyDescent="0.25">
      <c r="A244" s="407"/>
      <c r="B244" s="460"/>
      <c r="C244" s="202"/>
      <c r="D244" s="109"/>
      <c r="E244" s="1128"/>
      <c r="F244" s="1128"/>
      <c r="G244" s="1128"/>
      <c r="H244" s="1128"/>
      <c r="I244" s="1128"/>
      <c r="J244" s="1128"/>
      <c r="K244" s="1128"/>
      <c r="L244" s="1128"/>
      <c r="M244" s="1128"/>
      <c r="N244" s="1128"/>
      <c r="O244" s="1128"/>
      <c r="P244" s="1128"/>
      <c r="Q244" s="1128"/>
      <c r="R244" s="1128"/>
      <c r="S244" s="1128"/>
      <c r="T244" s="1128"/>
      <c r="U244" s="146"/>
      <c r="V244" s="109"/>
      <c r="W244" s="381" t="s">
        <v>150</v>
      </c>
      <c r="X244" s="381"/>
      <c r="Y244" s="381"/>
      <c r="Z244" s="381"/>
      <c r="AA244" s="381"/>
      <c r="AB244" s="111" t="s">
        <v>9</v>
      </c>
      <c r="AC244" s="160"/>
      <c r="AD244" s="111"/>
      <c r="AE244" s="111"/>
      <c r="AF244" s="111"/>
      <c r="AG244" s="111"/>
      <c r="AH244" s="111"/>
      <c r="AI244" s="111"/>
      <c r="AJ244" s="111"/>
      <c r="AK244" s="111"/>
      <c r="AL244" s="117" t="s">
        <v>103</v>
      </c>
      <c r="AM244" s="202"/>
      <c r="AN244" s="109"/>
      <c r="AO244" s="407"/>
      <c r="AP244" s="407"/>
      <c r="AQ244" s="407"/>
    </row>
    <row r="245" spans="1:43" x14ac:dyDescent="0.25">
      <c r="A245" s="407"/>
      <c r="B245" s="121"/>
      <c r="C245" s="202"/>
      <c r="D245" s="109"/>
      <c r="E245" s="1128"/>
      <c r="F245" s="1128"/>
      <c r="G245" s="1128"/>
      <c r="H245" s="1128"/>
      <c r="I245" s="1128"/>
      <c r="J245" s="1128"/>
      <c r="K245" s="1128"/>
      <c r="L245" s="1128"/>
      <c r="M245" s="1128"/>
      <c r="N245" s="1128"/>
      <c r="O245" s="1128"/>
      <c r="P245" s="1128"/>
      <c r="Q245" s="1128"/>
      <c r="R245" s="1128"/>
      <c r="S245" s="1128"/>
      <c r="T245" s="1128"/>
      <c r="U245" s="146"/>
      <c r="V245" s="109"/>
      <c r="AL245" s="149"/>
      <c r="AM245" s="202"/>
      <c r="AN245" s="109"/>
      <c r="AO245" s="407"/>
      <c r="AP245" s="407"/>
      <c r="AQ245" s="407"/>
    </row>
    <row r="246" spans="1:43" ht="6" customHeight="1" x14ac:dyDescent="0.25">
      <c r="A246" s="119"/>
      <c r="B246" s="118"/>
      <c r="C246" s="114"/>
      <c r="D246" s="113"/>
      <c r="E246" s="119"/>
      <c r="F246" s="119"/>
      <c r="G246" s="119"/>
      <c r="H246" s="119"/>
      <c r="I246" s="119"/>
      <c r="J246" s="119"/>
      <c r="K246" s="119"/>
      <c r="L246" s="119"/>
      <c r="M246" s="119"/>
      <c r="N246" s="119"/>
      <c r="O246" s="119"/>
      <c r="P246" s="119"/>
      <c r="Q246" s="119"/>
      <c r="R246" s="119"/>
      <c r="S246" s="119"/>
      <c r="T246" s="119"/>
      <c r="U246" s="114"/>
      <c r="V246" s="113"/>
      <c r="W246" s="119"/>
      <c r="X246" s="119"/>
      <c r="Y246" s="119"/>
      <c r="Z246" s="119"/>
      <c r="AA246" s="119"/>
      <c r="AB246" s="119"/>
      <c r="AC246" s="119"/>
      <c r="AD246" s="119"/>
      <c r="AE246" s="119"/>
      <c r="AF246" s="119"/>
      <c r="AG246" s="119"/>
      <c r="AH246" s="119"/>
      <c r="AI246" s="119"/>
      <c r="AJ246" s="119"/>
      <c r="AK246" s="119"/>
      <c r="AL246" s="120"/>
      <c r="AM246" s="114"/>
      <c r="AN246" s="113"/>
      <c r="AO246" s="119"/>
      <c r="AP246" s="119"/>
      <c r="AQ246" s="119"/>
    </row>
    <row r="247" spans="1:43" ht="6" customHeight="1" x14ac:dyDescent="0.25">
      <c r="A247" s="29"/>
      <c r="B247" s="433"/>
      <c r="C247" s="107"/>
      <c r="D247" s="108"/>
      <c r="E247" s="29"/>
      <c r="F247" s="29"/>
      <c r="G247" s="29"/>
      <c r="H247" s="29"/>
      <c r="I247" s="29"/>
      <c r="J247" s="29"/>
      <c r="K247" s="29"/>
      <c r="L247" s="29"/>
      <c r="M247" s="29"/>
      <c r="N247" s="29"/>
      <c r="O247" s="29"/>
      <c r="P247" s="29"/>
      <c r="Q247" s="29"/>
      <c r="R247" s="29"/>
      <c r="S247" s="29"/>
      <c r="T247" s="29"/>
      <c r="U247" s="107"/>
      <c r="V247" s="108"/>
      <c r="W247" s="29"/>
      <c r="X247" s="29"/>
      <c r="Y247" s="29"/>
      <c r="Z247" s="29"/>
      <c r="AA247" s="29"/>
      <c r="AB247" s="29"/>
      <c r="AC247" s="29"/>
      <c r="AD247" s="29"/>
      <c r="AE247" s="29"/>
      <c r="AF247" s="29"/>
      <c r="AG247" s="29"/>
      <c r="AH247" s="29"/>
      <c r="AI247" s="29"/>
      <c r="AJ247" s="29"/>
      <c r="AK247" s="29"/>
      <c r="AL247" s="33"/>
      <c r="AM247" s="107"/>
      <c r="AN247" s="108"/>
      <c r="AO247" s="29"/>
      <c r="AP247" s="29"/>
      <c r="AQ247" s="29"/>
    </row>
    <row r="248" spans="1:43" ht="11.25" customHeight="1" x14ac:dyDescent="0.25">
      <c r="A248" s="407"/>
      <c r="B248" s="460">
        <v>1031</v>
      </c>
      <c r="C248" s="202"/>
      <c r="D248" s="109"/>
      <c r="E248" s="1148" t="str">
        <f ca="1">VLOOKUP(INDIRECT(ADDRESS(ROW(),COLUMN()-3)),INDIRECT("translations[[Question Num]:["&amp; Language_Selected &amp;"]]"),MATCH(Language_Selected,Language_Options,0)+1,FALSE)</f>
        <v>How many times have you been tested for HIV in your lifetime?
IF NON-NUMERIC ANSWER, PROBE TO GET AN ESTIMATE, IF NUMBER OF TESTS IS 95 OR MORE, RECORD '95'.</v>
      </c>
      <c r="F248" s="1148"/>
      <c r="G248" s="1148"/>
      <c r="H248" s="1148"/>
      <c r="I248" s="1148"/>
      <c r="J248" s="1148"/>
      <c r="K248" s="1148"/>
      <c r="L248" s="1148"/>
      <c r="M248" s="1148"/>
      <c r="N248" s="1148"/>
      <c r="O248" s="1148"/>
      <c r="P248" s="1148"/>
      <c r="Q248" s="1148"/>
      <c r="R248" s="1148"/>
      <c r="S248" s="1148"/>
      <c r="T248" s="1148"/>
      <c r="U248" s="146"/>
      <c r="V248" s="109"/>
      <c r="AL248" s="149"/>
      <c r="AM248" s="202"/>
      <c r="AN248" s="109"/>
      <c r="AO248" s="407"/>
      <c r="AP248" s="407"/>
      <c r="AQ248" s="407"/>
    </row>
    <row r="249" spans="1:43" ht="11.25" customHeight="1" x14ac:dyDescent="0.25">
      <c r="A249" s="407"/>
      <c r="B249" s="410"/>
      <c r="C249" s="202"/>
      <c r="D249" s="109"/>
      <c r="E249" s="1148"/>
      <c r="F249" s="1148"/>
      <c r="G249" s="1148"/>
      <c r="H249" s="1148"/>
      <c r="I249" s="1148"/>
      <c r="J249" s="1148"/>
      <c r="K249" s="1148"/>
      <c r="L249" s="1148"/>
      <c r="M249" s="1148"/>
      <c r="N249" s="1148"/>
      <c r="O249" s="1148"/>
      <c r="P249" s="1148"/>
      <c r="Q249" s="1148"/>
      <c r="R249" s="1148"/>
      <c r="S249" s="1148"/>
      <c r="T249" s="1148"/>
      <c r="U249" s="146"/>
      <c r="V249" s="109"/>
      <c r="AH249" s="159"/>
      <c r="AI249" s="159"/>
      <c r="AJ249" s="159"/>
      <c r="AK249" s="159"/>
      <c r="AL249" s="159"/>
      <c r="AM249" s="202"/>
      <c r="AN249" s="109"/>
      <c r="AO249" s="407"/>
      <c r="AP249" s="407"/>
      <c r="AQ249" s="407"/>
    </row>
    <row r="250" spans="1:43" ht="6" customHeight="1" x14ac:dyDescent="0.25">
      <c r="A250" s="407"/>
      <c r="B250" s="410"/>
      <c r="C250" s="202"/>
      <c r="D250" s="109"/>
      <c r="E250" s="1148"/>
      <c r="F250" s="1148"/>
      <c r="G250" s="1148"/>
      <c r="H250" s="1148"/>
      <c r="I250" s="1148"/>
      <c r="J250" s="1148"/>
      <c r="K250" s="1148"/>
      <c r="L250" s="1148"/>
      <c r="M250" s="1148"/>
      <c r="N250" s="1148"/>
      <c r="O250" s="1148"/>
      <c r="P250" s="1148"/>
      <c r="Q250" s="1148"/>
      <c r="R250" s="1148"/>
      <c r="S250" s="1148"/>
      <c r="T250" s="1148"/>
      <c r="U250" s="146"/>
      <c r="V250" s="109"/>
      <c r="W250" s="381"/>
      <c r="X250" s="381"/>
      <c r="Y250" s="111"/>
      <c r="Z250" s="111"/>
      <c r="AA250" s="111"/>
      <c r="AB250" s="111"/>
      <c r="AC250" s="111"/>
      <c r="AD250" s="111"/>
      <c r="AE250" s="111"/>
      <c r="AF250" s="111"/>
      <c r="AG250" s="111"/>
      <c r="AH250" s="112"/>
      <c r="AI250" s="112"/>
      <c r="AJ250" s="112"/>
      <c r="AK250" s="112"/>
      <c r="AL250" s="223"/>
      <c r="AM250" s="202"/>
      <c r="AN250" s="109"/>
      <c r="AO250" s="407"/>
      <c r="AP250" s="407"/>
      <c r="AQ250" s="407"/>
    </row>
    <row r="251" spans="1:43" ht="11.25" customHeight="1" x14ac:dyDescent="0.25">
      <c r="A251" s="407"/>
      <c r="B251" s="410"/>
      <c r="C251" s="202"/>
      <c r="D251" s="109"/>
      <c r="E251" s="1148"/>
      <c r="F251" s="1148"/>
      <c r="G251" s="1148"/>
      <c r="H251" s="1148"/>
      <c r="I251" s="1148"/>
      <c r="J251" s="1148"/>
      <c r="K251" s="1148"/>
      <c r="L251" s="1148"/>
      <c r="M251" s="1148"/>
      <c r="N251" s="1148"/>
      <c r="O251" s="1148"/>
      <c r="P251" s="1148"/>
      <c r="Q251" s="1148"/>
      <c r="R251" s="1148"/>
      <c r="S251" s="1148"/>
      <c r="T251" s="1148"/>
      <c r="U251" s="146"/>
      <c r="V251" s="109"/>
      <c r="W251" s="381"/>
      <c r="X251" s="381"/>
      <c r="Y251" s="111"/>
      <c r="Z251" s="111"/>
      <c r="AA251" s="111"/>
      <c r="AB251" s="111"/>
      <c r="AC251" s="111"/>
      <c r="AD251" s="111"/>
      <c r="AE251" s="111"/>
      <c r="AF251" s="111"/>
      <c r="AG251" s="111"/>
      <c r="AH251" s="111"/>
      <c r="AI251" s="599"/>
      <c r="AJ251" s="600"/>
      <c r="AK251" s="601"/>
      <c r="AL251" s="602"/>
      <c r="AM251" s="202"/>
      <c r="AN251" s="109"/>
      <c r="AO251" s="407"/>
      <c r="AP251" s="407"/>
      <c r="AQ251" s="407"/>
    </row>
    <row r="252" spans="1:43" ht="11.25" customHeight="1" x14ac:dyDescent="0.25">
      <c r="A252" s="407"/>
      <c r="B252" s="410"/>
      <c r="C252" s="202"/>
      <c r="D252" s="109"/>
      <c r="E252" s="1148"/>
      <c r="F252" s="1148"/>
      <c r="G252" s="1148"/>
      <c r="H252" s="1148"/>
      <c r="I252" s="1148"/>
      <c r="J252" s="1148"/>
      <c r="K252" s="1148"/>
      <c r="L252" s="1148"/>
      <c r="M252" s="1148"/>
      <c r="N252" s="1148"/>
      <c r="O252" s="1148"/>
      <c r="P252" s="1148"/>
      <c r="Q252" s="1148"/>
      <c r="R252" s="1148"/>
      <c r="S252" s="1148"/>
      <c r="T252" s="1148"/>
      <c r="U252" s="146"/>
      <c r="V252" s="109"/>
      <c r="W252" s="381" t="s">
        <v>783</v>
      </c>
      <c r="X252" s="381"/>
      <c r="Y252" s="111"/>
      <c r="Z252" s="111"/>
      <c r="AA252" s="111"/>
      <c r="AB252" s="111"/>
      <c r="AC252" s="111"/>
      <c r="AD252" s="111"/>
      <c r="AE252" s="111" t="s">
        <v>9</v>
      </c>
      <c r="AF252" s="111"/>
      <c r="AG252" s="111"/>
      <c r="AH252" s="111"/>
      <c r="AI252" s="603"/>
      <c r="AJ252" s="604"/>
      <c r="AK252" s="380"/>
      <c r="AL252" s="605"/>
      <c r="AM252" s="202"/>
      <c r="AN252" s="109"/>
      <c r="AO252" s="407"/>
      <c r="AP252" s="407"/>
      <c r="AQ252" s="407"/>
    </row>
    <row r="253" spans="1:43" ht="11.25" customHeight="1" x14ac:dyDescent="0.25">
      <c r="A253" s="407"/>
      <c r="B253" s="410"/>
      <c r="C253" s="202"/>
      <c r="D253" s="109"/>
      <c r="E253" s="1148"/>
      <c r="F253" s="1148"/>
      <c r="G253" s="1148"/>
      <c r="H253" s="1148"/>
      <c r="I253" s="1148"/>
      <c r="J253" s="1148"/>
      <c r="K253" s="1148"/>
      <c r="L253" s="1148"/>
      <c r="M253" s="1148"/>
      <c r="N253" s="1148"/>
      <c r="O253" s="1148"/>
      <c r="P253" s="1148"/>
      <c r="Q253" s="1148"/>
      <c r="R253" s="1148"/>
      <c r="S253" s="1148"/>
      <c r="T253" s="1148"/>
      <c r="U253" s="146"/>
      <c r="V253" s="109"/>
      <c r="AL253" s="149"/>
      <c r="AM253" s="202"/>
      <c r="AN253" s="109"/>
      <c r="AO253" s="407"/>
      <c r="AP253" s="407"/>
      <c r="AQ253" s="407"/>
    </row>
    <row r="254" spans="1:43" ht="6" customHeight="1" x14ac:dyDescent="0.25">
      <c r="A254" s="119"/>
      <c r="B254" s="118"/>
      <c r="C254" s="114"/>
      <c r="D254" s="113"/>
      <c r="E254" s="119"/>
      <c r="F254" s="119"/>
      <c r="G254" s="119"/>
      <c r="H254" s="119"/>
      <c r="I254" s="119"/>
      <c r="J254" s="119"/>
      <c r="K254" s="119"/>
      <c r="L254" s="119"/>
      <c r="M254" s="119"/>
      <c r="N254" s="119"/>
      <c r="O254" s="119"/>
      <c r="P254" s="119"/>
      <c r="Q254" s="119"/>
      <c r="R254" s="119"/>
      <c r="S254" s="119"/>
      <c r="T254" s="119"/>
      <c r="U254" s="114"/>
      <c r="V254" s="113"/>
      <c r="W254" s="119"/>
      <c r="X254" s="119"/>
      <c r="Y254" s="119"/>
      <c r="Z254" s="119"/>
      <c r="AA254" s="119"/>
      <c r="AB254" s="119"/>
      <c r="AC254" s="119"/>
      <c r="AD254" s="119"/>
      <c r="AE254" s="119"/>
      <c r="AF254" s="119"/>
      <c r="AG254" s="119"/>
      <c r="AH254" s="119"/>
      <c r="AI254" s="119"/>
      <c r="AJ254" s="119"/>
      <c r="AK254" s="119"/>
      <c r="AL254" s="120"/>
      <c r="AM254" s="114"/>
      <c r="AN254" s="113"/>
      <c r="AO254" s="119"/>
      <c r="AP254" s="119"/>
      <c r="AQ254" s="119"/>
    </row>
    <row r="255" spans="1:43" ht="6" customHeight="1" x14ac:dyDescent="0.25">
      <c r="A255" s="29"/>
      <c r="B255" s="433"/>
      <c r="C255" s="107"/>
      <c r="D255" s="108"/>
      <c r="E255" s="29"/>
      <c r="F255" s="29"/>
      <c r="G255" s="29"/>
      <c r="H255" s="29"/>
      <c r="I255" s="29"/>
      <c r="J255" s="29"/>
      <c r="K255" s="29"/>
      <c r="L255" s="29"/>
      <c r="M255" s="29"/>
      <c r="N255" s="29"/>
      <c r="O255" s="29"/>
      <c r="P255" s="29"/>
      <c r="Q255" s="29"/>
      <c r="R255" s="29"/>
      <c r="S255" s="29"/>
      <c r="T255" s="29"/>
      <c r="U255" s="107"/>
      <c r="V255" s="108"/>
      <c r="W255" s="29"/>
      <c r="X255" s="29"/>
      <c r="Y255" s="29"/>
      <c r="Z255" s="29"/>
      <c r="AA255" s="29"/>
      <c r="AB255" s="29"/>
      <c r="AC255" s="29"/>
      <c r="AD255" s="29"/>
      <c r="AE255" s="29"/>
      <c r="AF255" s="29"/>
      <c r="AG255" s="29"/>
      <c r="AH255" s="29"/>
      <c r="AI255" s="29"/>
      <c r="AJ255" s="29"/>
      <c r="AK255" s="29"/>
      <c r="AL255" s="33"/>
      <c r="AM255" s="107"/>
      <c r="AN255" s="108"/>
      <c r="AO255" s="29"/>
      <c r="AP255" s="29"/>
      <c r="AQ255" s="29"/>
    </row>
    <row r="256" spans="1:43" ht="11.25" customHeight="1" x14ac:dyDescent="0.25">
      <c r="A256" s="407"/>
      <c r="B256" s="460">
        <v>1032</v>
      </c>
      <c r="C256" s="202"/>
      <c r="D256" s="109"/>
      <c r="E256" s="1128" t="str">
        <f ca="1">VLOOKUP(INDIRECT(ADDRESS(ROW(),COLUMN()-3)),INDIRECT("translations[[Question Num]:["&amp; Language_Selected &amp;"]]"),MATCH(Language_Selected,Language_Options,0)+1,FALSE)</f>
        <v>Have you heard of test kits people can use to test themselves for HIV?</v>
      </c>
      <c r="F256" s="1128"/>
      <c r="G256" s="1128"/>
      <c r="H256" s="1128"/>
      <c r="I256" s="1128"/>
      <c r="J256" s="1128"/>
      <c r="K256" s="1128"/>
      <c r="L256" s="1128"/>
      <c r="M256" s="1128"/>
      <c r="N256" s="1128"/>
      <c r="O256" s="1128"/>
      <c r="P256" s="1128"/>
      <c r="Q256" s="1128"/>
      <c r="R256" s="1128"/>
      <c r="S256" s="1128"/>
      <c r="T256" s="1128"/>
      <c r="U256" s="146"/>
      <c r="V256" s="109"/>
      <c r="W256" s="381" t="s">
        <v>52</v>
      </c>
      <c r="X256" s="381"/>
      <c r="Y256" s="111" t="s">
        <v>9</v>
      </c>
      <c r="Z256" s="111"/>
      <c r="AA256" s="111"/>
      <c r="AB256" s="111"/>
      <c r="AC256" s="111"/>
      <c r="AD256" s="111"/>
      <c r="AE256" s="111"/>
      <c r="AF256" s="111"/>
      <c r="AG256" s="111"/>
      <c r="AH256" s="111"/>
      <c r="AI256" s="111"/>
      <c r="AJ256" s="111"/>
      <c r="AK256" s="111"/>
      <c r="AL256" s="117" t="s">
        <v>53</v>
      </c>
      <c r="AM256" s="202"/>
      <c r="AN256" s="109"/>
      <c r="AO256" s="407"/>
      <c r="AP256" s="407"/>
      <c r="AQ256" s="407"/>
    </row>
    <row r="257" spans="1:43" x14ac:dyDescent="0.25">
      <c r="A257" s="407"/>
      <c r="B257" s="121"/>
      <c r="C257" s="202"/>
      <c r="D257" s="109"/>
      <c r="E257" s="1128"/>
      <c r="F257" s="1128"/>
      <c r="G257" s="1128"/>
      <c r="H257" s="1128"/>
      <c r="I257" s="1128"/>
      <c r="J257" s="1128"/>
      <c r="K257" s="1128"/>
      <c r="L257" s="1128"/>
      <c r="M257" s="1128"/>
      <c r="N257" s="1128"/>
      <c r="O257" s="1128"/>
      <c r="P257" s="1128"/>
      <c r="Q257" s="1128"/>
      <c r="R257" s="1128"/>
      <c r="S257" s="1128"/>
      <c r="T257" s="1128"/>
      <c r="U257" s="146"/>
      <c r="V257" s="109"/>
      <c r="W257" s="381" t="s">
        <v>54</v>
      </c>
      <c r="X257" s="381"/>
      <c r="Y257" s="111" t="s">
        <v>9</v>
      </c>
      <c r="Z257" s="111"/>
      <c r="AA257" s="111"/>
      <c r="AB257" s="111"/>
      <c r="AC257" s="111"/>
      <c r="AD257" s="111"/>
      <c r="AE257" s="111"/>
      <c r="AF257" s="111"/>
      <c r="AG257" s="111"/>
      <c r="AH257" s="111"/>
      <c r="AI257" s="111"/>
      <c r="AJ257" s="111"/>
      <c r="AK257" s="111"/>
      <c r="AL257" s="117" t="s">
        <v>55</v>
      </c>
      <c r="AM257" s="202"/>
      <c r="AN257" s="109"/>
      <c r="AO257" s="407"/>
      <c r="AP257" s="462">
        <v>1034</v>
      </c>
      <c r="AQ257" s="407"/>
    </row>
    <row r="258" spans="1:43" ht="6" customHeight="1" x14ac:dyDescent="0.25">
      <c r="A258" s="119"/>
      <c r="B258" s="118"/>
      <c r="C258" s="114"/>
      <c r="D258" s="113"/>
      <c r="E258" s="119"/>
      <c r="F258" s="119"/>
      <c r="G258" s="119"/>
      <c r="H258" s="119"/>
      <c r="I258" s="119"/>
      <c r="J258" s="119"/>
      <c r="K258" s="119"/>
      <c r="L258" s="119"/>
      <c r="M258" s="119"/>
      <c r="N258" s="119"/>
      <c r="O258" s="119"/>
      <c r="P258" s="119"/>
      <c r="Q258" s="119"/>
      <c r="R258" s="119"/>
      <c r="S258" s="119"/>
      <c r="T258" s="119"/>
      <c r="U258" s="114"/>
      <c r="V258" s="113"/>
      <c r="W258" s="119"/>
      <c r="X258" s="119"/>
      <c r="Y258" s="119"/>
      <c r="Z258" s="119"/>
      <c r="AA258" s="119"/>
      <c r="AB258" s="119"/>
      <c r="AC258" s="119"/>
      <c r="AD258" s="119"/>
      <c r="AE258" s="119"/>
      <c r="AF258" s="119"/>
      <c r="AG258" s="119"/>
      <c r="AH258" s="119"/>
      <c r="AI258" s="119"/>
      <c r="AJ258" s="119"/>
      <c r="AK258" s="119"/>
      <c r="AL258" s="120"/>
      <c r="AM258" s="114"/>
      <c r="AN258" s="113"/>
      <c r="AO258" s="119"/>
      <c r="AP258" s="119"/>
      <c r="AQ258" s="119"/>
    </row>
    <row r="259" spans="1:43" ht="6" customHeight="1" x14ac:dyDescent="0.25">
      <c r="A259" s="29"/>
      <c r="B259" s="433"/>
      <c r="C259" s="107"/>
      <c r="D259" s="108"/>
      <c r="E259" s="29"/>
      <c r="F259" s="29"/>
      <c r="G259" s="29"/>
      <c r="H259" s="29"/>
      <c r="I259" s="29"/>
      <c r="J259" s="29"/>
      <c r="K259" s="29"/>
      <c r="L259" s="29"/>
      <c r="M259" s="29"/>
      <c r="N259" s="29"/>
      <c r="O259" s="29"/>
      <c r="P259" s="29"/>
      <c r="Q259" s="29"/>
      <c r="R259" s="29"/>
      <c r="S259" s="29"/>
      <c r="T259" s="29"/>
      <c r="U259" s="107"/>
      <c r="V259" s="108"/>
      <c r="W259" s="29"/>
      <c r="X259" s="29"/>
      <c r="Y259" s="29"/>
      <c r="Z259" s="29"/>
      <c r="AA259" s="29"/>
      <c r="AB259" s="29"/>
      <c r="AC259" s="29"/>
      <c r="AD259" s="29"/>
      <c r="AE259" s="29"/>
      <c r="AF259" s="29"/>
      <c r="AG259" s="29"/>
      <c r="AH259" s="29"/>
      <c r="AI259" s="29"/>
      <c r="AJ259" s="29"/>
      <c r="AK259" s="29"/>
      <c r="AL259" s="33"/>
      <c r="AM259" s="107"/>
      <c r="AN259" s="108"/>
      <c r="AO259" s="29"/>
      <c r="AP259" s="29"/>
      <c r="AQ259" s="29"/>
    </row>
    <row r="260" spans="1:43" ht="11.25" customHeight="1" x14ac:dyDescent="0.25">
      <c r="A260" s="407"/>
      <c r="B260" s="460">
        <v>1033</v>
      </c>
      <c r="C260" s="202"/>
      <c r="D260" s="109"/>
      <c r="E260" s="1128" t="str">
        <f ca="1">VLOOKUP(INDIRECT(ADDRESS(ROW(),COLUMN()-3)),INDIRECT("translations[[Question Num]:["&amp; Language_Selected &amp;"]]"),MATCH(Language_Selected,Language_Options,0)+1,FALSE)</f>
        <v>Have you ever tested yourself for HIV using a self-test kit?</v>
      </c>
      <c r="F260" s="1128"/>
      <c r="G260" s="1128"/>
      <c r="H260" s="1128"/>
      <c r="I260" s="1128"/>
      <c r="J260" s="1128"/>
      <c r="K260" s="1128"/>
      <c r="L260" s="1128"/>
      <c r="M260" s="1128"/>
      <c r="N260" s="1128"/>
      <c r="O260" s="1128"/>
      <c r="P260" s="1128"/>
      <c r="Q260" s="1128"/>
      <c r="R260" s="1128"/>
      <c r="S260" s="1128"/>
      <c r="T260" s="1128"/>
      <c r="U260" s="146"/>
      <c r="V260" s="109"/>
      <c r="W260" s="381" t="s">
        <v>52</v>
      </c>
      <c r="X260" s="381"/>
      <c r="Y260" s="111" t="s">
        <v>9</v>
      </c>
      <c r="Z260" s="111"/>
      <c r="AA260" s="111"/>
      <c r="AB260" s="111"/>
      <c r="AC260" s="111"/>
      <c r="AD260" s="111"/>
      <c r="AE260" s="111"/>
      <c r="AF260" s="111"/>
      <c r="AG260" s="111"/>
      <c r="AH260" s="111"/>
      <c r="AI260" s="111"/>
      <c r="AJ260" s="111"/>
      <c r="AK260" s="111"/>
      <c r="AL260" s="117" t="s">
        <v>53</v>
      </c>
      <c r="AM260" s="202"/>
      <c r="AN260" s="109"/>
      <c r="AO260" s="407"/>
      <c r="AP260" s="407"/>
      <c r="AQ260" s="407"/>
    </row>
    <row r="261" spans="1:43" x14ac:dyDescent="0.25">
      <c r="A261" s="407"/>
      <c r="B261" s="121"/>
      <c r="C261" s="202"/>
      <c r="D261" s="109"/>
      <c r="E261" s="1128"/>
      <c r="F261" s="1128"/>
      <c r="G261" s="1128"/>
      <c r="H261" s="1128"/>
      <c r="I261" s="1128"/>
      <c r="J261" s="1128"/>
      <c r="K261" s="1128"/>
      <c r="L261" s="1128"/>
      <c r="M261" s="1128"/>
      <c r="N261" s="1128"/>
      <c r="O261" s="1128"/>
      <c r="P261" s="1128"/>
      <c r="Q261" s="1128"/>
      <c r="R261" s="1128"/>
      <c r="S261" s="1128"/>
      <c r="T261" s="1128"/>
      <c r="U261" s="146"/>
      <c r="V261" s="109"/>
      <c r="W261" s="381" t="s">
        <v>54</v>
      </c>
      <c r="X261" s="381"/>
      <c r="Y261" s="111" t="s">
        <v>9</v>
      </c>
      <c r="Z261" s="111"/>
      <c r="AA261" s="111"/>
      <c r="AB261" s="111"/>
      <c r="AC261" s="111"/>
      <c r="AD261" s="111"/>
      <c r="AE261" s="111"/>
      <c r="AF261" s="111"/>
      <c r="AG261" s="111"/>
      <c r="AH261" s="111"/>
      <c r="AI261" s="111"/>
      <c r="AJ261" s="111"/>
      <c r="AK261" s="111"/>
      <c r="AL261" s="117" t="s">
        <v>55</v>
      </c>
      <c r="AM261" s="202"/>
      <c r="AN261" s="109"/>
      <c r="AO261" s="407"/>
      <c r="AP261" s="407"/>
      <c r="AQ261" s="407"/>
    </row>
    <row r="262" spans="1:43" ht="6" customHeight="1" x14ac:dyDescent="0.25">
      <c r="A262" s="119"/>
      <c r="B262" s="118"/>
      <c r="C262" s="114"/>
      <c r="D262" s="113"/>
      <c r="E262" s="119"/>
      <c r="F262" s="119"/>
      <c r="G262" s="119"/>
      <c r="H262" s="119"/>
      <c r="I262" s="119"/>
      <c r="J262" s="119"/>
      <c r="K262" s="119"/>
      <c r="L262" s="119"/>
      <c r="M262" s="119"/>
      <c r="N262" s="119"/>
      <c r="O262" s="119"/>
      <c r="P262" s="119"/>
      <c r="Q262" s="119"/>
      <c r="R262" s="119"/>
      <c r="S262" s="119"/>
      <c r="T262" s="119"/>
      <c r="U262" s="114"/>
      <c r="V262" s="113"/>
      <c r="W262" s="119"/>
      <c r="X262" s="119"/>
      <c r="Y262" s="119"/>
      <c r="Z262" s="119"/>
      <c r="AA262" s="119"/>
      <c r="AB262" s="119"/>
      <c r="AC262" s="119"/>
      <c r="AD262" s="119"/>
      <c r="AE262" s="119"/>
      <c r="AF262" s="119"/>
      <c r="AG262" s="119"/>
      <c r="AH262" s="119"/>
      <c r="AI262" s="119"/>
      <c r="AJ262" s="119"/>
      <c r="AK262" s="119"/>
      <c r="AL262" s="120"/>
      <c r="AM262" s="114"/>
      <c r="AN262" s="113"/>
      <c r="AO262" s="119"/>
      <c r="AP262" s="119"/>
      <c r="AQ262" s="119"/>
    </row>
    <row r="263" spans="1:43" ht="6" customHeight="1" x14ac:dyDescent="0.25">
      <c r="A263" s="29"/>
      <c r="B263" s="433"/>
      <c r="C263" s="107"/>
      <c r="D263" s="108"/>
      <c r="E263" s="29"/>
      <c r="F263" s="29"/>
      <c r="G263" s="29"/>
      <c r="H263" s="29"/>
      <c r="I263" s="29"/>
      <c r="J263" s="29"/>
      <c r="K263" s="29"/>
      <c r="L263" s="29"/>
      <c r="M263" s="29"/>
      <c r="N263" s="29"/>
      <c r="O263" s="29"/>
      <c r="P263" s="29"/>
      <c r="Q263" s="29"/>
      <c r="R263" s="29"/>
      <c r="S263" s="29"/>
      <c r="T263" s="29"/>
      <c r="U263" s="107"/>
      <c r="V263" s="108"/>
      <c r="W263" s="29"/>
      <c r="X263" s="29"/>
      <c r="Y263" s="29"/>
      <c r="Z263" s="29"/>
      <c r="AA263" s="29"/>
      <c r="AB263" s="29"/>
      <c r="AC263" s="29"/>
      <c r="AD263" s="29"/>
      <c r="AE263" s="29"/>
      <c r="AF263" s="29"/>
      <c r="AG263" s="29"/>
      <c r="AH263" s="29"/>
      <c r="AI263" s="29"/>
      <c r="AJ263" s="29"/>
      <c r="AK263" s="29"/>
      <c r="AL263" s="33"/>
      <c r="AM263" s="107"/>
      <c r="AN263" s="108"/>
      <c r="AO263" s="29"/>
      <c r="AP263" s="29"/>
      <c r="AQ263" s="29"/>
    </row>
    <row r="264" spans="1:43" ht="11.25" customHeight="1" x14ac:dyDescent="0.25">
      <c r="A264" s="407"/>
      <c r="B264" s="460">
        <v>1034</v>
      </c>
      <c r="C264" s="202"/>
      <c r="D264" s="109"/>
      <c r="E264" s="1128" t="str">
        <f ca="1">VLOOKUP(INDIRECT(ADDRESS(ROW(),COLUMN()-3)),INDIRECT("translations[[Question Num]:["&amp; Language_Selected &amp;"]]"),MATCH(Language_Selected,Language_Options,0)+1,FALSE)</f>
        <v>Would you buy fresh vegetables from a shopkeeper or vendor if you knew that this person had HIV?</v>
      </c>
      <c r="F264" s="1128"/>
      <c r="G264" s="1128"/>
      <c r="H264" s="1128"/>
      <c r="I264" s="1128"/>
      <c r="J264" s="1128"/>
      <c r="K264" s="1128"/>
      <c r="L264" s="1128"/>
      <c r="M264" s="1128"/>
      <c r="N264" s="1128"/>
      <c r="O264" s="1128"/>
      <c r="P264" s="1128"/>
      <c r="Q264" s="1128"/>
      <c r="R264" s="1128"/>
      <c r="S264" s="1128"/>
      <c r="T264" s="1128"/>
      <c r="U264" s="146"/>
      <c r="V264" s="109"/>
      <c r="W264" s="381" t="s">
        <v>52</v>
      </c>
      <c r="X264" s="381"/>
      <c r="Y264" s="111" t="s">
        <v>9</v>
      </c>
      <c r="Z264" s="111"/>
      <c r="AA264" s="111"/>
      <c r="AB264" s="111"/>
      <c r="AC264" s="111"/>
      <c r="AD264" s="111"/>
      <c r="AE264" s="111"/>
      <c r="AF264" s="111"/>
      <c r="AG264" s="111"/>
      <c r="AH264" s="111"/>
      <c r="AI264" s="111"/>
      <c r="AJ264" s="111"/>
      <c r="AK264" s="111"/>
      <c r="AL264" s="117" t="s">
        <v>53</v>
      </c>
      <c r="AM264" s="202"/>
      <c r="AN264" s="109"/>
      <c r="AO264" s="381"/>
      <c r="AP264" s="381"/>
      <c r="AQ264" s="407"/>
    </row>
    <row r="265" spans="1:43" x14ac:dyDescent="0.25">
      <c r="A265" s="407"/>
      <c r="B265" s="206"/>
      <c r="C265" s="202"/>
      <c r="D265" s="109"/>
      <c r="E265" s="1128"/>
      <c r="F265" s="1128"/>
      <c r="G265" s="1128"/>
      <c r="H265" s="1128"/>
      <c r="I265" s="1128"/>
      <c r="J265" s="1128"/>
      <c r="K265" s="1128"/>
      <c r="L265" s="1128"/>
      <c r="M265" s="1128"/>
      <c r="N265" s="1128"/>
      <c r="O265" s="1128"/>
      <c r="P265" s="1128"/>
      <c r="Q265" s="1128"/>
      <c r="R265" s="1128"/>
      <c r="S265" s="1128"/>
      <c r="T265" s="1128"/>
      <c r="U265" s="146"/>
      <c r="V265" s="109"/>
      <c r="W265" s="381" t="s">
        <v>54</v>
      </c>
      <c r="X265" s="381"/>
      <c r="Y265" s="111" t="s">
        <v>9</v>
      </c>
      <c r="Z265" s="111"/>
      <c r="AA265" s="111"/>
      <c r="AB265" s="111"/>
      <c r="AC265" s="111"/>
      <c r="AD265" s="111"/>
      <c r="AE265" s="111"/>
      <c r="AF265" s="111"/>
      <c r="AG265" s="111"/>
      <c r="AH265" s="111"/>
      <c r="AI265" s="160"/>
      <c r="AJ265" s="111"/>
      <c r="AK265" s="111"/>
      <c r="AL265" s="117" t="s">
        <v>55</v>
      </c>
      <c r="AM265" s="202"/>
      <c r="AN265" s="109"/>
      <c r="AO265" s="381"/>
      <c r="AP265" s="381"/>
      <c r="AQ265" s="407"/>
    </row>
    <row r="266" spans="1:43" x14ac:dyDescent="0.25">
      <c r="A266" s="407"/>
      <c r="B266" s="206"/>
      <c r="C266" s="202"/>
      <c r="D266" s="109"/>
      <c r="E266" s="1128"/>
      <c r="F266" s="1128"/>
      <c r="G266" s="1128"/>
      <c r="H266" s="1128"/>
      <c r="I266" s="1128"/>
      <c r="J266" s="1128"/>
      <c r="K266" s="1128"/>
      <c r="L266" s="1128"/>
      <c r="M266" s="1128"/>
      <c r="N266" s="1128"/>
      <c r="O266" s="1128"/>
      <c r="P266" s="1128"/>
      <c r="Q266" s="1128"/>
      <c r="R266" s="1128"/>
      <c r="S266" s="1128"/>
      <c r="T266" s="1128"/>
      <c r="U266" s="146"/>
      <c r="V266" s="109"/>
      <c r="W266" s="381" t="s">
        <v>760</v>
      </c>
      <c r="X266" s="381"/>
      <c r="Y266" s="381"/>
      <c r="Z266" s="381"/>
      <c r="AA266" s="381"/>
      <c r="AB266" s="381"/>
      <c r="AC266" s="381"/>
      <c r="AD266" s="381"/>
      <c r="AF266" s="111"/>
      <c r="AG266" s="160"/>
      <c r="AH266" s="111" t="s">
        <v>9</v>
      </c>
      <c r="AI266" s="111"/>
      <c r="AJ266" s="111"/>
      <c r="AK266" s="111"/>
      <c r="AL266" s="117" t="s">
        <v>103</v>
      </c>
      <c r="AM266" s="202"/>
      <c r="AN266" s="109"/>
      <c r="AO266" s="381"/>
      <c r="AP266" s="381"/>
      <c r="AQ266" s="407"/>
    </row>
    <row r="267" spans="1:43" ht="6" customHeight="1" x14ac:dyDescent="0.25">
      <c r="A267" s="119"/>
      <c r="B267" s="118"/>
      <c r="C267" s="114"/>
      <c r="D267" s="113"/>
      <c r="E267" s="119"/>
      <c r="F267" s="119"/>
      <c r="G267" s="119"/>
      <c r="H267" s="119"/>
      <c r="I267" s="119"/>
      <c r="J267" s="119"/>
      <c r="K267" s="119"/>
      <c r="L267" s="119"/>
      <c r="M267" s="119"/>
      <c r="N267" s="119"/>
      <c r="O267" s="119"/>
      <c r="P267" s="119"/>
      <c r="Q267" s="119"/>
      <c r="R267" s="119"/>
      <c r="S267" s="119"/>
      <c r="T267" s="119"/>
      <c r="U267" s="114"/>
      <c r="V267" s="113"/>
      <c r="W267" s="119"/>
      <c r="X267" s="119"/>
      <c r="Y267" s="119"/>
      <c r="Z267" s="119"/>
      <c r="AA267" s="119"/>
      <c r="AB267" s="119"/>
      <c r="AC267" s="119"/>
      <c r="AD267" s="119"/>
      <c r="AE267" s="119"/>
      <c r="AF267" s="119"/>
      <c r="AG267" s="119"/>
      <c r="AH267" s="119"/>
      <c r="AI267" s="119"/>
      <c r="AJ267" s="119"/>
      <c r="AK267" s="119"/>
      <c r="AL267" s="120"/>
      <c r="AM267" s="114"/>
      <c r="AN267" s="113"/>
      <c r="AO267" s="119"/>
      <c r="AP267" s="119"/>
      <c r="AQ267" s="119"/>
    </row>
    <row r="268" spans="1:43" ht="6" customHeight="1" x14ac:dyDescent="0.25">
      <c r="A268" s="29"/>
      <c r="B268" s="433"/>
      <c r="C268" s="107"/>
      <c r="D268" s="108"/>
      <c r="E268" s="29"/>
      <c r="F268" s="29"/>
      <c r="G268" s="29"/>
      <c r="H268" s="29"/>
      <c r="I268" s="29"/>
      <c r="J268" s="29"/>
      <c r="K268" s="29"/>
      <c r="L268" s="29"/>
      <c r="M268" s="29"/>
      <c r="N268" s="29"/>
      <c r="O268" s="29"/>
      <c r="P268" s="29"/>
      <c r="Q268" s="29"/>
      <c r="R268" s="29"/>
      <c r="S268" s="29"/>
      <c r="T268" s="29"/>
      <c r="U268" s="107"/>
      <c r="V268" s="108"/>
      <c r="W268" s="29"/>
      <c r="X268" s="29"/>
      <c r="Y268" s="29"/>
      <c r="Z268" s="29"/>
      <c r="AA268" s="29"/>
      <c r="AB268" s="29"/>
      <c r="AC268" s="29"/>
      <c r="AD268" s="29"/>
      <c r="AE268" s="29"/>
      <c r="AF268" s="29"/>
      <c r="AG268" s="29"/>
      <c r="AH268" s="29"/>
      <c r="AI268" s="29"/>
      <c r="AJ268" s="29"/>
      <c r="AK268" s="29"/>
      <c r="AL268" s="33"/>
      <c r="AM268" s="107"/>
      <c r="AN268" s="108"/>
      <c r="AO268" s="29"/>
      <c r="AP268" s="29"/>
      <c r="AQ268" s="29"/>
    </row>
    <row r="269" spans="1:43" ht="11.25" customHeight="1" x14ac:dyDescent="0.25">
      <c r="A269" s="407"/>
      <c r="B269" s="460">
        <v>1035</v>
      </c>
      <c r="C269" s="202"/>
      <c r="D269" s="109"/>
      <c r="E269" s="1128" t="str">
        <f ca="1">VLOOKUP(INDIRECT(ADDRESS(ROW(),COLUMN()-3)),INDIRECT("translations[[Question Num]:["&amp; Language_Selected &amp;"]]"),MATCH(Language_Selected,Language_Options,0)+1,FALSE)</f>
        <v>Do you think children living with HIV should be allowed to attend school with children who do not have HIV?</v>
      </c>
      <c r="F269" s="1128"/>
      <c r="G269" s="1128"/>
      <c r="H269" s="1128"/>
      <c r="I269" s="1128"/>
      <c r="J269" s="1128"/>
      <c r="K269" s="1128"/>
      <c r="L269" s="1128"/>
      <c r="M269" s="1128"/>
      <c r="N269" s="1128"/>
      <c r="O269" s="1128"/>
      <c r="P269" s="1128"/>
      <c r="Q269" s="1128"/>
      <c r="R269" s="1128"/>
      <c r="S269" s="1128"/>
      <c r="T269" s="1128"/>
      <c r="U269" s="146"/>
      <c r="V269" s="109"/>
      <c r="W269" s="381" t="s">
        <v>52</v>
      </c>
      <c r="X269" s="381"/>
      <c r="Y269" s="111" t="s">
        <v>9</v>
      </c>
      <c r="Z269" s="111"/>
      <c r="AA269" s="111"/>
      <c r="AB269" s="111"/>
      <c r="AC269" s="111"/>
      <c r="AD269" s="111"/>
      <c r="AE269" s="111"/>
      <c r="AF269" s="111"/>
      <c r="AG269" s="111"/>
      <c r="AH269" s="111"/>
      <c r="AI269" s="111"/>
      <c r="AJ269" s="111"/>
      <c r="AK269" s="111"/>
      <c r="AL269" s="117" t="s">
        <v>53</v>
      </c>
      <c r="AM269" s="202"/>
      <c r="AN269" s="109"/>
      <c r="AO269" s="381"/>
      <c r="AP269" s="381"/>
      <c r="AQ269" s="407"/>
    </row>
    <row r="270" spans="1:43" x14ac:dyDescent="0.25">
      <c r="A270" s="407"/>
      <c r="B270" s="206"/>
      <c r="C270" s="202"/>
      <c r="D270" s="109"/>
      <c r="E270" s="1128"/>
      <c r="F270" s="1128"/>
      <c r="G270" s="1128"/>
      <c r="H270" s="1128"/>
      <c r="I270" s="1128"/>
      <c r="J270" s="1128"/>
      <c r="K270" s="1128"/>
      <c r="L270" s="1128"/>
      <c r="M270" s="1128"/>
      <c r="N270" s="1128"/>
      <c r="O270" s="1128"/>
      <c r="P270" s="1128"/>
      <c r="Q270" s="1128"/>
      <c r="R270" s="1128"/>
      <c r="S270" s="1128"/>
      <c r="T270" s="1128"/>
      <c r="U270" s="146"/>
      <c r="V270" s="109"/>
      <c r="W270" s="381" t="s">
        <v>54</v>
      </c>
      <c r="X270" s="381"/>
      <c r="Y270" s="111" t="s">
        <v>9</v>
      </c>
      <c r="Z270" s="111"/>
      <c r="AA270" s="111"/>
      <c r="AB270" s="111"/>
      <c r="AC270" s="111"/>
      <c r="AD270" s="111"/>
      <c r="AE270" s="111"/>
      <c r="AF270" s="111"/>
      <c r="AG270" s="111"/>
      <c r="AH270" s="111"/>
      <c r="AI270" s="111"/>
      <c r="AJ270" s="111"/>
      <c r="AK270" s="111"/>
      <c r="AL270" s="117" t="s">
        <v>55</v>
      </c>
      <c r="AM270" s="202"/>
      <c r="AN270" s="109"/>
      <c r="AO270" s="381"/>
      <c r="AP270" s="381"/>
      <c r="AQ270" s="407"/>
    </row>
    <row r="271" spans="1:43" x14ac:dyDescent="0.25">
      <c r="A271" s="407"/>
      <c r="B271" s="206"/>
      <c r="C271" s="202"/>
      <c r="D271" s="109"/>
      <c r="E271" s="1128"/>
      <c r="F271" s="1128"/>
      <c r="G271" s="1128"/>
      <c r="H271" s="1128"/>
      <c r="I271" s="1128"/>
      <c r="J271" s="1128"/>
      <c r="K271" s="1128"/>
      <c r="L271" s="1128"/>
      <c r="M271" s="1128"/>
      <c r="N271" s="1128"/>
      <c r="O271" s="1128"/>
      <c r="P271" s="1128"/>
      <c r="Q271" s="1128"/>
      <c r="R271" s="1128"/>
      <c r="S271" s="1128"/>
      <c r="T271" s="1128"/>
      <c r="U271" s="146"/>
      <c r="V271" s="109"/>
      <c r="W271" s="381" t="s">
        <v>760</v>
      </c>
      <c r="X271" s="381"/>
      <c r="Y271" s="381"/>
      <c r="Z271" s="381"/>
      <c r="AA271" s="381"/>
      <c r="AB271" s="381"/>
      <c r="AC271" s="381"/>
      <c r="AD271" s="381"/>
      <c r="AF271" s="111"/>
      <c r="AG271" s="160"/>
      <c r="AH271" s="111" t="s">
        <v>9</v>
      </c>
      <c r="AI271" s="111"/>
      <c r="AJ271" s="111"/>
      <c r="AK271" s="111"/>
      <c r="AL271" s="117" t="s">
        <v>103</v>
      </c>
      <c r="AM271" s="202"/>
      <c r="AN271" s="109"/>
      <c r="AO271" s="381"/>
      <c r="AP271" s="381"/>
      <c r="AQ271" s="407"/>
    </row>
    <row r="272" spans="1:43" ht="6" customHeight="1" thickBot="1" x14ac:dyDescent="0.3">
      <c r="A272" s="119"/>
      <c r="B272" s="118"/>
      <c r="C272" s="114"/>
      <c r="D272" s="113"/>
      <c r="E272" s="119"/>
      <c r="F272" s="119"/>
      <c r="G272" s="119"/>
      <c r="H272" s="119"/>
      <c r="I272" s="119"/>
      <c r="J272" s="119"/>
      <c r="K272" s="119"/>
      <c r="L272" s="119"/>
      <c r="M272" s="119"/>
      <c r="N272" s="119"/>
      <c r="O272" s="119"/>
      <c r="P272" s="119"/>
      <c r="Q272" s="119"/>
      <c r="R272" s="119"/>
      <c r="S272" s="119"/>
      <c r="T272" s="119"/>
      <c r="U272" s="114"/>
      <c r="V272" s="113"/>
      <c r="W272" s="119"/>
      <c r="X272" s="119"/>
      <c r="Y272" s="119"/>
      <c r="Z272" s="119"/>
      <c r="AA272" s="119"/>
      <c r="AB272" s="119"/>
      <c r="AC272" s="119"/>
      <c r="AD272" s="119"/>
      <c r="AE272" s="119"/>
      <c r="AF272" s="119"/>
      <c r="AG272" s="119"/>
      <c r="AH272" s="119"/>
      <c r="AI272" s="119"/>
      <c r="AJ272" s="119"/>
      <c r="AK272" s="119"/>
      <c r="AL272" s="120"/>
      <c r="AM272" s="114"/>
      <c r="AN272" s="113"/>
      <c r="AO272" s="119"/>
      <c r="AP272" s="119"/>
      <c r="AQ272" s="119"/>
    </row>
    <row r="273" spans="1:43" s="351" customFormat="1" ht="6" customHeight="1" x14ac:dyDescent="0.25">
      <c r="A273" s="610"/>
      <c r="B273" s="332"/>
      <c r="C273" s="333"/>
      <c r="D273" s="261"/>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3"/>
      <c r="AM273" s="264"/>
      <c r="AN273" s="261"/>
      <c r="AO273" s="262"/>
      <c r="AP273" s="262"/>
      <c r="AQ273" s="273"/>
    </row>
    <row r="274" spans="1:43" s="351" customFormat="1" x14ac:dyDescent="0.25">
      <c r="A274" s="611"/>
      <c r="B274" s="473">
        <v>1036</v>
      </c>
      <c r="C274" s="335"/>
      <c r="D274" s="265"/>
      <c r="E274" s="1303" t="s">
        <v>784</v>
      </c>
      <c r="F274" s="1303"/>
      <c r="G274" s="1303"/>
      <c r="H274" s="1303"/>
      <c r="I274" s="1303"/>
      <c r="J274" s="1303"/>
      <c r="K274" s="1303"/>
      <c r="L274" s="1303"/>
      <c r="M274" s="1303"/>
      <c r="N274" s="1303"/>
      <c r="O274" s="1303"/>
      <c r="P274" s="1303"/>
      <c r="Q274" s="1303"/>
      <c r="R274" s="1303"/>
      <c r="S274" s="1303"/>
      <c r="T274" s="1303"/>
      <c r="U274" s="1303"/>
      <c r="V274" s="1303"/>
      <c r="W274" s="1303"/>
      <c r="X274" s="1303"/>
      <c r="Y274" s="1303"/>
      <c r="Z274" s="1303"/>
      <c r="AA274" s="1303"/>
      <c r="AB274" s="1303"/>
      <c r="AC274" s="1303"/>
      <c r="AD274" s="1303"/>
      <c r="AE274" s="1303"/>
      <c r="AF274" s="1303"/>
      <c r="AG274" s="1303"/>
      <c r="AH274" s="1303"/>
      <c r="AI274" s="1303"/>
      <c r="AJ274" s="1303"/>
      <c r="AK274" s="1303"/>
      <c r="AL274" s="1303"/>
      <c r="AM274" s="267"/>
      <c r="AN274" s="265"/>
      <c r="AO274" s="438"/>
      <c r="AP274" s="438"/>
      <c r="AQ274" s="439"/>
    </row>
    <row r="275" spans="1:43" s="351" customFormat="1" ht="6" customHeight="1" x14ac:dyDescent="0.25">
      <c r="A275" s="611"/>
      <c r="B275" s="334"/>
      <c r="C275" s="335"/>
      <c r="D275" s="265"/>
      <c r="E275" s="440"/>
      <c r="F275" s="440"/>
      <c r="G275" s="440"/>
      <c r="H275" s="440"/>
      <c r="I275" s="440"/>
      <c r="J275" s="440"/>
      <c r="K275" s="440"/>
      <c r="L275" s="440"/>
      <c r="M275" s="440"/>
      <c r="N275" s="440"/>
      <c r="O275" s="440"/>
      <c r="P275" s="440"/>
      <c r="Q275" s="440"/>
      <c r="R275" s="440"/>
      <c r="S275" s="440"/>
      <c r="T275" s="440"/>
      <c r="U275" s="438"/>
      <c r="V275" s="438"/>
      <c r="W275" s="438"/>
      <c r="X275" s="438"/>
      <c r="Y275" s="438"/>
      <c r="Z275" s="438"/>
      <c r="AA275" s="438"/>
      <c r="AB275" s="438"/>
      <c r="AC275" s="438"/>
      <c r="AD275" s="438"/>
      <c r="AE275" s="438"/>
      <c r="AF275" s="438"/>
      <c r="AG275" s="438"/>
      <c r="AH275" s="438"/>
      <c r="AI275" s="438"/>
      <c r="AJ275" s="438"/>
      <c r="AK275" s="438"/>
      <c r="AL275" s="266"/>
      <c r="AM275" s="267"/>
      <c r="AN275" s="265"/>
      <c r="AO275" s="438"/>
      <c r="AP275" s="438"/>
      <c r="AQ275" s="439"/>
    </row>
    <row r="276" spans="1:43" s="351" customFormat="1" x14ac:dyDescent="0.25">
      <c r="A276" s="611"/>
      <c r="B276" s="255" t="s">
        <v>212</v>
      </c>
      <c r="C276" s="335"/>
      <c r="D276" s="265"/>
      <c r="E276" s="438"/>
      <c r="F276" s="438"/>
      <c r="G276" s="438"/>
      <c r="H276" s="438"/>
      <c r="I276" s="438"/>
      <c r="J276" s="438"/>
      <c r="K276" s="438"/>
      <c r="L276" s="438"/>
      <c r="M276" s="438"/>
      <c r="N276" s="438"/>
      <c r="O276" s="438"/>
      <c r="P276" s="438"/>
      <c r="Q276" s="266" t="s">
        <v>785</v>
      </c>
      <c r="R276" s="438"/>
      <c r="S276" s="438"/>
      <c r="T276" s="438"/>
      <c r="U276" s="438"/>
      <c r="V276" s="438"/>
      <c r="W276" s="352"/>
      <c r="X276" s="438"/>
      <c r="Y276" s="438"/>
      <c r="Z276" s="438"/>
      <c r="AA276" s="438"/>
      <c r="AB276" s="266" t="s">
        <v>144</v>
      </c>
      <c r="AC276" s="438"/>
      <c r="AD276" s="438"/>
      <c r="AE276" s="438"/>
      <c r="AF276" s="438"/>
      <c r="AG276" s="438"/>
      <c r="AH276" s="438"/>
      <c r="AI276" s="438"/>
      <c r="AJ276" s="438"/>
      <c r="AK276" s="438"/>
      <c r="AL276" s="266"/>
      <c r="AM276" s="267"/>
      <c r="AN276" s="265"/>
      <c r="AO276" s="438"/>
      <c r="AP276" s="1305">
        <v>1040</v>
      </c>
      <c r="AQ276" s="606"/>
    </row>
    <row r="277" spans="1:43" s="351" customFormat="1" x14ac:dyDescent="0.25">
      <c r="A277" s="611"/>
      <c r="B277" s="334"/>
      <c r="C277" s="335"/>
      <c r="D277" s="265"/>
      <c r="E277" s="438"/>
      <c r="F277" s="438"/>
      <c r="G277" s="438"/>
      <c r="H277" s="438"/>
      <c r="I277" s="438"/>
      <c r="J277" s="438"/>
      <c r="K277" s="438"/>
      <c r="L277" s="438"/>
      <c r="M277" s="438"/>
      <c r="N277" s="438"/>
      <c r="O277" s="438"/>
      <c r="P277" s="438"/>
      <c r="Q277" s="268" t="s">
        <v>396</v>
      </c>
      <c r="R277" s="438"/>
      <c r="S277" s="438"/>
      <c r="T277" s="438"/>
      <c r="U277" s="438"/>
      <c r="V277" s="438"/>
      <c r="W277" s="438"/>
      <c r="X277" s="438"/>
      <c r="Y277" s="438"/>
      <c r="Z277" s="438"/>
      <c r="AA277" s="438"/>
      <c r="AB277" s="266"/>
      <c r="AC277" s="438"/>
      <c r="AD277" s="438"/>
      <c r="AE277" s="438"/>
      <c r="AF277" s="438"/>
      <c r="AG277" s="438"/>
      <c r="AH277" s="438"/>
      <c r="AI277" s="438"/>
      <c r="AJ277" s="438"/>
      <c r="AK277" s="438"/>
      <c r="AL277" s="266"/>
      <c r="AM277" s="267"/>
      <c r="AN277" s="265"/>
      <c r="AO277" s="438"/>
      <c r="AP277" s="1305"/>
      <c r="AQ277" s="606"/>
    </row>
    <row r="278" spans="1:43" s="351" customFormat="1" ht="6" customHeight="1" thickBot="1" x14ac:dyDescent="0.3">
      <c r="A278" s="612"/>
      <c r="B278" s="336"/>
      <c r="C278" s="337"/>
      <c r="D278" s="269"/>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70"/>
      <c r="AE278" s="270"/>
      <c r="AF278" s="270"/>
      <c r="AG278" s="270"/>
      <c r="AH278" s="270"/>
      <c r="AI278" s="270"/>
      <c r="AJ278" s="270"/>
      <c r="AK278" s="270"/>
      <c r="AL278" s="271"/>
      <c r="AM278" s="272"/>
      <c r="AN278" s="269"/>
      <c r="AO278" s="270"/>
      <c r="AP278" s="270"/>
      <c r="AQ278" s="274"/>
    </row>
    <row r="279" spans="1:43" s="589" customFormat="1" ht="6" customHeight="1" x14ac:dyDescent="0.25">
      <c r="A279" s="322"/>
      <c r="B279" s="323"/>
      <c r="C279" s="324"/>
      <c r="D279" s="499"/>
      <c r="E279" s="500"/>
      <c r="F279" s="500"/>
      <c r="G279" s="500"/>
      <c r="H279" s="500"/>
      <c r="I279" s="500"/>
      <c r="J279" s="500"/>
      <c r="K279" s="500"/>
      <c r="L279" s="500"/>
      <c r="M279" s="500"/>
      <c r="N279" s="500"/>
      <c r="O279" s="500"/>
      <c r="P279" s="500"/>
      <c r="Q279" s="500"/>
      <c r="R279" s="500"/>
      <c r="S279" s="500"/>
      <c r="T279" s="500"/>
      <c r="U279" s="584"/>
      <c r="V279" s="499"/>
      <c r="W279" s="500"/>
      <c r="X279" s="500"/>
      <c r="Y279" s="500"/>
      <c r="Z279" s="500"/>
      <c r="AA279" s="500"/>
      <c r="AB279" s="500"/>
      <c r="AC279" s="500"/>
      <c r="AD279" s="500"/>
      <c r="AE279" s="500"/>
      <c r="AF279" s="500"/>
      <c r="AG279" s="500"/>
      <c r="AH279" s="500"/>
      <c r="AI279" s="500"/>
      <c r="AJ279" s="500"/>
      <c r="AK279" s="500"/>
      <c r="AL279" s="585"/>
      <c r="AM279" s="586"/>
      <c r="AN279" s="587"/>
      <c r="AO279" s="588"/>
      <c r="AP279" s="588"/>
      <c r="AQ279" s="588"/>
    </row>
    <row r="280" spans="1:43" s="589" customFormat="1" ht="11.25" customHeight="1" x14ac:dyDescent="0.25">
      <c r="A280" s="386"/>
      <c r="B280" s="473">
        <v>1037</v>
      </c>
      <c r="C280" s="326"/>
      <c r="D280" s="257"/>
      <c r="E280" s="1246" t="str">
        <f ca="1">VLOOKUP(INDIRECT(ADDRESS(ROW(),COLUMN()-3)),INDIRECT("translations[[Question Num]:["&amp; Language_Selected &amp;"]]"),MATCH(Language_Selected,Language_Options,0)+1,FALSE)</f>
        <v>Now I would like to ask you a few questions about your experiences living with HIV.
Have you disclosed your HIV status to anyone other than me?</v>
      </c>
      <c r="F280" s="1246"/>
      <c r="G280" s="1246"/>
      <c r="H280" s="1246"/>
      <c r="I280" s="1246"/>
      <c r="J280" s="1246"/>
      <c r="K280" s="1246"/>
      <c r="L280" s="1246"/>
      <c r="M280" s="1246"/>
      <c r="N280" s="1246"/>
      <c r="O280" s="1246"/>
      <c r="P280" s="1246"/>
      <c r="Q280" s="1246"/>
      <c r="R280" s="1246"/>
      <c r="S280" s="1246"/>
      <c r="T280" s="1246"/>
      <c r="U280" s="304"/>
      <c r="V280" s="257"/>
      <c r="W280" s="84" t="s">
        <v>52</v>
      </c>
      <c r="X280" s="84"/>
      <c r="Y280" s="150" t="s">
        <v>9</v>
      </c>
      <c r="Z280" s="150"/>
      <c r="AA280" s="150"/>
      <c r="AB280" s="150"/>
      <c r="AC280" s="150"/>
      <c r="AD280" s="150"/>
      <c r="AE280" s="150"/>
      <c r="AF280" s="150"/>
      <c r="AG280" s="150"/>
      <c r="AH280" s="150"/>
      <c r="AI280" s="150"/>
      <c r="AJ280" s="150"/>
      <c r="AK280" s="150"/>
      <c r="AL280" s="247" t="s">
        <v>53</v>
      </c>
      <c r="AM280" s="607"/>
      <c r="AN280" s="597"/>
      <c r="AO280" s="590"/>
      <c r="AP280" s="590"/>
      <c r="AQ280" s="590"/>
    </row>
    <row r="281" spans="1:43" s="589" customFormat="1" ht="11.25" customHeight="1" x14ac:dyDescent="0.25">
      <c r="A281" s="386"/>
      <c r="B281" s="255" t="s">
        <v>212</v>
      </c>
      <c r="C281" s="326"/>
      <c r="D281" s="257"/>
      <c r="E281" s="1246"/>
      <c r="F281" s="1246"/>
      <c r="G281" s="1246"/>
      <c r="H281" s="1246"/>
      <c r="I281" s="1246"/>
      <c r="J281" s="1246"/>
      <c r="K281" s="1246"/>
      <c r="L281" s="1246"/>
      <c r="M281" s="1246"/>
      <c r="N281" s="1246"/>
      <c r="O281" s="1246"/>
      <c r="P281" s="1246"/>
      <c r="Q281" s="1246"/>
      <c r="R281" s="1246"/>
      <c r="S281" s="1246"/>
      <c r="T281" s="1246"/>
      <c r="U281" s="304"/>
      <c r="V281" s="257"/>
      <c r="W281" s="84" t="s">
        <v>54</v>
      </c>
      <c r="X281" s="84"/>
      <c r="Y281" s="150" t="s">
        <v>9</v>
      </c>
      <c r="Z281" s="150"/>
      <c r="AA281" s="150"/>
      <c r="AB281" s="150"/>
      <c r="AC281" s="150"/>
      <c r="AD281" s="150"/>
      <c r="AE281" s="150"/>
      <c r="AF281" s="150"/>
      <c r="AG281" s="150"/>
      <c r="AH281" s="150"/>
      <c r="AI281" s="150"/>
      <c r="AJ281" s="150"/>
      <c r="AK281" s="150"/>
      <c r="AL281" s="247" t="s">
        <v>55</v>
      </c>
      <c r="AM281" s="607"/>
      <c r="AN281" s="597"/>
      <c r="AO281" s="590"/>
      <c r="AP281" s="590"/>
      <c r="AQ281" s="590"/>
    </row>
    <row r="282" spans="1:43" s="589" customFormat="1" ht="11.25" customHeight="1" x14ac:dyDescent="0.25">
      <c r="A282" s="386"/>
      <c r="B282" s="325"/>
      <c r="C282" s="326"/>
      <c r="D282" s="257"/>
      <c r="E282" s="1246"/>
      <c r="F282" s="1246"/>
      <c r="G282" s="1246"/>
      <c r="H282" s="1246"/>
      <c r="I282" s="1246"/>
      <c r="J282" s="1246"/>
      <c r="K282" s="1246"/>
      <c r="L282" s="1246"/>
      <c r="M282" s="1246"/>
      <c r="N282" s="1246"/>
      <c r="O282" s="1246"/>
      <c r="P282" s="1246"/>
      <c r="Q282" s="1246"/>
      <c r="R282" s="1246"/>
      <c r="S282" s="1246"/>
      <c r="T282" s="1246"/>
      <c r="U282" s="304"/>
      <c r="V282" s="257"/>
      <c r="W282" s="84"/>
      <c r="X282" s="84"/>
      <c r="Y282" s="150"/>
      <c r="Z282" s="150"/>
      <c r="AA282" s="150"/>
      <c r="AB282" s="150"/>
      <c r="AC282" s="150"/>
      <c r="AD282" s="150"/>
      <c r="AE282" s="150"/>
      <c r="AF282" s="150"/>
      <c r="AG282" s="150"/>
      <c r="AH282" s="150"/>
      <c r="AI282" s="150"/>
      <c r="AJ282" s="150"/>
      <c r="AK282" s="150"/>
      <c r="AL282" s="247"/>
      <c r="AM282" s="607"/>
      <c r="AN282" s="597"/>
      <c r="AO282" s="590"/>
      <c r="AP282" s="590"/>
      <c r="AQ282" s="590"/>
    </row>
    <row r="283" spans="1:43" s="589" customFormat="1" ht="11.25" customHeight="1" x14ac:dyDescent="0.25">
      <c r="A283" s="386"/>
      <c r="B283" s="325"/>
      <c r="C283" s="326"/>
      <c r="D283" s="257"/>
      <c r="E283" s="1246"/>
      <c r="F283" s="1246"/>
      <c r="G283" s="1246"/>
      <c r="H283" s="1246"/>
      <c r="I283" s="1246"/>
      <c r="J283" s="1246"/>
      <c r="K283" s="1246"/>
      <c r="L283" s="1246"/>
      <c r="M283" s="1246"/>
      <c r="N283" s="1246"/>
      <c r="O283" s="1246"/>
      <c r="P283" s="1246"/>
      <c r="Q283" s="1246"/>
      <c r="R283" s="1246"/>
      <c r="S283" s="1246"/>
      <c r="T283" s="1246"/>
      <c r="U283" s="304"/>
      <c r="V283" s="257"/>
      <c r="W283" s="84"/>
      <c r="X283" s="84"/>
      <c r="Y283" s="150"/>
      <c r="Z283" s="150"/>
      <c r="AA283" s="150"/>
      <c r="AB283" s="150"/>
      <c r="AC283" s="150"/>
      <c r="AD283" s="150"/>
      <c r="AE283" s="150"/>
      <c r="AF283" s="150"/>
      <c r="AG283" s="150"/>
      <c r="AH283" s="150"/>
      <c r="AI283" s="150"/>
      <c r="AJ283" s="150"/>
      <c r="AK283" s="150"/>
      <c r="AL283" s="247"/>
      <c r="AM283" s="607"/>
      <c r="AN283" s="597"/>
      <c r="AO283" s="590"/>
      <c r="AP283" s="590"/>
      <c r="AQ283" s="590"/>
    </row>
    <row r="284" spans="1:43" s="589" customFormat="1" ht="11.25" customHeight="1" x14ac:dyDescent="0.25">
      <c r="A284" s="386"/>
      <c r="B284" s="325"/>
      <c r="C284" s="326"/>
      <c r="D284" s="257"/>
      <c r="E284" s="1246"/>
      <c r="F284" s="1246"/>
      <c r="G284" s="1246"/>
      <c r="H284" s="1246"/>
      <c r="I284" s="1246"/>
      <c r="J284" s="1246"/>
      <c r="K284" s="1246"/>
      <c r="L284" s="1246"/>
      <c r="M284" s="1246"/>
      <c r="N284" s="1246"/>
      <c r="O284" s="1246"/>
      <c r="P284" s="1246"/>
      <c r="Q284" s="1246"/>
      <c r="R284" s="1246"/>
      <c r="S284" s="1246"/>
      <c r="T284" s="1246"/>
      <c r="U284" s="304"/>
      <c r="V284" s="257"/>
      <c r="W284" s="84"/>
      <c r="X284" s="84"/>
      <c r="Y284" s="150"/>
      <c r="Z284" s="150"/>
      <c r="AA284" s="150"/>
      <c r="AB284" s="150"/>
      <c r="AC284" s="150"/>
      <c r="AD284" s="150"/>
      <c r="AE284" s="150"/>
      <c r="AF284" s="150"/>
      <c r="AG284" s="150"/>
      <c r="AH284" s="150"/>
      <c r="AI284" s="150"/>
      <c r="AJ284" s="150"/>
      <c r="AK284" s="150"/>
      <c r="AL284" s="247"/>
      <c r="AM284" s="607"/>
      <c r="AN284" s="597"/>
      <c r="AO284" s="590"/>
      <c r="AP284" s="590"/>
      <c r="AQ284" s="590"/>
    </row>
    <row r="285" spans="1:43" s="589" customFormat="1" ht="6" customHeight="1" x14ac:dyDescent="0.25">
      <c r="A285" s="327"/>
      <c r="B285" s="328"/>
      <c r="C285" s="329"/>
      <c r="D285" s="307"/>
      <c r="E285" s="122"/>
      <c r="F285" s="122"/>
      <c r="G285" s="122"/>
      <c r="H285" s="122"/>
      <c r="I285" s="122"/>
      <c r="J285" s="122"/>
      <c r="K285" s="122"/>
      <c r="L285" s="122"/>
      <c r="M285" s="122"/>
      <c r="N285" s="122"/>
      <c r="O285" s="122"/>
      <c r="P285" s="122"/>
      <c r="Q285" s="122"/>
      <c r="R285" s="122"/>
      <c r="S285" s="122"/>
      <c r="T285" s="122"/>
      <c r="U285" s="172"/>
      <c r="V285" s="307"/>
      <c r="W285" s="122"/>
      <c r="X285" s="122"/>
      <c r="Y285" s="122"/>
      <c r="Z285" s="122"/>
      <c r="AA285" s="122"/>
      <c r="AB285" s="122"/>
      <c r="AC285" s="122"/>
      <c r="AD285" s="122"/>
      <c r="AE285" s="122"/>
      <c r="AF285" s="122"/>
      <c r="AG285" s="122"/>
      <c r="AH285" s="122"/>
      <c r="AI285" s="122"/>
      <c r="AJ285" s="122"/>
      <c r="AK285" s="122"/>
      <c r="AL285" s="591"/>
      <c r="AM285" s="595"/>
      <c r="AN285" s="596"/>
      <c r="AO285" s="592"/>
      <c r="AP285" s="592"/>
      <c r="AQ285" s="592"/>
    </row>
    <row r="286" spans="1:43" s="589" customFormat="1" ht="6" customHeight="1" x14ac:dyDescent="0.25">
      <c r="A286" s="322"/>
      <c r="B286" s="323"/>
      <c r="C286" s="324"/>
      <c r="D286" s="499"/>
      <c r="E286" s="500"/>
      <c r="F286" s="500"/>
      <c r="G286" s="500"/>
      <c r="H286" s="500"/>
      <c r="I286" s="500"/>
      <c r="J286" s="500"/>
      <c r="K286" s="500"/>
      <c r="L286" s="500"/>
      <c r="M286" s="500"/>
      <c r="N286" s="500"/>
      <c r="O286" s="500"/>
      <c r="P286" s="500"/>
      <c r="Q286" s="500"/>
      <c r="R286" s="500"/>
      <c r="S286" s="500"/>
      <c r="T286" s="500"/>
      <c r="U286" s="584"/>
      <c r="V286" s="499"/>
      <c r="W286" s="500"/>
      <c r="X286" s="500"/>
      <c r="Y286" s="500"/>
      <c r="Z286" s="500"/>
      <c r="AA286" s="500"/>
      <c r="AB286" s="500"/>
      <c r="AC286" s="500"/>
      <c r="AD286" s="500"/>
      <c r="AE286" s="500"/>
      <c r="AF286" s="500"/>
      <c r="AG286" s="500"/>
      <c r="AH286" s="500"/>
      <c r="AI286" s="500"/>
      <c r="AJ286" s="500"/>
      <c r="AK286" s="500"/>
      <c r="AL286" s="593"/>
      <c r="AM286" s="586"/>
      <c r="AN286" s="587"/>
      <c r="AO286" s="588"/>
      <c r="AP286" s="588"/>
      <c r="AQ286" s="588"/>
    </row>
    <row r="287" spans="1:43" s="589" customFormat="1" ht="11.25" customHeight="1" x14ac:dyDescent="0.25">
      <c r="A287" s="386"/>
      <c r="B287" s="473">
        <v>1038</v>
      </c>
      <c r="C287" s="326"/>
      <c r="D287" s="257"/>
      <c r="E287" s="1128" t="str">
        <f ca="1">VLOOKUP(INDIRECT(ADDRESS(ROW(),COLUMN()-3)),INDIRECT("translations[[Question Num]:["&amp; Language_Selected &amp;"]]"),MATCH(Language_Selected,Language_Options,0)+1,FALSE)</f>
        <v>Do you agree or disagree with the following statement: I have felt ashamed because of my HIV status.</v>
      </c>
      <c r="F287" s="1128"/>
      <c r="G287" s="1128"/>
      <c r="H287" s="1128"/>
      <c r="I287" s="1128"/>
      <c r="J287" s="1128"/>
      <c r="K287" s="1128"/>
      <c r="L287" s="1128"/>
      <c r="M287" s="1128"/>
      <c r="N287" s="1128"/>
      <c r="O287" s="1128"/>
      <c r="P287" s="1128"/>
      <c r="Q287" s="1128"/>
      <c r="R287" s="1128"/>
      <c r="S287" s="1128"/>
      <c r="T287" s="1128"/>
      <c r="U287" s="304"/>
      <c r="V287" s="257"/>
      <c r="W287" s="84" t="s">
        <v>786</v>
      </c>
      <c r="X287" s="84"/>
      <c r="Z287" s="150"/>
      <c r="AA287" s="150" t="s">
        <v>9</v>
      </c>
      <c r="AB287" s="150"/>
      <c r="AC287" s="150"/>
      <c r="AD287" s="150"/>
      <c r="AE287" s="150"/>
      <c r="AF287" s="150"/>
      <c r="AG287" s="150"/>
      <c r="AH287" s="150"/>
      <c r="AI287" s="150"/>
      <c r="AJ287" s="150"/>
      <c r="AK287" s="150"/>
      <c r="AL287" s="247" t="s">
        <v>53</v>
      </c>
      <c r="AM287" s="607"/>
      <c r="AN287" s="597"/>
      <c r="AO287" s="590"/>
      <c r="AP287" s="590"/>
      <c r="AQ287" s="590"/>
    </row>
    <row r="288" spans="1:43" s="589" customFormat="1" x14ac:dyDescent="0.25">
      <c r="A288" s="386"/>
      <c r="B288" s="255" t="s">
        <v>212</v>
      </c>
      <c r="C288" s="326"/>
      <c r="D288" s="257"/>
      <c r="E288" s="1128"/>
      <c r="F288" s="1128"/>
      <c r="G288" s="1128"/>
      <c r="H288" s="1128"/>
      <c r="I288" s="1128"/>
      <c r="J288" s="1128"/>
      <c r="K288" s="1128"/>
      <c r="L288" s="1128"/>
      <c r="M288" s="1128"/>
      <c r="N288" s="1128"/>
      <c r="O288" s="1128"/>
      <c r="P288" s="1128"/>
      <c r="Q288" s="1128"/>
      <c r="R288" s="1128"/>
      <c r="S288" s="1128"/>
      <c r="T288" s="1128"/>
      <c r="U288" s="304"/>
      <c r="V288" s="257"/>
      <c r="W288" s="84" t="s">
        <v>787</v>
      </c>
      <c r="X288" s="84"/>
      <c r="Z288" s="150"/>
      <c r="AA288" s="150"/>
      <c r="AB288" s="150" t="s">
        <v>9</v>
      </c>
      <c r="AC288" s="150"/>
      <c r="AD288" s="150"/>
      <c r="AE288" s="150"/>
      <c r="AF288" s="150"/>
      <c r="AG288" s="150"/>
      <c r="AH288" s="150"/>
      <c r="AI288" s="150"/>
      <c r="AJ288" s="150"/>
      <c r="AK288" s="150"/>
      <c r="AL288" s="247" t="s">
        <v>55</v>
      </c>
      <c r="AM288" s="607"/>
      <c r="AN288" s="597"/>
      <c r="AO288" s="590"/>
      <c r="AP288" s="590"/>
      <c r="AQ288" s="590"/>
    </row>
    <row r="289" spans="1:43" s="589" customFormat="1" ht="6" customHeight="1" x14ac:dyDescent="0.25">
      <c r="A289" s="327"/>
      <c r="B289" s="328"/>
      <c r="C289" s="329"/>
      <c r="D289" s="307"/>
      <c r="E289" s="122"/>
      <c r="F289" s="122"/>
      <c r="G289" s="122"/>
      <c r="H289" s="122"/>
      <c r="I289" s="122"/>
      <c r="J289" s="122"/>
      <c r="K289" s="122"/>
      <c r="L289" s="122"/>
      <c r="M289" s="122"/>
      <c r="N289" s="122"/>
      <c r="O289" s="122"/>
      <c r="P289" s="122"/>
      <c r="Q289" s="122"/>
      <c r="R289" s="122"/>
      <c r="S289" s="122"/>
      <c r="T289" s="122"/>
      <c r="U289" s="172"/>
      <c r="V289" s="307"/>
      <c r="W289" s="122"/>
      <c r="X289" s="122"/>
      <c r="Y289" s="122"/>
      <c r="Z289" s="122"/>
      <c r="AA289" s="122"/>
      <c r="AB289" s="122"/>
      <c r="AC289" s="122"/>
      <c r="AD289" s="122"/>
      <c r="AE289" s="122"/>
      <c r="AF289" s="122"/>
      <c r="AG289" s="122"/>
      <c r="AH289" s="122"/>
      <c r="AI289" s="122"/>
      <c r="AJ289" s="122"/>
      <c r="AK289" s="122"/>
      <c r="AL289" s="594"/>
      <c r="AM289" s="595"/>
      <c r="AN289" s="596"/>
      <c r="AO289" s="592"/>
      <c r="AP289" s="592"/>
      <c r="AQ289" s="592"/>
    </row>
    <row r="290" spans="1:43" s="589" customFormat="1" ht="6" customHeight="1" x14ac:dyDescent="0.25">
      <c r="A290" s="322"/>
      <c r="B290" s="323"/>
      <c r="C290" s="324"/>
      <c r="D290" s="499"/>
      <c r="E290" s="500"/>
      <c r="F290" s="500"/>
      <c r="G290" s="500"/>
      <c r="H290" s="500"/>
      <c r="I290" s="500"/>
      <c r="J290" s="500"/>
      <c r="K290" s="500"/>
      <c r="L290" s="500"/>
      <c r="M290" s="500"/>
      <c r="N290" s="500"/>
      <c r="O290" s="500"/>
      <c r="P290" s="500"/>
      <c r="Q290" s="500"/>
      <c r="R290" s="500"/>
      <c r="S290" s="500"/>
      <c r="T290" s="500"/>
      <c r="U290" s="584"/>
      <c r="V290" s="499"/>
      <c r="W290" s="500"/>
      <c r="X290" s="500"/>
      <c r="Y290" s="500"/>
      <c r="Z290" s="500"/>
      <c r="AA290" s="500"/>
      <c r="AB290" s="500"/>
      <c r="AC290" s="500"/>
      <c r="AD290" s="500"/>
      <c r="AE290" s="500"/>
      <c r="AF290" s="500"/>
      <c r="AG290" s="500"/>
      <c r="AH290" s="500"/>
      <c r="AI290" s="500"/>
      <c r="AJ290" s="500"/>
      <c r="AK290" s="500"/>
      <c r="AL290" s="585"/>
      <c r="AM290" s="586"/>
      <c r="AN290" s="587"/>
      <c r="AO290" s="588"/>
      <c r="AP290" s="588"/>
      <c r="AQ290" s="588"/>
    </row>
    <row r="291" spans="1:43" s="589" customFormat="1" ht="11.25" customHeight="1" x14ac:dyDescent="0.25">
      <c r="A291" s="386"/>
      <c r="B291" s="473">
        <v>1039</v>
      </c>
      <c r="C291" s="326"/>
      <c r="D291" s="257"/>
      <c r="E291" s="1128" t="str">
        <f ca="1">VLOOKUP(INDIRECT(ADDRESS(ROW(),COLUMN()-3)),INDIRECT("translations[[Question Num]:["&amp; Language_Selected &amp;"]]"),MATCH(Language_Selected,Language_Options,0)+1,FALSE)</f>
        <v>Please tell me if the following things have happened to you, or if you think they have happened to you, because of your HIV status in the last 12 months:</v>
      </c>
      <c r="F291" s="1128"/>
      <c r="G291" s="1128"/>
      <c r="H291" s="1128"/>
      <c r="I291" s="1128"/>
      <c r="J291" s="1128"/>
      <c r="K291" s="1128"/>
      <c r="L291" s="1128"/>
      <c r="M291" s="1128"/>
      <c r="N291" s="1128"/>
      <c r="O291" s="1128"/>
      <c r="P291" s="1128"/>
      <c r="Q291" s="1128"/>
      <c r="R291" s="1128"/>
      <c r="S291" s="1128"/>
      <c r="T291" s="1128"/>
      <c r="U291" s="304"/>
      <c r="V291" s="257"/>
      <c r="W291" s="84"/>
      <c r="X291" s="84"/>
      <c r="Y291" s="84"/>
      <c r="Z291" s="84"/>
      <c r="AA291" s="84"/>
      <c r="AB291" s="84"/>
      <c r="AC291" s="84"/>
      <c r="AD291" s="149"/>
      <c r="AE291" s="149"/>
      <c r="AF291" s="149"/>
      <c r="AG291" s="149"/>
      <c r="AH291" s="149"/>
      <c r="AJ291" s="84"/>
      <c r="AK291" s="84"/>
      <c r="AM291" s="202"/>
      <c r="AN291" s="597"/>
      <c r="AO291" s="590"/>
      <c r="AP291" s="590"/>
      <c r="AQ291" s="590"/>
    </row>
    <row r="292" spans="1:43" s="589" customFormat="1" ht="11.25" customHeight="1" x14ac:dyDescent="0.25">
      <c r="A292" s="386"/>
      <c r="B292" s="255" t="s">
        <v>212</v>
      </c>
      <c r="C292" s="326"/>
      <c r="D292" s="257"/>
      <c r="E292" s="1128"/>
      <c r="F292" s="1128"/>
      <c r="G292" s="1128"/>
      <c r="H292" s="1128"/>
      <c r="I292" s="1128"/>
      <c r="J292" s="1128"/>
      <c r="K292" s="1128"/>
      <c r="L292" s="1128"/>
      <c r="M292" s="1128"/>
      <c r="N292" s="1128"/>
      <c r="O292" s="1128"/>
      <c r="P292" s="1128"/>
      <c r="Q292" s="1128"/>
      <c r="R292" s="1128"/>
      <c r="S292" s="1128"/>
      <c r="T292" s="1128"/>
      <c r="U292" s="304"/>
      <c r="V292" s="257"/>
      <c r="W292" s="84"/>
      <c r="X292" s="84"/>
      <c r="Y292" s="84"/>
      <c r="Z292" s="84"/>
      <c r="AA292" s="84"/>
      <c r="AB292" s="84"/>
      <c r="AC292" s="84"/>
      <c r="AD292" s="149"/>
      <c r="AE292" s="149"/>
      <c r="AF292" s="149"/>
      <c r="AG292" s="149"/>
      <c r="AH292" s="149"/>
      <c r="AI292" s="276"/>
      <c r="AJ292" s="84"/>
      <c r="AK292" s="84"/>
      <c r="AL292" s="155"/>
      <c r="AM292" s="202"/>
      <c r="AN292" s="597"/>
      <c r="AO292" s="590"/>
      <c r="AP292" s="590"/>
      <c r="AQ292" s="590"/>
    </row>
    <row r="293" spans="1:43" s="589" customFormat="1" ht="11.25" customHeight="1" x14ac:dyDescent="0.25">
      <c r="A293" s="386"/>
      <c r="B293" s="325"/>
      <c r="C293" s="326"/>
      <c r="D293" s="257"/>
      <c r="E293" s="1128"/>
      <c r="F293" s="1128"/>
      <c r="G293" s="1128"/>
      <c r="H293" s="1128"/>
      <c r="I293" s="1128"/>
      <c r="J293" s="1128"/>
      <c r="K293" s="1128"/>
      <c r="L293" s="1128"/>
      <c r="M293" s="1128"/>
      <c r="N293" s="1128"/>
      <c r="O293" s="1128"/>
      <c r="P293" s="1128"/>
      <c r="Q293" s="1128"/>
      <c r="R293" s="1128"/>
      <c r="S293" s="1128"/>
      <c r="T293" s="1128"/>
      <c r="U293" s="304"/>
      <c r="V293" s="257"/>
      <c r="W293" s="127"/>
      <c r="X293" s="84"/>
      <c r="Y293" s="84"/>
      <c r="Z293" s="150"/>
      <c r="AA293" s="150"/>
      <c r="AB293" s="150"/>
      <c r="AC293" s="150"/>
      <c r="AD293" s="149"/>
      <c r="AE293" s="149"/>
      <c r="AF293" s="149"/>
      <c r="AG293" s="149"/>
      <c r="AH293" s="149"/>
      <c r="AI293" s="276" t="s">
        <v>52</v>
      </c>
      <c r="AJ293" s="149"/>
      <c r="AK293" s="149"/>
      <c r="AL293" s="206" t="s">
        <v>54</v>
      </c>
      <c r="AM293" s="202"/>
      <c r="AN293" s="597"/>
      <c r="AO293" s="590"/>
      <c r="AP293" s="590"/>
      <c r="AQ293" s="590"/>
    </row>
    <row r="294" spans="1:43" s="589" customFormat="1" ht="6" customHeight="1" x14ac:dyDescent="0.25">
      <c r="A294" s="386"/>
      <c r="B294" s="325"/>
      <c r="C294" s="326"/>
      <c r="D294" s="257"/>
      <c r="E294" s="598"/>
      <c r="F294" s="598"/>
      <c r="G294" s="598"/>
      <c r="H294" s="598"/>
      <c r="I294" s="598"/>
      <c r="J294" s="598"/>
      <c r="K294" s="598"/>
      <c r="L294" s="598"/>
      <c r="M294" s="598"/>
      <c r="N294" s="598"/>
      <c r="O294" s="598"/>
      <c r="P294" s="598"/>
      <c r="Q294" s="598"/>
      <c r="R294" s="598"/>
      <c r="S294" s="598"/>
      <c r="T294" s="598"/>
      <c r="U294" s="304"/>
      <c r="V294" s="257"/>
      <c r="W294" s="84"/>
      <c r="X294" s="84"/>
      <c r="Y294" s="150"/>
      <c r="Z294" s="150"/>
      <c r="AA294" s="150"/>
      <c r="AB294" s="150"/>
      <c r="AC294" s="150"/>
      <c r="AD294" s="150"/>
      <c r="AE294" s="150"/>
      <c r="AF294" s="150"/>
      <c r="AG294" s="150"/>
      <c r="AH294" s="150"/>
      <c r="AI294" s="150"/>
      <c r="AJ294" s="150"/>
      <c r="AK294" s="150"/>
      <c r="AL294" s="608"/>
      <c r="AM294" s="607"/>
      <c r="AN294" s="597"/>
      <c r="AO294" s="590"/>
      <c r="AP294" s="590"/>
      <c r="AQ294" s="590"/>
    </row>
    <row r="295" spans="1:43" s="589" customFormat="1" ht="11.25" customHeight="1" x14ac:dyDescent="0.25">
      <c r="A295" s="386"/>
      <c r="B295" s="325"/>
      <c r="C295" s="326"/>
      <c r="D295" s="257"/>
      <c r="E295" s="598" t="s">
        <v>56</v>
      </c>
      <c r="F295" s="1304" t="str">
        <f ca="1">VLOOKUP(CONCATENATE($B$291&amp;INDIRECT(ADDRESS(ROW(),COLUMN()-1))),INDIRECT("translations[[Question Num]:["&amp; Language_Selected &amp;"]]"),MATCH(Language_Selected,Language_Options,0)+1,FALSE)</f>
        <v>People have talked badly about me because of my HIV status.</v>
      </c>
      <c r="G295" s="1304"/>
      <c r="H295" s="1304"/>
      <c r="I295" s="1304"/>
      <c r="J295" s="1304"/>
      <c r="K295" s="1304"/>
      <c r="L295" s="1304"/>
      <c r="M295" s="1304"/>
      <c r="N295" s="1304"/>
      <c r="O295" s="1304"/>
      <c r="P295" s="1304"/>
      <c r="Q295" s="1304"/>
      <c r="R295" s="1304"/>
      <c r="S295" s="1304"/>
      <c r="T295" s="1304"/>
      <c r="U295" s="304"/>
      <c r="V295" s="257"/>
      <c r="W295" s="149"/>
      <c r="X295" s="84"/>
      <c r="Y295" s="150"/>
      <c r="Z295" s="150"/>
      <c r="AA295" s="150"/>
      <c r="AB295" s="150"/>
      <c r="AC295" s="150"/>
      <c r="AD295" s="150"/>
      <c r="AE295" s="150"/>
      <c r="AF295" s="150"/>
      <c r="AG295" s="150"/>
      <c r="AH295" s="150"/>
      <c r="AI295" s="150"/>
      <c r="AJ295" s="150"/>
      <c r="AK295" s="150"/>
      <c r="AL295" s="608"/>
      <c r="AM295" s="607"/>
      <c r="AN295" s="597"/>
      <c r="AO295" s="590"/>
      <c r="AP295" s="590"/>
      <c r="AQ295" s="590"/>
    </row>
    <row r="296" spans="1:43" s="589" customFormat="1" ht="11.25" customHeight="1" x14ac:dyDescent="0.25">
      <c r="A296" s="386"/>
      <c r="B296" s="325"/>
      <c r="C296" s="326"/>
      <c r="D296" s="257"/>
      <c r="E296" s="598"/>
      <c r="F296" s="1304"/>
      <c r="G296" s="1304"/>
      <c r="H296" s="1304"/>
      <c r="I296" s="1304"/>
      <c r="J296" s="1304"/>
      <c r="K296" s="1304"/>
      <c r="L296" s="1304"/>
      <c r="M296" s="1304"/>
      <c r="N296" s="1304"/>
      <c r="O296" s="1304"/>
      <c r="P296" s="1304"/>
      <c r="Q296" s="1304"/>
      <c r="R296" s="1304"/>
      <c r="S296" s="1304"/>
      <c r="T296" s="1304"/>
      <c r="U296" s="304"/>
      <c r="V296" s="257"/>
      <c r="W296" s="149" t="s">
        <v>56</v>
      </c>
      <c r="X296" s="84" t="s">
        <v>788</v>
      </c>
      <c r="Y296" s="150"/>
      <c r="Z296" s="150"/>
      <c r="AA296" s="150"/>
      <c r="AB296" s="150"/>
      <c r="AC296" s="150"/>
      <c r="AD296" s="150"/>
      <c r="AE296" s="150" t="s">
        <v>9</v>
      </c>
      <c r="AF296" s="150"/>
      <c r="AG296" s="150"/>
      <c r="AH296" s="150"/>
      <c r="AI296" s="496" t="s">
        <v>53</v>
      </c>
      <c r="AJ296" s="84"/>
      <c r="AK296" s="84"/>
      <c r="AL296" s="155" t="s">
        <v>55</v>
      </c>
      <c r="AM296" s="607"/>
      <c r="AN296" s="597"/>
      <c r="AO296" s="590"/>
      <c r="AP296" s="590"/>
      <c r="AQ296" s="590"/>
    </row>
    <row r="297" spans="1:43" s="589" customFormat="1" ht="6" customHeight="1" x14ac:dyDescent="0.25">
      <c r="A297" s="386"/>
      <c r="B297" s="325"/>
      <c r="C297" s="326"/>
      <c r="D297" s="257"/>
      <c r="E297" s="598"/>
      <c r="F297" s="609"/>
      <c r="G297" s="609"/>
      <c r="H297" s="609"/>
      <c r="I297" s="609"/>
      <c r="J297" s="609"/>
      <c r="K297" s="609"/>
      <c r="L297" s="609"/>
      <c r="M297" s="609"/>
      <c r="N297" s="609"/>
      <c r="O297" s="609"/>
      <c r="P297" s="609"/>
      <c r="Q297" s="609"/>
      <c r="R297" s="609"/>
      <c r="S297" s="609"/>
      <c r="T297" s="609"/>
      <c r="U297" s="304"/>
      <c r="V297" s="257"/>
      <c r="W297" s="84"/>
      <c r="X297" s="84"/>
      <c r="Y297" s="150"/>
      <c r="Z297" s="150"/>
      <c r="AA297" s="150"/>
      <c r="AB297" s="150"/>
      <c r="AC297" s="150"/>
      <c r="AD297" s="150"/>
      <c r="AE297" s="150"/>
      <c r="AF297" s="150"/>
      <c r="AG297" s="150"/>
      <c r="AH297" s="150"/>
      <c r="AI297" s="150"/>
      <c r="AJ297" s="150"/>
      <c r="AK297" s="150"/>
      <c r="AL297" s="608"/>
      <c r="AM297" s="607"/>
      <c r="AN297" s="597"/>
      <c r="AO297" s="590"/>
      <c r="AP297" s="590"/>
      <c r="AQ297" s="590"/>
    </row>
    <row r="298" spans="1:43" s="589" customFormat="1" ht="11.25" customHeight="1" x14ac:dyDescent="0.25">
      <c r="A298" s="386"/>
      <c r="B298" s="325"/>
      <c r="C298" s="326"/>
      <c r="D298" s="257"/>
      <c r="E298" s="598" t="s">
        <v>58</v>
      </c>
      <c r="F298" s="1304" t="str">
        <f ca="1">VLOOKUP(CONCATENATE($B$291&amp;INDIRECT(ADDRESS(ROW(),COLUMN()-1))),INDIRECT("translations[[Question Num]:["&amp; Language_Selected &amp;"]]"),MATCH(Language_Selected,Language_Options,0)+1,FALSE)</f>
        <v>Someone else disclosed my HIV status without my permission.</v>
      </c>
      <c r="G298" s="1304"/>
      <c r="H298" s="1304"/>
      <c r="I298" s="1304"/>
      <c r="J298" s="1304"/>
      <c r="K298" s="1304"/>
      <c r="L298" s="1304"/>
      <c r="M298" s="1304"/>
      <c r="N298" s="1304"/>
      <c r="O298" s="1304"/>
      <c r="P298" s="1304"/>
      <c r="Q298" s="1304"/>
      <c r="R298" s="1304"/>
      <c r="S298" s="1304"/>
      <c r="T298" s="1304"/>
      <c r="U298" s="304"/>
      <c r="V298" s="257"/>
      <c r="W298" s="84"/>
      <c r="X298" s="84"/>
      <c r="Y298" s="150"/>
      <c r="Z298" s="150"/>
      <c r="AA298" s="150"/>
      <c r="AB298" s="150"/>
      <c r="AC298" s="150"/>
      <c r="AD298" s="150"/>
      <c r="AE298" s="150"/>
      <c r="AF298" s="150"/>
      <c r="AG298" s="150"/>
      <c r="AH298" s="150"/>
      <c r="AI298" s="150"/>
      <c r="AJ298" s="150"/>
      <c r="AK298" s="150"/>
      <c r="AL298" s="608"/>
      <c r="AM298" s="607"/>
      <c r="AN298" s="597"/>
      <c r="AO298" s="590"/>
      <c r="AP298" s="590"/>
      <c r="AQ298" s="590"/>
    </row>
    <row r="299" spans="1:43" s="589" customFormat="1" ht="11.25" customHeight="1" x14ac:dyDescent="0.25">
      <c r="A299" s="386"/>
      <c r="B299" s="325"/>
      <c r="C299" s="326"/>
      <c r="D299" s="257"/>
      <c r="E299" s="598"/>
      <c r="F299" s="1304"/>
      <c r="G299" s="1304"/>
      <c r="H299" s="1304"/>
      <c r="I299" s="1304"/>
      <c r="J299" s="1304"/>
      <c r="K299" s="1304"/>
      <c r="L299" s="1304"/>
      <c r="M299" s="1304"/>
      <c r="N299" s="1304"/>
      <c r="O299" s="1304"/>
      <c r="P299" s="1304"/>
      <c r="Q299" s="1304"/>
      <c r="R299" s="1304"/>
      <c r="S299" s="1304"/>
      <c r="T299" s="1304"/>
      <c r="U299" s="304"/>
      <c r="V299" s="257"/>
      <c r="W299" s="84" t="s">
        <v>58</v>
      </c>
      <c r="X299" s="84" t="s">
        <v>789</v>
      </c>
      <c r="Y299" s="150"/>
      <c r="Z299" s="150"/>
      <c r="AA299" s="150"/>
      <c r="AB299" s="150"/>
      <c r="AC299" s="150"/>
      <c r="AD299" s="150"/>
      <c r="AE299" s="150" t="s">
        <v>9</v>
      </c>
      <c r="AF299" s="150"/>
      <c r="AG299" s="150"/>
      <c r="AH299" s="150"/>
      <c r="AI299" s="496" t="s">
        <v>53</v>
      </c>
      <c r="AJ299" s="84"/>
      <c r="AK299" s="84"/>
      <c r="AL299" s="155" t="s">
        <v>55</v>
      </c>
      <c r="AM299" s="607"/>
      <c r="AN299" s="597"/>
      <c r="AO299" s="590"/>
      <c r="AP299" s="590"/>
      <c r="AQ299" s="590"/>
    </row>
    <row r="300" spans="1:43" s="589" customFormat="1" ht="6" customHeight="1" x14ac:dyDescent="0.25">
      <c r="A300" s="386"/>
      <c r="B300" s="325"/>
      <c r="C300" s="326"/>
      <c r="D300" s="257"/>
      <c r="E300" s="598"/>
      <c r="F300" s="609"/>
      <c r="G300" s="609"/>
      <c r="H300" s="609"/>
      <c r="I300" s="609"/>
      <c r="J300" s="609"/>
      <c r="K300" s="609"/>
      <c r="L300" s="609"/>
      <c r="M300" s="609"/>
      <c r="N300" s="609"/>
      <c r="O300" s="609"/>
      <c r="P300" s="609"/>
      <c r="Q300" s="609"/>
      <c r="R300" s="609"/>
      <c r="S300" s="609"/>
      <c r="T300" s="609"/>
      <c r="U300" s="304"/>
      <c r="V300" s="257"/>
      <c r="W300" s="84"/>
      <c r="X300" s="84"/>
      <c r="Y300" s="150"/>
      <c r="Z300" s="150"/>
      <c r="AA300" s="150"/>
      <c r="AB300" s="150"/>
      <c r="AC300" s="150"/>
      <c r="AD300" s="150"/>
      <c r="AE300" s="150"/>
      <c r="AF300" s="150"/>
      <c r="AG300" s="150"/>
      <c r="AH300" s="150"/>
      <c r="AI300" s="150"/>
      <c r="AJ300" s="150"/>
      <c r="AK300" s="150"/>
      <c r="AL300" s="608"/>
      <c r="AM300" s="607"/>
      <c r="AN300" s="597"/>
      <c r="AO300" s="590"/>
      <c r="AP300" s="590"/>
      <c r="AQ300" s="590"/>
    </row>
    <row r="301" spans="1:43" s="589" customFormat="1" ht="11.25" customHeight="1" x14ac:dyDescent="0.25">
      <c r="A301" s="386"/>
      <c r="B301" s="325"/>
      <c r="C301" s="326"/>
      <c r="D301" s="257"/>
      <c r="E301" s="598" t="s">
        <v>255</v>
      </c>
      <c r="F301" s="1304" t="str">
        <f ca="1">VLOOKUP(CONCATENATE($B$291&amp;INDIRECT(ADDRESS(ROW(),COLUMN()-1))),INDIRECT("translations[[Question Num]:["&amp; Language_Selected &amp;"]]"),MATCH(Language_Selected,Language_Options,0)+1,FALSE)</f>
        <v>I have been verbally insulted, harassed, or threatened because of my HIV status.</v>
      </c>
      <c r="G301" s="1304"/>
      <c r="H301" s="1304"/>
      <c r="I301" s="1304"/>
      <c r="J301" s="1304"/>
      <c r="K301" s="1304"/>
      <c r="L301" s="1304"/>
      <c r="M301" s="1304"/>
      <c r="N301" s="1304"/>
      <c r="O301" s="1304"/>
      <c r="P301" s="1304"/>
      <c r="Q301" s="1304"/>
      <c r="R301" s="1304"/>
      <c r="S301" s="1304"/>
      <c r="T301" s="1304"/>
      <c r="U301" s="304"/>
      <c r="V301" s="257"/>
      <c r="W301" s="84"/>
      <c r="X301" s="84"/>
      <c r="Y301" s="150"/>
      <c r="Z301" s="150"/>
      <c r="AA301" s="150"/>
      <c r="AB301" s="150"/>
      <c r="AC301" s="150"/>
      <c r="AD301" s="150"/>
      <c r="AE301" s="150"/>
      <c r="AF301" s="150"/>
      <c r="AG301" s="150"/>
      <c r="AH301" s="150"/>
      <c r="AI301" s="150"/>
      <c r="AJ301" s="150"/>
      <c r="AK301" s="150"/>
      <c r="AL301" s="608"/>
      <c r="AM301" s="607"/>
      <c r="AN301" s="597"/>
      <c r="AO301" s="590"/>
      <c r="AP301" s="590"/>
      <c r="AQ301" s="590"/>
    </row>
    <row r="302" spans="1:43" s="589" customFormat="1" ht="11.25" customHeight="1" x14ac:dyDescent="0.25">
      <c r="A302" s="386"/>
      <c r="B302" s="325"/>
      <c r="C302" s="326"/>
      <c r="D302" s="257"/>
      <c r="E302" s="598"/>
      <c r="F302" s="1304"/>
      <c r="G302" s="1304"/>
      <c r="H302" s="1304"/>
      <c r="I302" s="1304"/>
      <c r="J302" s="1304"/>
      <c r="K302" s="1304"/>
      <c r="L302" s="1304"/>
      <c r="M302" s="1304"/>
      <c r="N302" s="1304"/>
      <c r="O302" s="1304"/>
      <c r="P302" s="1304"/>
      <c r="Q302" s="1304"/>
      <c r="R302" s="1304"/>
      <c r="S302" s="1304"/>
      <c r="T302" s="1304"/>
      <c r="U302" s="304"/>
      <c r="V302" s="257"/>
      <c r="W302" s="84" t="s">
        <v>255</v>
      </c>
      <c r="X302" s="84" t="s">
        <v>790</v>
      </c>
      <c r="Y302" s="150"/>
      <c r="Z302" s="150"/>
      <c r="AA302" s="150"/>
      <c r="AB302" s="150"/>
      <c r="AC302" s="150"/>
      <c r="AD302" s="150"/>
      <c r="AE302" s="150" t="s">
        <v>9</v>
      </c>
      <c r="AF302" s="150"/>
      <c r="AG302" s="150"/>
      <c r="AH302" s="150"/>
      <c r="AI302" s="496" t="s">
        <v>53</v>
      </c>
      <c r="AJ302" s="84"/>
      <c r="AK302" s="84"/>
      <c r="AL302" s="155" t="s">
        <v>55</v>
      </c>
      <c r="AM302" s="607"/>
      <c r="AN302" s="597"/>
      <c r="AO302" s="590"/>
      <c r="AP302" s="590"/>
      <c r="AQ302" s="590"/>
    </row>
    <row r="303" spans="1:43" s="589" customFormat="1" ht="6" customHeight="1" x14ac:dyDescent="0.25">
      <c r="A303" s="386"/>
      <c r="B303" s="325"/>
      <c r="C303" s="326"/>
      <c r="D303" s="257"/>
      <c r="E303" s="598"/>
      <c r="F303" s="609"/>
      <c r="G303" s="609"/>
      <c r="H303" s="609"/>
      <c r="I303" s="609"/>
      <c r="J303" s="609"/>
      <c r="K303" s="609"/>
      <c r="L303" s="609"/>
      <c r="M303" s="609"/>
      <c r="N303" s="609"/>
      <c r="O303" s="609"/>
      <c r="P303" s="609"/>
      <c r="Q303" s="609"/>
      <c r="R303" s="609"/>
      <c r="S303" s="609"/>
      <c r="T303" s="609"/>
      <c r="U303" s="304"/>
      <c r="V303" s="257"/>
      <c r="W303" s="84"/>
      <c r="X303" s="84"/>
      <c r="Y303" s="150"/>
      <c r="Z303" s="150"/>
      <c r="AA303" s="150"/>
      <c r="AB303" s="150"/>
      <c r="AC303" s="150"/>
      <c r="AD303" s="150"/>
      <c r="AE303" s="150"/>
      <c r="AF303" s="150"/>
      <c r="AG303" s="150"/>
      <c r="AH303" s="150"/>
      <c r="AI303" s="150"/>
      <c r="AJ303" s="150"/>
      <c r="AK303" s="150"/>
      <c r="AL303" s="608"/>
      <c r="AM303" s="607"/>
      <c r="AN303" s="597"/>
      <c r="AO303" s="590"/>
      <c r="AP303" s="590"/>
      <c r="AQ303" s="590"/>
    </row>
    <row r="304" spans="1:43" s="589" customFormat="1" ht="11.25" customHeight="1" x14ac:dyDescent="0.25">
      <c r="A304" s="386"/>
      <c r="B304" s="325"/>
      <c r="C304" s="326"/>
      <c r="D304" s="257"/>
      <c r="E304" s="598" t="s">
        <v>257</v>
      </c>
      <c r="F304" s="1304" t="str">
        <f ca="1">VLOOKUP(CONCATENATE($B$291&amp;INDIRECT(ADDRESS(ROW(),COLUMN()-1))),INDIRECT("translations[[Question Num]:["&amp; Language_Selected &amp;"]]"),MATCH(Language_Selected,Language_Options,0)+1,FALSE)</f>
        <v>Healthcare workers talked badly about me because of my HIV status.</v>
      </c>
      <c r="G304" s="1304"/>
      <c r="H304" s="1304"/>
      <c r="I304" s="1304"/>
      <c r="J304" s="1304"/>
      <c r="K304" s="1304"/>
      <c r="L304" s="1304"/>
      <c r="M304" s="1304"/>
      <c r="N304" s="1304"/>
      <c r="O304" s="1304"/>
      <c r="P304" s="1304"/>
      <c r="Q304" s="1304"/>
      <c r="R304" s="1304"/>
      <c r="S304" s="1304"/>
      <c r="T304" s="1304"/>
      <c r="U304" s="304"/>
      <c r="V304" s="257"/>
      <c r="W304" s="84" t="s">
        <v>257</v>
      </c>
      <c r="X304" t="s">
        <v>2147</v>
      </c>
      <c r="Y304" s="946"/>
      <c r="Z304" s="946"/>
      <c r="AA304" s="946"/>
      <c r="AB304" s="946"/>
      <c r="AC304" s="946"/>
      <c r="AD304" s="946"/>
      <c r="AE304" s="946"/>
      <c r="AF304" s="946"/>
      <c r="AG304" s="946"/>
      <c r="AH304" s="946"/>
      <c r="AI304" s="150"/>
      <c r="AJ304" s="150"/>
      <c r="AK304" s="150"/>
      <c r="AL304" s="608"/>
      <c r="AM304" s="607"/>
      <c r="AN304" s="597"/>
      <c r="AO304" s="590"/>
      <c r="AP304" s="590"/>
      <c r="AQ304" s="590"/>
    </row>
    <row r="305" spans="1:43" s="589" customFormat="1" ht="11.25" customHeight="1" x14ac:dyDescent="0.25">
      <c r="A305" s="386"/>
      <c r="B305" s="325"/>
      <c r="C305" s="326"/>
      <c r="D305" s="257"/>
      <c r="E305" s="598"/>
      <c r="F305" s="1304"/>
      <c r="G305" s="1304"/>
      <c r="H305" s="1304"/>
      <c r="I305" s="1304"/>
      <c r="J305" s="1304"/>
      <c r="K305" s="1304"/>
      <c r="L305" s="1304"/>
      <c r="M305" s="1304"/>
      <c r="N305" s="1304"/>
      <c r="O305" s="1304"/>
      <c r="P305" s="1304"/>
      <c r="Q305" s="1304"/>
      <c r="R305" s="1304"/>
      <c r="S305" s="1304"/>
      <c r="T305" s="1304"/>
      <c r="U305" s="304"/>
      <c r="V305" s="257"/>
      <c r="W305" s="149"/>
      <c r="X305"/>
      <c r="Y305" s="936" t="s">
        <v>2148</v>
      </c>
      <c r="Z305" s="936"/>
      <c r="AA305" s="936"/>
      <c r="AB305" s="936"/>
      <c r="AC305" s="936"/>
      <c r="AD305" s="946" t="s">
        <v>9</v>
      </c>
      <c r="AE305" s="946"/>
      <c r="AF305" s="946"/>
      <c r="AG305" s="946"/>
      <c r="AH305" s="946"/>
      <c r="AI305" s="496" t="s">
        <v>53</v>
      </c>
      <c r="AJ305" s="84"/>
      <c r="AK305" s="84"/>
      <c r="AL305" s="155" t="s">
        <v>55</v>
      </c>
      <c r="AM305" s="607"/>
      <c r="AN305" s="597"/>
      <c r="AO305" s="590"/>
      <c r="AP305" s="590"/>
      <c r="AQ305" s="590"/>
    </row>
    <row r="306" spans="1:43" s="589" customFormat="1" ht="6" customHeight="1" x14ac:dyDescent="0.25">
      <c r="A306" s="386"/>
      <c r="B306" s="325"/>
      <c r="C306" s="326"/>
      <c r="D306" s="257"/>
      <c r="E306" s="598"/>
      <c r="F306" s="609"/>
      <c r="G306" s="609"/>
      <c r="H306" s="609"/>
      <c r="I306" s="609"/>
      <c r="J306" s="609"/>
      <c r="K306" s="609"/>
      <c r="L306" s="609"/>
      <c r="M306" s="609"/>
      <c r="N306" s="609"/>
      <c r="O306" s="609"/>
      <c r="P306" s="609"/>
      <c r="Q306" s="609"/>
      <c r="R306" s="609"/>
      <c r="S306" s="609"/>
      <c r="T306" s="609"/>
      <c r="U306" s="304"/>
      <c r="V306" s="257"/>
      <c r="W306" s="84"/>
      <c r="X306"/>
      <c r="Y306" s="946"/>
      <c r="Z306" s="946"/>
      <c r="AA306" s="946"/>
      <c r="AB306" s="946"/>
      <c r="AC306" s="946"/>
      <c r="AD306" s="946"/>
      <c r="AE306" s="946"/>
      <c r="AF306" s="946"/>
      <c r="AG306" s="946"/>
      <c r="AH306" s="946"/>
      <c r="AI306" s="150"/>
      <c r="AJ306" s="150"/>
      <c r="AK306" s="150"/>
      <c r="AL306" s="608"/>
      <c r="AM306" s="607"/>
      <c r="AN306" s="597"/>
      <c r="AO306" s="590"/>
      <c r="AP306" s="590"/>
      <c r="AQ306" s="590"/>
    </row>
    <row r="307" spans="1:43" s="589" customFormat="1" ht="11.25" customHeight="1" x14ac:dyDescent="0.25">
      <c r="A307" s="386"/>
      <c r="B307" s="325"/>
      <c r="C307" s="326"/>
      <c r="D307" s="257"/>
      <c r="E307" s="598" t="s">
        <v>258</v>
      </c>
      <c r="F307" s="1242" t="str">
        <f ca="1">VLOOKUP(CONCATENATE($B$291&amp;INDIRECT(ADDRESS(ROW(),COLUMN()-1))),INDIRECT("translations[[Question Num]:["&amp; Language_Selected &amp;"]]"),MATCH(Language_Selected,Language_Options,0)+1,FALSE)</f>
        <v>Healthcare workers yelled at me, scolded me, called me names, or verbally abused me in another way because of my HIV status.</v>
      </c>
      <c r="G307" s="1242"/>
      <c r="H307" s="1242"/>
      <c r="I307" s="1242"/>
      <c r="J307" s="1242"/>
      <c r="K307" s="1242"/>
      <c r="L307" s="1242"/>
      <c r="M307" s="1242"/>
      <c r="N307" s="1242"/>
      <c r="O307" s="1242"/>
      <c r="P307" s="1242"/>
      <c r="Q307" s="1242"/>
      <c r="R307" s="1242"/>
      <c r="S307" s="1242"/>
      <c r="T307" s="1242"/>
      <c r="U307" s="304"/>
      <c r="V307" s="257"/>
      <c r="W307" s="84" t="s">
        <v>258</v>
      </c>
      <c r="X307" t="s">
        <v>2147</v>
      </c>
      <c r="Y307" s="946"/>
      <c r="Z307" s="946"/>
      <c r="AA307" s="946"/>
      <c r="AB307" s="946"/>
      <c r="AC307" s="946"/>
      <c r="AD307" s="946"/>
      <c r="AE307" s="946"/>
      <c r="AF307" s="946"/>
      <c r="AG307" s="946"/>
      <c r="AH307" s="946"/>
      <c r="AI307" s="150"/>
      <c r="AJ307" s="150"/>
      <c r="AK307" s="150"/>
      <c r="AL307" s="608"/>
      <c r="AM307" s="607"/>
      <c r="AN307" s="597"/>
      <c r="AO307" s="590"/>
      <c r="AP307" s="590"/>
      <c r="AQ307" s="590"/>
    </row>
    <row r="308" spans="1:43" s="589" customFormat="1" ht="11.25" customHeight="1" x14ac:dyDescent="0.25">
      <c r="A308" s="386"/>
      <c r="B308" s="325"/>
      <c r="C308" s="326"/>
      <c r="D308" s="257"/>
      <c r="E308" s="598"/>
      <c r="F308" s="1242"/>
      <c r="G308" s="1242"/>
      <c r="H308" s="1242"/>
      <c r="I308" s="1242"/>
      <c r="J308" s="1242"/>
      <c r="K308" s="1242"/>
      <c r="L308" s="1242"/>
      <c r="M308" s="1242"/>
      <c r="N308" s="1242"/>
      <c r="O308" s="1242"/>
      <c r="P308" s="1242"/>
      <c r="Q308" s="1242"/>
      <c r="R308" s="1242"/>
      <c r="S308" s="1242"/>
      <c r="T308" s="1242"/>
      <c r="U308" s="304"/>
      <c r="V308" s="257"/>
      <c r="W308" s="84"/>
      <c r="X308"/>
      <c r="Y308" s="936" t="s">
        <v>2149</v>
      </c>
      <c r="Z308" s="936"/>
      <c r="AA308" s="936"/>
      <c r="AB308" s="936"/>
      <c r="AC308" s="936"/>
      <c r="AD308" s="936"/>
      <c r="AE308" s="1025"/>
      <c r="AF308" s="946" t="s">
        <v>9</v>
      </c>
      <c r="AG308" s="946"/>
      <c r="AH308" s="946"/>
      <c r="AI308" s="496" t="s">
        <v>53</v>
      </c>
      <c r="AJ308" s="84"/>
      <c r="AK308" s="84"/>
      <c r="AL308" s="155" t="s">
        <v>55</v>
      </c>
      <c r="AM308" s="607"/>
      <c r="AN308" s="597"/>
      <c r="AO308" s="590"/>
      <c r="AP308" s="590"/>
      <c r="AQ308" s="590"/>
    </row>
    <row r="309" spans="1:43" s="589" customFormat="1" ht="11.25" customHeight="1" x14ac:dyDescent="0.25">
      <c r="A309" s="386"/>
      <c r="B309" s="325"/>
      <c r="C309" s="326"/>
      <c r="D309" s="257"/>
      <c r="E309" s="598"/>
      <c r="F309" s="1242"/>
      <c r="G309" s="1242"/>
      <c r="H309" s="1242"/>
      <c r="I309" s="1242"/>
      <c r="J309" s="1242"/>
      <c r="K309" s="1242"/>
      <c r="L309" s="1242"/>
      <c r="M309" s="1242"/>
      <c r="N309" s="1242"/>
      <c r="O309" s="1242"/>
      <c r="P309" s="1242"/>
      <c r="Q309" s="1242"/>
      <c r="R309" s="1242"/>
      <c r="S309" s="1242"/>
      <c r="T309" s="1242"/>
      <c r="U309" s="304"/>
      <c r="V309" s="257"/>
      <c r="AM309" s="607"/>
      <c r="AN309" s="597"/>
      <c r="AO309" s="590"/>
      <c r="AP309" s="590"/>
      <c r="AQ309" s="590"/>
    </row>
    <row r="310" spans="1:43" s="589" customFormat="1" ht="6" customHeight="1" x14ac:dyDescent="0.25">
      <c r="A310" s="331"/>
      <c r="B310" s="338"/>
      <c r="C310" s="330"/>
      <c r="D310" s="596"/>
      <c r="E310" s="592"/>
      <c r="F310" s="592"/>
      <c r="G310" s="592"/>
      <c r="H310" s="592"/>
      <c r="I310" s="592"/>
      <c r="J310" s="592"/>
      <c r="K310" s="592"/>
      <c r="L310" s="592"/>
      <c r="M310" s="592"/>
      <c r="N310" s="592"/>
      <c r="O310" s="592"/>
      <c r="P310" s="592"/>
      <c r="Q310" s="592"/>
      <c r="R310" s="592"/>
      <c r="S310" s="592"/>
      <c r="T310" s="592"/>
      <c r="U310" s="595"/>
      <c r="V310" s="596"/>
      <c r="W310" s="592"/>
      <c r="X310" s="592"/>
      <c r="Y310" s="592"/>
      <c r="Z310" s="592"/>
      <c r="AA310" s="592"/>
      <c r="AB310" s="592"/>
      <c r="AC310" s="592"/>
      <c r="AD310" s="592"/>
      <c r="AE310" s="592"/>
      <c r="AF310" s="592"/>
      <c r="AG310" s="592"/>
      <c r="AH310" s="592"/>
      <c r="AI310" s="592"/>
      <c r="AJ310" s="592"/>
      <c r="AK310" s="592"/>
      <c r="AL310" s="594"/>
      <c r="AM310" s="595"/>
      <c r="AN310" s="596"/>
      <c r="AO310" s="592"/>
      <c r="AP310" s="592"/>
      <c r="AQ310" s="592"/>
    </row>
    <row r="311" spans="1:43" ht="6" customHeight="1" x14ac:dyDescent="0.25">
      <c r="A311" s="29"/>
      <c r="B311" s="433"/>
      <c r="C311" s="107"/>
      <c r="D311" s="108"/>
      <c r="E311" s="29"/>
      <c r="F311" s="29"/>
      <c r="G311" s="29"/>
      <c r="H311" s="29"/>
      <c r="I311" s="29"/>
      <c r="J311" s="29"/>
      <c r="K311" s="29"/>
      <c r="L311" s="29"/>
      <c r="M311" s="29"/>
      <c r="N311" s="29"/>
      <c r="O311" s="29"/>
      <c r="P311" s="29"/>
      <c r="Q311" s="29"/>
      <c r="R311" s="29"/>
      <c r="S311" s="29"/>
      <c r="T311" s="29"/>
      <c r="U311" s="107"/>
      <c r="V311" s="108"/>
      <c r="W311" s="29"/>
      <c r="X311" s="29"/>
      <c r="Y311" s="29"/>
      <c r="Z311" s="29"/>
      <c r="AA311" s="29"/>
      <c r="AB311" s="29"/>
      <c r="AC311" s="29"/>
      <c r="AD311" s="29"/>
      <c r="AE311" s="29"/>
      <c r="AF311" s="29"/>
      <c r="AG311" s="29"/>
      <c r="AH311" s="29"/>
      <c r="AI311" s="29"/>
      <c r="AJ311" s="29"/>
      <c r="AK311" s="29"/>
      <c r="AL311" s="33"/>
      <c r="AM311" s="107"/>
      <c r="AN311" s="108"/>
      <c r="AO311" s="29"/>
      <c r="AP311" s="29"/>
      <c r="AQ311" s="29"/>
    </row>
    <row r="312" spans="1:43" x14ac:dyDescent="0.25">
      <c r="A312" s="407"/>
      <c r="B312" s="460">
        <v>1040</v>
      </c>
      <c r="C312" s="202"/>
      <c r="D312" s="109"/>
      <c r="E312" s="1129" t="s">
        <v>791</v>
      </c>
      <c r="F312" s="1129"/>
      <c r="G312" s="1129"/>
      <c r="H312" s="1129"/>
      <c r="I312" s="1129"/>
      <c r="J312" s="1129"/>
      <c r="K312" s="1129"/>
      <c r="L312" s="1129"/>
      <c r="M312" s="1129"/>
      <c r="N312" s="1129"/>
      <c r="O312" s="1129"/>
      <c r="P312" s="1129"/>
      <c r="Q312" s="1129"/>
      <c r="R312" s="1129"/>
      <c r="S312" s="1129"/>
      <c r="T312" s="1129"/>
      <c r="U312" s="202"/>
      <c r="V312" s="109"/>
      <c r="W312" s="407"/>
      <c r="X312" s="407"/>
      <c r="Y312" s="407"/>
      <c r="Z312" s="407"/>
      <c r="AA312" s="407"/>
      <c r="AB312" s="407"/>
      <c r="AC312" s="407"/>
      <c r="AD312" s="407"/>
      <c r="AE312" s="407"/>
      <c r="AF312" s="407"/>
      <c r="AG312" s="407"/>
      <c r="AH312" s="407"/>
      <c r="AI312" s="407"/>
      <c r="AJ312" s="407"/>
      <c r="AK312" s="407"/>
      <c r="AL312" s="203"/>
      <c r="AM312" s="202"/>
      <c r="AN312" s="109"/>
      <c r="AO312" s="407"/>
      <c r="AP312" s="407"/>
      <c r="AQ312" s="407"/>
    </row>
    <row r="313" spans="1:43" ht="6" customHeight="1" x14ac:dyDescent="0.25">
      <c r="A313" s="407"/>
      <c r="B313" s="410"/>
      <c r="C313" s="202"/>
      <c r="D313" s="109"/>
      <c r="E313" s="407"/>
      <c r="F313" s="407"/>
      <c r="G313" s="407"/>
      <c r="H313" s="407"/>
      <c r="I313" s="407"/>
      <c r="J313" s="407"/>
      <c r="K313" s="407"/>
      <c r="L313" s="407"/>
      <c r="M313" s="407"/>
      <c r="N313" s="407"/>
      <c r="O313" s="407"/>
      <c r="P313" s="407"/>
      <c r="R313" s="407"/>
      <c r="S313" s="407"/>
      <c r="T313" s="407"/>
      <c r="U313" s="202"/>
      <c r="V313" s="109"/>
      <c r="W313" s="407"/>
      <c r="X313" s="407"/>
      <c r="Y313" s="407"/>
      <c r="Z313" s="407"/>
      <c r="AA313" s="407"/>
      <c r="AB313" s="407"/>
      <c r="AC313" s="407"/>
      <c r="AD313" s="407"/>
      <c r="AE313" s="407"/>
      <c r="AF313" s="407"/>
      <c r="AG313" s="407"/>
      <c r="AH313" s="407"/>
      <c r="AI313" s="407"/>
      <c r="AJ313" s="407"/>
      <c r="AK313" s="407"/>
      <c r="AL313" s="203"/>
      <c r="AM313" s="202"/>
      <c r="AN313" s="109"/>
      <c r="AO313" s="407"/>
      <c r="AP313" s="407"/>
      <c r="AQ313" s="407"/>
    </row>
    <row r="314" spans="1:43" x14ac:dyDescent="0.25">
      <c r="A314" s="407"/>
      <c r="B314" s="121" t="s">
        <v>130</v>
      </c>
      <c r="C314" s="202"/>
      <c r="D314" s="109"/>
      <c r="E314" s="407"/>
      <c r="F314" s="407"/>
      <c r="G314" s="407"/>
      <c r="H314" s="407"/>
      <c r="I314" s="407"/>
      <c r="J314" s="203" t="s">
        <v>792</v>
      </c>
      <c r="K314" s="159"/>
      <c r="L314" s="153"/>
      <c r="M314" s="381"/>
      <c r="N314" s="381"/>
      <c r="O314" s="407"/>
      <c r="P314" s="407"/>
      <c r="S314" s="203" t="s">
        <v>793</v>
      </c>
      <c r="T314" s="407"/>
      <c r="U314" s="202"/>
      <c r="V314" s="109"/>
      <c r="W314" s="407"/>
      <c r="X314" s="407"/>
      <c r="Y314" s="407"/>
      <c r="Z314" s="407"/>
      <c r="AA314" s="407"/>
      <c r="AB314" s="407"/>
      <c r="AC314" s="407"/>
      <c r="AD314" s="407"/>
      <c r="AE314" s="407"/>
      <c r="AF314" s="407"/>
      <c r="AG314" s="407"/>
      <c r="AH314" s="407"/>
      <c r="AI314" s="407"/>
      <c r="AJ314" s="407"/>
      <c r="AK314" s="407"/>
      <c r="AL314" s="203"/>
      <c r="AM314" s="202"/>
      <c r="AN314" s="109"/>
      <c r="AO314" s="407"/>
      <c r="AP314" s="407"/>
      <c r="AQ314" s="407"/>
    </row>
    <row r="315" spans="1:43" x14ac:dyDescent="0.25">
      <c r="A315" s="407"/>
      <c r="B315" s="410"/>
      <c r="C315" s="202"/>
      <c r="D315" s="109"/>
      <c r="E315" s="407"/>
      <c r="F315" s="407"/>
      <c r="G315" s="407"/>
      <c r="H315" s="407"/>
      <c r="I315" s="407"/>
      <c r="J315" s="203" t="s">
        <v>794</v>
      </c>
      <c r="K315" s="159"/>
      <c r="L315" s="153"/>
      <c r="M315" s="381"/>
      <c r="N315" s="381"/>
      <c r="O315" s="407"/>
      <c r="P315" s="407"/>
      <c r="S315" s="203" t="s">
        <v>794</v>
      </c>
      <c r="T315" s="407"/>
      <c r="U315" s="202"/>
      <c r="V315" s="109"/>
      <c r="W315" s="407"/>
      <c r="X315" s="407"/>
      <c r="Y315" s="407"/>
      <c r="Z315" s="407"/>
      <c r="AA315" s="407"/>
      <c r="AB315" s="407"/>
      <c r="AC315" s="407"/>
      <c r="AD315" s="407"/>
      <c r="AE315" s="407"/>
      <c r="AF315" s="407"/>
      <c r="AG315" s="407"/>
      <c r="AH315" s="407"/>
      <c r="AI315" s="407"/>
      <c r="AJ315" s="407"/>
      <c r="AK315" s="407"/>
      <c r="AL315" s="203"/>
      <c r="AM315" s="202"/>
      <c r="AN315" s="109"/>
      <c r="AO315" s="407"/>
      <c r="AP315" s="407"/>
      <c r="AQ315" s="407"/>
    </row>
    <row r="316" spans="1:43" ht="6" customHeight="1" x14ac:dyDescent="0.25">
      <c r="A316" s="407"/>
      <c r="B316" s="410"/>
      <c r="C316" s="202"/>
      <c r="D316" s="109"/>
      <c r="E316" s="407"/>
      <c r="F316" s="407"/>
      <c r="G316" s="407"/>
      <c r="H316" s="407"/>
      <c r="I316" s="407"/>
      <c r="J316" s="407"/>
      <c r="K316" s="407"/>
      <c r="L316" s="153"/>
      <c r="M316" s="407"/>
      <c r="N316" s="407"/>
      <c r="O316" s="407"/>
      <c r="P316" s="407"/>
      <c r="Q316" s="407"/>
      <c r="R316" s="407"/>
      <c r="S316" s="407"/>
      <c r="T316" s="407"/>
      <c r="U316" s="202"/>
      <c r="V316" s="109"/>
      <c r="W316" s="407"/>
      <c r="X316" s="407"/>
      <c r="Y316" s="407"/>
      <c r="Z316" s="407"/>
      <c r="AA316" s="407"/>
      <c r="AB316" s="407"/>
      <c r="AC316" s="407"/>
      <c r="AD316" s="407"/>
      <c r="AE316" s="407"/>
      <c r="AF316" s="407"/>
      <c r="AG316" s="407"/>
      <c r="AH316" s="407"/>
      <c r="AI316" s="407"/>
      <c r="AJ316" s="407"/>
      <c r="AK316" s="407"/>
      <c r="AL316" s="203"/>
      <c r="AM316" s="202"/>
      <c r="AN316" s="109"/>
      <c r="AO316" s="407"/>
      <c r="AP316" s="407"/>
      <c r="AQ316" s="407"/>
    </row>
    <row r="317" spans="1:43" ht="11.25" customHeight="1" x14ac:dyDescent="0.25">
      <c r="A317" s="407"/>
      <c r="B317" s="410"/>
      <c r="C317" s="202"/>
      <c r="D317" s="109"/>
      <c r="E317" s="149" t="s">
        <v>56</v>
      </c>
      <c r="F317" s="1148" t="str">
        <f ca="1">VLOOKUP(CONCATENATE($B$312&amp;INDIRECT(ADDRESS(ROW(),COLUMN()-1))),INDIRECT("translations[[Question Num]:["&amp; Language_Selected &amp;"]]"),MATCH(Language_Selected,Language_Options,0)+1,FALSE)</f>
        <v>Apart from HIV, have you heard about other infections that can be transmitted through sexual contact?</v>
      </c>
      <c r="G317" s="1148"/>
      <c r="H317" s="1148"/>
      <c r="I317" s="1148"/>
      <c r="J317" s="1148"/>
      <c r="K317" s="1148"/>
      <c r="L317" s="1223"/>
      <c r="M317" s="154" t="s">
        <v>58</v>
      </c>
      <c r="N317" s="1148" t="str">
        <f ca="1">VLOOKUP(CONCATENATE($B$312&amp;INDIRECT(ADDRESS(ROW(),COLUMN()-1))),INDIRECT("translations[[Question Num]:["&amp; Language_Selected &amp;"]]"),MATCH(Language_Selected,Language_Options,0)+1,FALSE)</f>
        <v>Have you heard about infections that can be transmitted through sexual contact?</v>
      </c>
      <c r="O317" s="1148"/>
      <c r="P317" s="1148"/>
      <c r="Q317" s="1148"/>
      <c r="R317" s="1148"/>
      <c r="S317" s="1148"/>
      <c r="T317" s="1148"/>
      <c r="U317" s="146"/>
      <c r="V317" s="109"/>
      <c r="W317" s="381" t="s">
        <v>52</v>
      </c>
      <c r="X317" s="381"/>
      <c r="Y317" s="111" t="s">
        <v>9</v>
      </c>
      <c r="Z317" s="111"/>
      <c r="AA317" s="111"/>
      <c r="AB317" s="111"/>
      <c r="AC317" s="111"/>
      <c r="AD317" s="111"/>
      <c r="AE317" s="111"/>
      <c r="AF317" s="111"/>
      <c r="AG317" s="160"/>
      <c r="AH317" s="111"/>
      <c r="AI317" s="111"/>
      <c r="AJ317" s="111"/>
      <c r="AK317" s="111"/>
      <c r="AL317" s="117" t="s">
        <v>53</v>
      </c>
      <c r="AM317" s="202"/>
      <c r="AN317" s="109"/>
      <c r="AO317" s="407"/>
      <c r="AP317" s="407"/>
      <c r="AQ317" s="407"/>
    </row>
    <row r="318" spans="1:43" x14ac:dyDescent="0.25">
      <c r="A318" s="407"/>
      <c r="B318" s="410"/>
      <c r="C318" s="202"/>
      <c r="D318" s="109"/>
      <c r="E318" s="154"/>
      <c r="F318" s="1148"/>
      <c r="G318" s="1148"/>
      <c r="H318" s="1148"/>
      <c r="I318" s="1148"/>
      <c r="J318" s="1148"/>
      <c r="K318" s="1148"/>
      <c r="L318" s="1223"/>
      <c r="M318" s="154"/>
      <c r="N318" s="1148"/>
      <c r="O318" s="1148"/>
      <c r="P318" s="1148"/>
      <c r="Q318" s="1148"/>
      <c r="R318" s="1148"/>
      <c r="S318" s="1148"/>
      <c r="T318" s="1148"/>
      <c r="U318" s="146"/>
      <c r="V318" s="109"/>
      <c r="W318" s="381" t="s">
        <v>54</v>
      </c>
      <c r="X318" s="381"/>
      <c r="Y318" s="111" t="s">
        <v>9</v>
      </c>
      <c r="Z318" s="111"/>
      <c r="AA318" s="111"/>
      <c r="AB318" s="111"/>
      <c r="AC318" s="111"/>
      <c r="AD318" s="111"/>
      <c r="AE318" s="111"/>
      <c r="AF318" s="111"/>
      <c r="AG318" s="111"/>
      <c r="AH318" s="111"/>
      <c r="AI318" s="111"/>
      <c r="AJ318" s="111"/>
      <c r="AK318" s="111"/>
      <c r="AL318" s="117" t="s">
        <v>55</v>
      </c>
      <c r="AM318" s="202"/>
      <c r="AN318" s="109"/>
      <c r="AO318" s="407"/>
      <c r="AP318" s="407"/>
      <c r="AQ318" s="407"/>
    </row>
    <row r="319" spans="1:43" x14ac:dyDescent="0.25">
      <c r="A319" s="407"/>
      <c r="B319" s="410"/>
      <c r="C319" s="202"/>
      <c r="D319" s="109"/>
      <c r="E319" s="154"/>
      <c r="F319" s="1148"/>
      <c r="G319" s="1148"/>
      <c r="H319" s="1148"/>
      <c r="I319" s="1148"/>
      <c r="J319" s="1148"/>
      <c r="K319" s="1148"/>
      <c r="L319" s="1223"/>
      <c r="M319" s="154"/>
      <c r="N319" s="1148"/>
      <c r="O319" s="1148"/>
      <c r="P319" s="1148"/>
      <c r="Q319" s="1148"/>
      <c r="R319" s="1148"/>
      <c r="S319" s="1148"/>
      <c r="T319" s="1148"/>
      <c r="U319" s="146"/>
      <c r="V319" s="109"/>
      <c r="AM319" s="202"/>
      <c r="AN319" s="109"/>
      <c r="AO319" s="407"/>
      <c r="AP319" s="407"/>
      <c r="AQ319" s="407"/>
    </row>
    <row r="320" spans="1:43" x14ac:dyDescent="0.25">
      <c r="A320" s="407"/>
      <c r="B320" s="410"/>
      <c r="C320" s="202"/>
      <c r="D320" s="109"/>
      <c r="E320" s="154"/>
      <c r="F320" s="1148"/>
      <c r="G320" s="1148"/>
      <c r="H320" s="1148"/>
      <c r="I320" s="1148"/>
      <c r="J320" s="1148"/>
      <c r="K320" s="1148"/>
      <c r="L320" s="1223"/>
      <c r="M320" s="154"/>
      <c r="N320" s="1148"/>
      <c r="O320" s="1148"/>
      <c r="P320" s="1148"/>
      <c r="Q320" s="1148"/>
      <c r="R320" s="1148"/>
      <c r="S320" s="1148"/>
      <c r="T320" s="1148"/>
      <c r="U320" s="146"/>
      <c r="V320" s="109"/>
      <c r="AM320" s="202"/>
      <c r="AN320" s="109"/>
      <c r="AO320" s="407"/>
      <c r="AP320" s="407"/>
      <c r="AQ320" s="407"/>
    </row>
    <row r="321" spans="1:43" x14ac:dyDescent="0.25">
      <c r="A321" s="407"/>
      <c r="B321" s="410"/>
      <c r="C321" s="202"/>
      <c r="D321" s="109"/>
      <c r="E321" s="154"/>
      <c r="F321" s="1148"/>
      <c r="G321" s="1148"/>
      <c r="H321" s="1148"/>
      <c r="I321" s="1148"/>
      <c r="J321" s="1148"/>
      <c r="K321" s="1148"/>
      <c r="L321" s="1223"/>
      <c r="M321" s="154"/>
      <c r="N321" s="1148"/>
      <c r="O321" s="1148"/>
      <c r="P321" s="1148"/>
      <c r="Q321" s="1148"/>
      <c r="R321" s="1148"/>
      <c r="S321" s="1148"/>
      <c r="T321" s="1148"/>
      <c r="U321" s="146"/>
      <c r="V321" s="109"/>
      <c r="W321" s="407"/>
      <c r="X321" s="407"/>
      <c r="Y321" s="407"/>
      <c r="Z321" s="407"/>
      <c r="AA321" s="407"/>
      <c r="AB321" s="407"/>
      <c r="AC321" s="407"/>
      <c r="AD321" s="407"/>
      <c r="AE321" s="407"/>
      <c r="AF321" s="407"/>
      <c r="AG321" s="407"/>
      <c r="AH321" s="407"/>
      <c r="AI321" s="407"/>
      <c r="AJ321" s="407"/>
      <c r="AK321" s="407"/>
      <c r="AL321" s="203"/>
      <c r="AM321" s="202"/>
      <c r="AN321" s="109"/>
      <c r="AO321" s="407"/>
      <c r="AP321" s="407"/>
      <c r="AQ321" s="407"/>
    </row>
    <row r="322" spans="1:43" ht="6" customHeight="1" thickBot="1" x14ac:dyDescent="0.3">
      <c r="A322" s="141"/>
      <c r="B322" s="432"/>
      <c r="C322" s="139"/>
      <c r="D322" s="140"/>
      <c r="E322" s="141"/>
      <c r="F322" s="141"/>
      <c r="G322" s="141"/>
      <c r="H322" s="141"/>
      <c r="I322" s="141"/>
      <c r="J322" s="141"/>
      <c r="K322" s="141"/>
      <c r="L322" s="141"/>
      <c r="M322" s="141"/>
      <c r="N322" s="141"/>
      <c r="O322" s="141"/>
      <c r="P322" s="141"/>
      <c r="Q322" s="141"/>
      <c r="R322" s="141"/>
      <c r="S322" s="141"/>
      <c r="T322" s="141"/>
      <c r="U322" s="139"/>
      <c r="V322" s="140"/>
      <c r="W322" s="141"/>
      <c r="X322" s="141"/>
      <c r="Y322" s="141"/>
      <c r="Z322" s="141"/>
      <c r="AA322" s="141"/>
      <c r="AB322" s="141"/>
      <c r="AC322" s="141"/>
      <c r="AD322" s="141"/>
      <c r="AE322" s="141"/>
      <c r="AF322" s="141"/>
      <c r="AG322" s="141"/>
      <c r="AH322" s="141"/>
      <c r="AI322" s="141"/>
      <c r="AJ322" s="141"/>
      <c r="AK322" s="141"/>
      <c r="AL322" s="142"/>
      <c r="AM322" s="139"/>
      <c r="AN322" s="140"/>
      <c r="AO322" s="141"/>
      <c r="AP322" s="141"/>
      <c r="AQ322" s="141"/>
    </row>
    <row r="323" spans="1:43" ht="6" customHeight="1" x14ac:dyDescent="0.25">
      <c r="A323" s="129"/>
      <c r="B323" s="130"/>
      <c r="C323" s="131"/>
      <c r="D323" s="132"/>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3"/>
      <c r="AL323" s="134"/>
      <c r="AM323" s="131"/>
      <c r="AN323" s="132"/>
      <c r="AO323" s="133"/>
      <c r="AP323" s="133"/>
      <c r="AQ323" s="135"/>
    </row>
    <row r="324" spans="1:43" x14ac:dyDescent="0.25">
      <c r="A324" s="136"/>
      <c r="B324" s="460">
        <v>1041</v>
      </c>
      <c r="C324" s="202"/>
      <c r="D324" s="109"/>
      <c r="E324" s="1129" t="s">
        <v>795</v>
      </c>
      <c r="F324" s="1129"/>
      <c r="G324" s="1129"/>
      <c r="H324" s="1129"/>
      <c r="I324" s="1129"/>
      <c r="J324" s="1129"/>
      <c r="K324" s="1129"/>
      <c r="L324" s="1129"/>
      <c r="M324" s="1129"/>
      <c r="N324" s="1129"/>
      <c r="O324" s="1129"/>
      <c r="P324" s="1129"/>
      <c r="Q324" s="1129"/>
      <c r="R324" s="1129"/>
      <c r="S324" s="1129"/>
      <c r="T324" s="1129"/>
      <c r="U324" s="1129"/>
      <c r="V324" s="1129"/>
      <c r="W324" s="1129"/>
      <c r="X324" s="1129"/>
      <c r="Y324" s="1129"/>
      <c r="Z324" s="1129"/>
      <c r="AA324" s="1129"/>
      <c r="AB324" s="1129"/>
      <c r="AC324" s="1129"/>
      <c r="AD324" s="1129"/>
      <c r="AE324" s="1129"/>
      <c r="AF324" s="1129"/>
      <c r="AG324" s="1129"/>
      <c r="AH324" s="1129"/>
      <c r="AI324" s="1129"/>
      <c r="AJ324" s="1129"/>
      <c r="AK324" s="1129"/>
      <c r="AL324" s="1129"/>
      <c r="AM324" s="202"/>
      <c r="AN324" s="109"/>
      <c r="AO324" s="407"/>
      <c r="AP324" s="407"/>
      <c r="AQ324" s="137"/>
    </row>
    <row r="325" spans="1:43" ht="6" customHeight="1" x14ac:dyDescent="0.25">
      <c r="A325" s="136"/>
      <c r="B325" s="410"/>
      <c r="C325" s="202"/>
      <c r="D325" s="109"/>
      <c r="E325" s="407"/>
      <c r="F325" s="407"/>
      <c r="G325" s="407"/>
      <c r="H325" s="407"/>
      <c r="I325" s="407"/>
      <c r="J325" s="407"/>
      <c r="K325" s="407"/>
      <c r="L325" s="407"/>
      <c r="M325" s="407"/>
      <c r="N325" s="407"/>
      <c r="P325" s="407"/>
      <c r="Q325" s="407"/>
      <c r="R325" s="407"/>
      <c r="S325" s="407"/>
      <c r="T325" s="407"/>
      <c r="U325" s="407"/>
      <c r="V325" s="407"/>
      <c r="X325" s="407"/>
      <c r="Y325" s="407"/>
      <c r="Z325" s="407"/>
      <c r="AA325" s="407"/>
      <c r="AB325" s="407"/>
      <c r="AC325" s="407"/>
      <c r="AD325" s="407"/>
      <c r="AE325" s="407"/>
      <c r="AF325" s="407"/>
      <c r="AG325" s="407"/>
      <c r="AH325" s="407"/>
      <c r="AI325" s="407"/>
      <c r="AJ325" s="407"/>
      <c r="AK325" s="407"/>
      <c r="AL325" s="203"/>
      <c r="AM325" s="202"/>
      <c r="AN325" s="109"/>
      <c r="AO325" s="407"/>
      <c r="AP325" s="407"/>
      <c r="AQ325" s="137"/>
    </row>
    <row r="326" spans="1:43" x14ac:dyDescent="0.25">
      <c r="A326" s="136"/>
      <c r="B326" s="410"/>
      <c r="C326" s="202"/>
      <c r="D326" s="109"/>
      <c r="E326" s="407"/>
      <c r="F326" s="407"/>
      <c r="G326" s="407"/>
      <c r="H326" s="407"/>
      <c r="I326" s="407"/>
      <c r="J326" s="407"/>
      <c r="K326" s="407"/>
      <c r="L326" s="407"/>
      <c r="M326" s="407"/>
      <c r="N326" s="407"/>
      <c r="P326" s="407"/>
      <c r="Q326" s="203" t="s">
        <v>796</v>
      </c>
      <c r="R326" s="407"/>
      <c r="S326" s="407"/>
      <c r="T326" s="407"/>
      <c r="U326" s="407"/>
      <c r="V326" s="407"/>
      <c r="X326" s="407"/>
      <c r="Y326" s="407"/>
      <c r="Z326" s="407"/>
      <c r="AA326" s="407"/>
      <c r="AB326" s="203" t="s">
        <v>619</v>
      </c>
      <c r="AC326" s="407"/>
      <c r="AD326" s="407"/>
      <c r="AE326" s="407"/>
      <c r="AF326" s="407"/>
      <c r="AG326" s="407"/>
      <c r="AH326" s="407"/>
      <c r="AI326" s="407"/>
      <c r="AJ326" s="407"/>
      <c r="AK326" s="407"/>
      <c r="AL326" s="203"/>
      <c r="AM326" s="202"/>
      <c r="AN326" s="109"/>
      <c r="AO326" s="407"/>
      <c r="AP326" s="1228">
        <v>1046</v>
      </c>
      <c r="AQ326" s="137"/>
    </row>
    <row r="327" spans="1:43" x14ac:dyDescent="0.25">
      <c r="A327" s="136"/>
      <c r="B327" s="410"/>
      <c r="C327" s="202"/>
      <c r="D327" s="109"/>
      <c r="E327" s="407"/>
      <c r="F327" s="407"/>
      <c r="G327" s="407"/>
      <c r="H327" s="407"/>
      <c r="I327" s="407"/>
      <c r="J327" s="407"/>
      <c r="K327" s="407"/>
      <c r="L327" s="407"/>
      <c r="M327" s="407"/>
      <c r="N327" s="407"/>
      <c r="P327" s="407"/>
      <c r="Q327" s="203" t="s">
        <v>620</v>
      </c>
      <c r="R327" s="407"/>
      <c r="S327" s="407"/>
      <c r="T327" s="407"/>
      <c r="U327" s="407"/>
      <c r="V327" s="407"/>
      <c r="X327" s="407"/>
      <c r="Y327" s="407"/>
      <c r="Z327" s="407"/>
      <c r="AA327" s="407"/>
      <c r="AB327" s="203" t="s">
        <v>620</v>
      </c>
      <c r="AC327" s="407"/>
      <c r="AD327" s="407"/>
      <c r="AE327" s="407"/>
      <c r="AF327" s="407"/>
      <c r="AG327" s="407"/>
      <c r="AH327" s="407"/>
      <c r="AI327" s="407"/>
      <c r="AJ327" s="407"/>
      <c r="AK327" s="407"/>
      <c r="AL327" s="203"/>
      <c r="AM327" s="202"/>
      <c r="AN327" s="109"/>
      <c r="AO327" s="407"/>
      <c r="AP327" s="1228"/>
      <c r="AQ327" s="137"/>
    </row>
    <row r="328" spans="1:43" ht="6" customHeight="1" thickBot="1" x14ac:dyDescent="0.3">
      <c r="A328" s="138"/>
      <c r="B328" s="432"/>
      <c r="C328" s="139"/>
      <c r="D328" s="140"/>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c r="AA328" s="141"/>
      <c r="AB328" s="141"/>
      <c r="AC328" s="141"/>
      <c r="AD328" s="141"/>
      <c r="AE328" s="141"/>
      <c r="AF328" s="141"/>
      <c r="AG328" s="141"/>
      <c r="AH328" s="141"/>
      <c r="AI328" s="141"/>
      <c r="AJ328" s="141"/>
      <c r="AK328" s="141"/>
      <c r="AL328" s="142"/>
      <c r="AM328" s="139"/>
      <c r="AN328" s="140"/>
      <c r="AO328" s="141"/>
      <c r="AP328" s="141"/>
      <c r="AQ328" s="143"/>
    </row>
    <row r="329" spans="1:43" ht="6" customHeight="1" x14ac:dyDescent="0.25">
      <c r="A329" s="129"/>
      <c r="B329" s="130"/>
      <c r="C329" s="131"/>
      <c r="D329" s="132"/>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3"/>
      <c r="AL329" s="134"/>
      <c r="AM329" s="131"/>
      <c r="AN329" s="132"/>
      <c r="AO329" s="133"/>
      <c r="AP329" s="133"/>
      <c r="AQ329" s="135"/>
    </row>
    <row r="330" spans="1:43" x14ac:dyDescent="0.25">
      <c r="A330" s="136"/>
      <c r="B330" s="460">
        <v>1042</v>
      </c>
      <c r="C330" s="202"/>
      <c r="D330" s="109"/>
      <c r="E330" s="1129" t="s">
        <v>797</v>
      </c>
      <c r="F330" s="1129"/>
      <c r="G330" s="1129"/>
      <c r="H330" s="1129"/>
      <c r="I330" s="1129"/>
      <c r="J330" s="1129"/>
      <c r="K330" s="1129"/>
      <c r="L330" s="1129"/>
      <c r="M330" s="1129"/>
      <c r="N330" s="1129"/>
      <c r="O330" s="1129"/>
      <c r="P330" s="1129"/>
      <c r="Q330" s="1129"/>
      <c r="R330" s="1129"/>
      <c r="S330" s="1129"/>
      <c r="T330" s="1129"/>
      <c r="U330" s="1129"/>
      <c r="V330" s="1129"/>
      <c r="W330" s="1129"/>
      <c r="X330" s="1129"/>
      <c r="Y330" s="1129"/>
      <c r="Z330" s="1129"/>
      <c r="AA330" s="1129"/>
      <c r="AB330" s="1129"/>
      <c r="AC330" s="1129"/>
      <c r="AD330" s="1129"/>
      <c r="AE330" s="1129"/>
      <c r="AF330" s="1129"/>
      <c r="AG330" s="1129"/>
      <c r="AH330" s="1129"/>
      <c r="AI330" s="1129"/>
      <c r="AJ330" s="1129"/>
      <c r="AK330" s="1129"/>
      <c r="AL330" s="1129"/>
      <c r="AM330" s="202"/>
      <c r="AN330" s="109"/>
      <c r="AO330" s="407"/>
      <c r="AP330" s="407"/>
      <c r="AQ330" s="137"/>
    </row>
    <row r="331" spans="1:43" ht="6" customHeight="1" x14ac:dyDescent="0.25">
      <c r="A331" s="136"/>
      <c r="B331" s="410"/>
      <c r="C331" s="202"/>
      <c r="D331" s="109"/>
      <c r="E331" s="381"/>
      <c r="F331" s="381"/>
      <c r="G331" s="381"/>
      <c r="H331" s="381"/>
      <c r="I331" s="381"/>
      <c r="J331" s="381"/>
      <c r="K331" s="381"/>
      <c r="L331" s="381"/>
      <c r="M331" s="381"/>
      <c r="N331" s="381"/>
      <c r="O331" s="381"/>
      <c r="P331" s="381"/>
      <c r="Q331" s="407"/>
      <c r="R331" s="407"/>
      <c r="S331" s="407"/>
      <c r="T331" s="381"/>
      <c r="U331" s="407"/>
      <c r="V331" s="407"/>
      <c r="W331" s="407"/>
      <c r="X331" s="407"/>
      <c r="Y331" s="407"/>
      <c r="Z331" s="407"/>
      <c r="AA331" s="407"/>
      <c r="AB331" s="407"/>
      <c r="AC331" s="407"/>
      <c r="AD331" s="407"/>
      <c r="AE331" s="407"/>
      <c r="AF331" s="407"/>
      <c r="AG331" s="407"/>
      <c r="AH331" s="407"/>
      <c r="AI331" s="407"/>
      <c r="AJ331" s="407"/>
      <c r="AK331" s="407"/>
      <c r="AL331" s="203"/>
      <c r="AM331" s="202"/>
      <c r="AN331" s="109"/>
      <c r="AO331" s="407"/>
      <c r="AP331" s="407"/>
      <c r="AQ331" s="137"/>
    </row>
    <row r="332" spans="1:43" x14ac:dyDescent="0.25">
      <c r="A332" s="136"/>
      <c r="B332" s="410"/>
      <c r="C332" s="202"/>
      <c r="D332" s="109"/>
      <c r="E332" s="407"/>
      <c r="F332" s="407"/>
      <c r="G332" s="407"/>
      <c r="H332" s="407"/>
      <c r="I332" s="407"/>
      <c r="J332" s="407"/>
      <c r="K332" s="407"/>
      <c r="L332" s="407"/>
      <c r="M332" s="407"/>
      <c r="N332" s="407"/>
      <c r="O332" s="159"/>
      <c r="P332" s="407"/>
      <c r="Q332" s="203" t="s">
        <v>52</v>
      </c>
      <c r="R332" s="407"/>
      <c r="S332" s="407"/>
      <c r="T332" s="407"/>
      <c r="U332" s="407"/>
      <c r="V332" s="407"/>
      <c r="W332" s="159"/>
      <c r="X332" s="407"/>
      <c r="Y332" s="407"/>
      <c r="Z332" s="407"/>
      <c r="AA332" s="407"/>
      <c r="AB332" s="203" t="s">
        <v>54</v>
      </c>
      <c r="AC332" s="407"/>
      <c r="AD332" s="407"/>
      <c r="AE332" s="407"/>
      <c r="AF332" s="407"/>
      <c r="AG332" s="407"/>
      <c r="AH332" s="407"/>
      <c r="AI332" s="407"/>
      <c r="AJ332" s="407"/>
      <c r="AK332" s="407"/>
      <c r="AL332" s="203"/>
      <c r="AM332" s="202"/>
      <c r="AN332" s="109"/>
      <c r="AO332" s="407"/>
      <c r="AP332" s="1228">
        <v>1044</v>
      </c>
      <c r="AQ332" s="137"/>
    </row>
    <row r="333" spans="1:43" x14ac:dyDescent="0.25">
      <c r="A333" s="136"/>
      <c r="B333" s="410"/>
      <c r="C333" s="202"/>
      <c r="D333" s="109"/>
      <c r="E333" s="407"/>
      <c r="F333" s="407"/>
      <c r="G333" s="407"/>
      <c r="H333" s="407"/>
      <c r="I333" s="407"/>
      <c r="J333" s="407"/>
      <c r="K333" s="407"/>
      <c r="L333" s="407"/>
      <c r="M333" s="407"/>
      <c r="N333" s="407"/>
      <c r="O333" s="407"/>
      <c r="P333" s="407"/>
      <c r="Q333" s="407"/>
      <c r="R333" s="407"/>
      <c r="S333" s="407"/>
      <c r="T333" s="407"/>
      <c r="U333" s="407"/>
      <c r="V333" s="407"/>
      <c r="W333" s="407"/>
      <c r="X333" s="407"/>
      <c r="Y333" s="407"/>
      <c r="Z333" s="407"/>
      <c r="AA333" s="407"/>
      <c r="AB333" s="407"/>
      <c r="AC333" s="407"/>
      <c r="AD333" s="407"/>
      <c r="AE333" s="407"/>
      <c r="AF333" s="407"/>
      <c r="AG333" s="407"/>
      <c r="AH333" s="407"/>
      <c r="AI333" s="407"/>
      <c r="AJ333" s="407"/>
      <c r="AK333" s="407"/>
      <c r="AL333" s="203"/>
      <c r="AM333" s="202"/>
      <c r="AN333" s="109"/>
      <c r="AO333" s="407"/>
      <c r="AP333" s="1228"/>
      <c r="AQ333" s="137"/>
    </row>
    <row r="334" spans="1:43" ht="6" customHeight="1" thickBot="1" x14ac:dyDescent="0.3">
      <c r="A334" s="138"/>
      <c r="B334" s="432"/>
      <c r="C334" s="139"/>
      <c r="D334" s="140"/>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c r="AA334" s="141"/>
      <c r="AB334" s="141"/>
      <c r="AC334" s="141"/>
      <c r="AD334" s="141"/>
      <c r="AE334" s="141"/>
      <c r="AF334" s="141"/>
      <c r="AG334" s="141"/>
      <c r="AH334" s="141"/>
      <c r="AI334" s="141"/>
      <c r="AJ334" s="141"/>
      <c r="AK334" s="141"/>
      <c r="AL334" s="142"/>
      <c r="AM334" s="139"/>
      <c r="AN334" s="140"/>
      <c r="AO334" s="141"/>
      <c r="AP334" s="141"/>
      <c r="AQ334" s="143"/>
    </row>
    <row r="335" spans="1:43" ht="6" customHeight="1" x14ac:dyDescent="0.25">
      <c r="A335" s="407"/>
      <c r="B335" s="410"/>
      <c r="C335" s="202"/>
      <c r="D335" s="109"/>
      <c r="E335" s="407"/>
      <c r="F335" s="407"/>
      <c r="G335" s="407"/>
      <c r="H335" s="407"/>
      <c r="I335" s="407"/>
      <c r="J335" s="407"/>
      <c r="K335" s="407"/>
      <c r="L335" s="407"/>
      <c r="M335" s="407"/>
      <c r="N335" s="407"/>
      <c r="O335" s="407"/>
      <c r="P335" s="407"/>
      <c r="Q335" s="407"/>
      <c r="R335" s="407"/>
      <c r="S335" s="407"/>
      <c r="T335" s="407"/>
      <c r="U335" s="202"/>
      <c r="V335" s="109"/>
      <c r="W335" s="407"/>
      <c r="X335" s="407"/>
      <c r="Y335" s="407"/>
      <c r="Z335" s="407"/>
      <c r="AA335" s="407"/>
      <c r="AB335" s="407"/>
      <c r="AC335" s="407"/>
      <c r="AD335" s="407"/>
      <c r="AE335" s="407"/>
      <c r="AF335" s="407"/>
      <c r="AG335" s="407"/>
      <c r="AH335" s="407"/>
      <c r="AI335" s="407"/>
      <c r="AJ335" s="407"/>
      <c r="AK335" s="407"/>
      <c r="AL335" s="203"/>
      <c r="AM335" s="202"/>
      <c r="AN335" s="109"/>
      <c r="AO335" s="407"/>
      <c r="AP335" s="407"/>
      <c r="AQ335" s="407"/>
    </row>
    <row r="336" spans="1:43" ht="11.25" customHeight="1" x14ac:dyDescent="0.25">
      <c r="A336" s="407"/>
      <c r="B336" s="460">
        <v>1043</v>
      </c>
      <c r="C336" s="202"/>
      <c r="D336" s="109"/>
      <c r="E336" s="1128" t="str">
        <f ca="1">VLOOKUP(INDIRECT(ADDRESS(ROW(),COLUMN()-3)),INDIRECT("translations[[Question Num]:["&amp; Language_Selected &amp;"]]"),MATCH(Language_Selected,Language_Options,0)+1,FALSE)</f>
        <v>Now I would like to ask you some questions about your health in the last 12 months. During the last 12 months, have you had a disease which you got through sexual contact?</v>
      </c>
      <c r="F336" s="1128"/>
      <c r="G336" s="1128"/>
      <c r="H336" s="1128"/>
      <c r="I336" s="1128"/>
      <c r="J336" s="1128"/>
      <c r="K336" s="1128"/>
      <c r="L336" s="1128"/>
      <c r="M336" s="1128"/>
      <c r="N336" s="1128"/>
      <c r="O336" s="1128"/>
      <c r="P336" s="1128"/>
      <c r="Q336" s="1128"/>
      <c r="R336" s="1128"/>
      <c r="S336" s="1128"/>
      <c r="T336" s="1128"/>
      <c r="U336" s="146"/>
      <c r="V336" s="109"/>
      <c r="W336" s="381" t="s">
        <v>52</v>
      </c>
      <c r="X336" s="381"/>
      <c r="Y336" s="111" t="s">
        <v>9</v>
      </c>
      <c r="Z336" s="111"/>
      <c r="AA336" s="111"/>
      <c r="AB336" s="111"/>
      <c r="AC336" s="111"/>
      <c r="AD336" s="111"/>
      <c r="AE336" s="111"/>
      <c r="AF336" s="111"/>
      <c r="AG336" s="111"/>
      <c r="AH336" s="111"/>
      <c r="AI336" s="111"/>
      <c r="AJ336" s="111"/>
      <c r="AK336" s="111"/>
      <c r="AL336" s="117" t="s">
        <v>53</v>
      </c>
      <c r="AM336" s="202"/>
      <c r="AN336" s="109"/>
      <c r="AO336" s="407"/>
      <c r="AP336" s="407"/>
      <c r="AQ336" s="407"/>
    </row>
    <row r="337" spans="1:43" x14ac:dyDescent="0.25">
      <c r="A337" s="407"/>
      <c r="B337" s="206"/>
      <c r="C337" s="202"/>
      <c r="D337" s="109"/>
      <c r="E337" s="1128"/>
      <c r="F337" s="1128"/>
      <c r="G337" s="1128"/>
      <c r="H337" s="1128"/>
      <c r="I337" s="1128"/>
      <c r="J337" s="1128"/>
      <c r="K337" s="1128"/>
      <c r="L337" s="1128"/>
      <c r="M337" s="1128"/>
      <c r="N337" s="1128"/>
      <c r="O337" s="1128"/>
      <c r="P337" s="1128"/>
      <c r="Q337" s="1128"/>
      <c r="R337" s="1128"/>
      <c r="S337" s="1128"/>
      <c r="T337" s="1128"/>
      <c r="U337" s="146"/>
      <c r="V337" s="109"/>
      <c r="W337" s="381" t="s">
        <v>54</v>
      </c>
      <c r="X337" s="381"/>
      <c r="Y337" s="111" t="s">
        <v>9</v>
      </c>
      <c r="Z337" s="111"/>
      <c r="AA337" s="111"/>
      <c r="AB337" s="111"/>
      <c r="AC337" s="111"/>
      <c r="AD337" s="111"/>
      <c r="AE337" s="111"/>
      <c r="AF337" s="111"/>
      <c r="AG337" s="111"/>
      <c r="AH337" s="111"/>
      <c r="AI337" s="111"/>
      <c r="AJ337" s="111"/>
      <c r="AK337" s="111"/>
      <c r="AL337" s="117" t="s">
        <v>55</v>
      </c>
      <c r="AM337" s="202"/>
      <c r="AN337" s="109"/>
      <c r="AO337" s="381"/>
      <c r="AP337" s="381"/>
      <c r="AQ337" s="407"/>
    </row>
    <row r="338" spans="1:43" x14ac:dyDescent="0.25">
      <c r="A338" s="407"/>
      <c r="B338" s="206"/>
      <c r="C338" s="202"/>
      <c r="D338" s="109"/>
      <c r="E338" s="1128"/>
      <c r="F338" s="1128"/>
      <c r="G338" s="1128"/>
      <c r="H338" s="1128"/>
      <c r="I338" s="1128"/>
      <c r="J338" s="1128"/>
      <c r="K338" s="1128"/>
      <c r="L338" s="1128"/>
      <c r="M338" s="1128"/>
      <c r="N338" s="1128"/>
      <c r="O338" s="1128"/>
      <c r="P338" s="1128"/>
      <c r="Q338" s="1128"/>
      <c r="R338" s="1128"/>
      <c r="S338" s="1128"/>
      <c r="T338" s="1128"/>
      <c r="U338" s="146"/>
      <c r="V338" s="109"/>
      <c r="W338" s="381" t="s">
        <v>150</v>
      </c>
      <c r="X338" s="381"/>
      <c r="Y338" s="381"/>
      <c r="Z338" s="381"/>
      <c r="AA338" s="381"/>
      <c r="AB338" s="111" t="s">
        <v>9</v>
      </c>
      <c r="AC338" s="160"/>
      <c r="AD338" s="111"/>
      <c r="AE338" s="111"/>
      <c r="AF338" s="111"/>
      <c r="AG338" s="111"/>
      <c r="AH338" s="111"/>
      <c r="AI338" s="111"/>
      <c r="AJ338" s="111"/>
      <c r="AK338" s="111"/>
      <c r="AL338" s="117" t="s">
        <v>103</v>
      </c>
      <c r="AM338" s="202"/>
      <c r="AN338" s="109"/>
      <c r="AO338" s="381"/>
      <c r="AP338" s="381"/>
      <c r="AQ338" s="407"/>
    </row>
    <row r="339" spans="1:43" x14ac:dyDescent="0.25">
      <c r="A339" s="407"/>
      <c r="B339" s="206"/>
      <c r="C339" s="202"/>
      <c r="D339" s="109"/>
      <c r="E339" s="1128"/>
      <c r="F339" s="1128"/>
      <c r="G339" s="1128"/>
      <c r="H339" s="1128"/>
      <c r="I339" s="1128"/>
      <c r="J339" s="1128"/>
      <c r="K339" s="1128"/>
      <c r="L339" s="1128"/>
      <c r="M339" s="1128"/>
      <c r="N339" s="1128"/>
      <c r="O339" s="1128"/>
      <c r="P339" s="1128"/>
      <c r="Q339" s="1128"/>
      <c r="R339" s="1128"/>
      <c r="S339" s="1128"/>
      <c r="T339" s="1128"/>
      <c r="U339" s="146"/>
      <c r="V339" s="109"/>
      <c r="W339" s="381"/>
      <c r="X339" s="381"/>
      <c r="Y339" s="381"/>
      <c r="Z339" s="381"/>
      <c r="AA339" s="381"/>
      <c r="AB339" s="381"/>
      <c r="AC339" s="381"/>
      <c r="AD339" s="381"/>
      <c r="AE339" s="381"/>
      <c r="AF339" s="381"/>
      <c r="AG339" s="381"/>
      <c r="AH339" s="381"/>
      <c r="AI339" s="381"/>
      <c r="AJ339" s="381"/>
      <c r="AK339" s="381"/>
      <c r="AL339" s="116"/>
      <c r="AM339" s="202"/>
      <c r="AN339" s="109"/>
      <c r="AO339" s="381"/>
      <c r="AP339" s="381"/>
      <c r="AQ339" s="407"/>
    </row>
    <row r="340" spans="1:43" ht="6" customHeight="1" x14ac:dyDescent="0.25">
      <c r="A340" s="119"/>
      <c r="B340" s="118"/>
      <c r="C340" s="114"/>
      <c r="D340" s="113"/>
      <c r="E340" s="119"/>
      <c r="F340" s="119"/>
      <c r="G340" s="119"/>
      <c r="H340" s="119"/>
      <c r="I340" s="119"/>
      <c r="J340" s="119"/>
      <c r="K340" s="119"/>
      <c r="L340" s="119"/>
      <c r="M340" s="119"/>
      <c r="N340" s="119"/>
      <c r="O340" s="119"/>
      <c r="P340" s="119"/>
      <c r="Q340" s="119"/>
      <c r="R340" s="119"/>
      <c r="S340" s="119"/>
      <c r="T340" s="119"/>
      <c r="U340" s="114"/>
      <c r="V340" s="113"/>
      <c r="W340" s="119"/>
      <c r="X340" s="119"/>
      <c r="Y340" s="119"/>
      <c r="Z340" s="119"/>
      <c r="AA340" s="119"/>
      <c r="AB340" s="119"/>
      <c r="AC340" s="119"/>
      <c r="AD340" s="119"/>
      <c r="AE340" s="119"/>
      <c r="AF340" s="119"/>
      <c r="AG340" s="119"/>
      <c r="AH340" s="119"/>
      <c r="AI340" s="119"/>
      <c r="AJ340" s="119"/>
      <c r="AK340" s="119"/>
      <c r="AL340" s="120"/>
      <c r="AM340" s="114"/>
      <c r="AN340" s="113"/>
      <c r="AO340" s="119"/>
      <c r="AP340" s="119"/>
      <c r="AQ340" s="119"/>
    </row>
    <row r="341" spans="1:43" ht="6" customHeight="1" x14ac:dyDescent="0.25">
      <c r="A341" s="29"/>
      <c r="B341" s="433"/>
      <c r="C341" s="107"/>
      <c r="D341" s="108"/>
      <c r="E341" s="29"/>
      <c r="F341" s="29"/>
      <c r="G341" s="29"/>
      <c r="H341" s="29"/>
      <c r="I341" s="29"/>
      <c r="J341" s="29"/>
      <c r="K341" s="29"/>
      <c r="L341" s="29"/>
      <c r="M341" s="29"/>
      <c r="N341" s="29"/>
      <c r="O341" s="29"/>
      <c r="P341" s="29"/>
      <c r="Q341" s="29"/>
      <c r="R341" s="29"/>
      <c r="S341" s="29"/>
      <c r="T341" s="29"/>
      <c r="U341" s="107"/>
      <c r="V341" s="108"/>
      <c r="W341" s="29"/>
      <c r="X341" s="29"/>
      <c r="Y341" s="29"/>
      <c r="Z341" s="29"/>
      <c r="AA341" s="29"/>
      <c r="AB341" s="29"/>
      <c r="AC341" s="29"/>
      <c r="AD341" s="29"/>
      <c r="AE341" s="29"/>
      <c r="AF341" s="29"/>
      <c r="AG341" s="29"/>
      <c r="AH341" s="29"/>
      <c r="AI341" s="29"/>
      <c r="AJ341" s="29"/>
      <c r="AK341" s="29"/>
      <c r="AL341" s="33"/>
      <c r="AM341" s="107"/>
      <c r="AN341" s="108"/>
      <c r="AO341" s="29"/>
      <c r="AP341" s="29"/>
      <c r="AQ341" s="29"/>
    </row>
    <row r="342" spans="1:43" ht="11.25" customHeight="1" x14ac:dyDescent="0.25">
      <c r="A342" s="407"/>
      <c r="B342" s="460">
        <v>1044</v>
      </c>
      <c r="C342" s="202"/>
      <c r="D342" s="109"/>
      <c r="E342" s="1128" t="str">
        <f ca="1">VLOOKUP(INDIRECT(ADDRESS(ROW(),COLUMN()-3)),INDIRECT("translations[[Question Num]:["&amp; Language_Selected &amp;"]]"),MATCH(Language_Selected,Language_Options,0)+1,FALSE)</f>
        <v>Sometimes women experience a bad-smelling abnormal genital discharge. During the last 12 months, have you had a bad-smelling abnormal genital discharge?</v>
      </c>
      <c r="F342" s="1128"/>
      <c r="G342" s="1128"/>
      <c r="H342" s="1128"/>
      <c r="I342" s="1128"/>
      <c r="J342" s="1128"/>
      <c r="K342" s="1128"/>
      <c r="L342" s="1128"/>
      <c r="M342" s="1128"/>
      <c r="N342" s="1128"/>
      <c r="O342" s="1128"/>
      <c r="P342" s="1128"/>
      <c r="Q342" s="1128"/>
      <c r="R342" s="1128"/>
      <c r="S342" s="1128"/>
      <c r="T342" s="1128"/>
      <c r="U342" s="146"/>
      <c r="V342" s="109"/>
      <c r="W342" s="381" t="s">
        <v>52</v>
      </c>
      <c r="X342" s="381"/>
      <c r="Y342" s="111" t="s">
        <v>9</v>
      </c>
      <c r="Z342" s="111"/>
      <c r="AA342" s="111"/>
      <c r="AB342" s="111"/>
      <c r="AC342" s="111"/>
      <c r="AD342" s="111"/>
      <c r="AE342" s="111"/>
      <c r="AF342" s="111"/>
      <c r="AG342" s="111"/>
      <c r="AH342" s="111"/>
      <c r="AI342" s="111"/>
      <c r="AJ342" s="111"/>
      <c r="AK342" s="111"/>
      <c r="AL342" s="117" t="s">
        <v>53</v>
      </c>
      <c r="AM342" s="202"/>
      <c r="AN342" s="109"/>
      <c r="AO342" s="407"/>
      <c r="AP342" s="407"/>
      <c r="AQ342" s="407"/>
    </row>
    <row r="343" spans="1:43" x14ac:dyDescent="0.25">
      <c r="A343" s="407"/>
      <c r="B343" s="206"/>
      <c r="C343" s="202"/>
      <c r="D343" s="109"/>
      <c r="E343" s="1128"/>
      <c r="F343" s="1128"/>
      <c r="G343" s="1128"/>
      <c r="H343" s="1128"/>
      <c r="I343" s="1128"/>
      <c r="J343" s="1128"/>
      <c r="K343" s="1128"/>
      <c r="L343" s="1128"/>
      <c r="M343" s="1128"/>
      <c r="N343" s="1128"/>
      <c r="O343" s="1128"/>
      <c r="P343" s="1128"/>
      <c r="Q343" s="1128"/>
      <c r="R343" s="1128"/>
      <c r="S343" s="1128"/>
      <c r="T343" s="1128"/>
      <c r="U343" s="146"/>
      <c r="V343" s="109"/>
      <c r="W343" s="381" t="s">
        <v>54</v>
      </c>
      <c r="X343" s="381"/>
      <c r="Y343" s="111" t="s">
        <v>9</v>
      </c>
      <c r="Z343" s="111"/>
      <c r="AA343" s="111"/>
      <c r="AB343" s="111"/>
      <c r="AC343" s="111"/>
      <c r="AD343" s="111"/>
      <c r="AE343" s="111"/>
      <c r="AF343" s="111"/>
      <c r="AG343" s="111"/>
      <c r="AH343" s="111"/>
      <c r="AI343" s="111"/>
      <c r="AJ343" s="111"/>
      <c r="AK343" s="111"/>
      <c r="AL343" s="117" t="s">
        <v>55</v>
      </c>
      <c r="AM343" s="202"/>
      <c r="AN343" s="109"/>
      <c r="AO343" s="381"/>
      <c r="AP343" s="381"/>
      <c r="AQ343" s="407"/>
    </row>
    <row r="344" spans="1:43" ht="11.25" customHeight="1" x14ac:dyDescent="0.25">
      <c r="A344" s="407"/>
      <c r="B344" s="206"/>
      <c r="C344" s="202"/>
      <c r="D344" s="109"/>
      <c r="E344" s="1128"/>
      <c r="F344" s="1128"/>
      <c r="G344" s="1128"/>
      <c r="H344" s="1128"/>
      <c r="I344" s="1128"/>
      <c r="J344" s="1128"/>
      <c r="K344" s="1128"/>
      <c r="L344" s="1128"/>
      <c r="M344" s="1128"/>
      <c r="N344" s="1128"/>
      <c r="O344" s="1128"/>
      <c r="P344" s="1128"/>
      <c r="Q344" s="1128"/>
      <c r="R344" s="1128"/>
      <c r="S344" s="1128"/>
      <c r="T344" s="1128"/>
      <c r="U344" s="146"/>
      <c r="V344" s="109"/>
      <c r="W344" s="381" t="s">
        <v>150</v>
      </c>
      <c r="X344" s="381"/>
      <c r="Y344" s="381"/>
      <c r="Z344" s="381"/>
      <c r="AA344" s="381"/>
      <c r="AB344" s="111" t="s">
        <v>9</v>
      </c>
      <c r="AC344" s="160"/>
      <c r="AD344" s="111"/>
      <c r="AE344" s="111"/>
      <c r="AF344" s="111"/>
      <c r="AG344" s="111"/>
      <c r="AH344" s="111"/>
      <c r="AI344" s="111"/>
      <c r="AJ344" s="111"/>
      <c r="AK344" s="111"/>
      <c r="AL344" s="117" t="s">
        <v>103</v>
      </c>
      <c r="AM344" s="202"/>
      <c r="AN344" s="109"/>
      <c r="AO344" s="381"/>
      <c r="AP344" s="381"/>
      <c r="AQ344" s="407"/>
    </row>
    <row r="345" spans="1:43" x14ac:dyDescent="0.25">
      <c r="A345" s="407"/>
      <c r="B345" s="460"/>
      <c r="C345" s="202"/>
      <c r="D345" s="109"/>
      <c r="E345" s="1128"/>
      <c r="F345" s="1128"/>
      <c r="G345" s="1128"/>
      <c r="H345" s="1128"/>
      <c r="I345" s="1128"/>
      <c r="J345" s="1128"/>
      <c r="K345" s="1128"/>
      <c r="L345" s="1128"/>
      <c r="M345" s="1128"/>
      <c r="N345" s="1128"/>
      <c r="O345" s="1128"/>
      <c r="P345" s="1128"/>
      <c r="Q345" s="1128"/>
      <c r="R345" s="1128"/>
      <c r="S345" s="1128"/>
      <c r="T345" s="1128"/>
      <c r="U345" s="146"/>
      <c r="V345" s="109"/>
      <c r="W345" s="381"/>
      <c r="X345" s="381"/>
      <c r="Y345" s="381"/>
      <c r="Z345" s="381"/>
      <c r="AA345" s="381"/>
      <c r="AB345" s="381"/>
      <c r="AC345" s="381"/>
      <c r="AD345" s="381"/>
      <c r="AE345" s="381"/>
      <c r="AF345" s="381"/>
      <c r="AG345" s="381"/>
      <c r="AH345" s="381"/>
      <c r="AI345" s="381"/>
      <c r="AJ345" s="381"/>
      <c r="AK345" s="381"/>
      <c r="AL345" s="116"/>
      <c r="AM345" s="202"/>
      <c r="AN345" s="109"/>
      <c r="AO345" s="381"/>
      <c r="AP345" s="381"/>
      <c r="AQ345" s="407"/>
    </row>
    <row r="346" spans="1:43" ht="6" customHeight="1" x14ac:dyDescent="0.25">
      <c r="A346" s="119"/>
      <c r="B346" s="118"/>
      <c r="C346" s="114"/>
      <c r="D346" s="113"/>
      <c r="E346" s="119"/>
      <c r="F346" s="119"/>
      <c r="G346" s="119"/>
      <c r="H346" s="119"/>
      <c r="I346" s="119"/>
      <c r="J346" s="119"/>
      <c r="K346" s="119"/>
      <c r="L346" s="119"/>
      <c r="M346" s="119"/>
      <c r="N346" s="119"/>
      <c r="O346" s="119"/>
      <c r="P346" s="119"/>
      <c r="Q346" s="119"/>
      <c r="R346" s="119"/>
      <c r="S346" s="119"/>
      <c r="T346" s="119"/>
      <c r="U346" s="114"/>
      <c r="V346" s="113"/>
      <c r="W346" s="119"/>
      <c r="X346" s="119"/>
      <c r="Y346" s="119"/>
      <c r="Z346" s="119"/>
      <c r="AA346" s="119"/>
      <c r="AB346" s="119"/>
      <c r="AC346" s="119"/>
      <c r="AD346" s="119"/>
      <c r="AE346" s="119"/>
      <c r="AF346" s="119"/>
      <c r="AG346" s="119"/>
      <c r="AH346" s="119"/>
      <c r="AI346" s="119"/>
      <c r="AJ346" s="119"/>
      <c r="AK346" s="119"/>
      <c r="AL346" s="120"/>
      <c r="AM346" s="114"/>
      <c r="AN346" s="113"/>
      <c r="AO346" s="119"/>
      <c r="AP346" s="119"/>
      <c r="AQ346" s="119"/>
    </row>
    <row r="347" spans="1:43" ht="6" customHeight="1" x14ac:dyDescent="0.25">
      <c r="A347" s="29"/>
      <c r="B347" s="433"/>
      <c r="C347" s="107"/>
      <c r="D347" s="108"/>
      <c r="E347" s="29"/>
      <c r="F347" s="29"/>
      <c r="G347" s="29"/>
      <c r="H347" s="29"/>
      <c r="I347" s="29"/>
      <c r="J347" s="29"/>
      <c r="K347" s="29"/>
      <c r="L347" s="29"/>
      <c r="M347" s="29"/>
      <c r="N347" s="29"/>
      <c r="O347" s="29"/>
      <c r="P347" s="29"/>
      <c r="Q347" s="29"/>
      <c r="R347" s="29"/>
      <c r="S347" s="29"/>
      <c r="T347" s="29"/>
      <c r="U347" s="107"/>
      <c r="V347" s="108"/>
      <c r="W347" s="29"/>
      <c r="X347" s="29"/>
      <c r="Y347" s="29"/>
      <c r="Z347" s="29"/>
      <c r="AA347" s="29"/>
      <c r="AB347" s="29"/>
      <c r="AC347" s="29"/>
      <c r="AD347" s="29"/>
      <c r="AE347" s="29"/>
      <c r="AF347" s="29"/>
      <c r="AG347" s="29"/>
      <c r="AH347" s="29"/>
      <c r="AI347" s="29"/>
      <c r="AJ347" s="29"/>
      <c r="AK347" s="29"/>
      <c r="AL347" s="33"/>
      <c r="AM347" s="107"/>
      <c r="AN347" s="108"/>
      <c r="AO347" s="29"/>
      <c r="AP347" s="29"/>
      <c r="AQ347" s="29"/>
    </row>
    <row r="348" spans="1:43" ht="11.25" customHeight="1" x14ac:dyDescent="0.25">
      <c r="A348" s="407"/>
      <c r="B348" s="460">
        <v>1045</v>
      </c>
      <c r="C348" s="202"/>
      <c r="D348" s="109"/>
      <c r="E348" s="1128" t="str">
        <f ca="1">VLOOKUP(INDIRECT(ADDRESS(ROW(),COLUMN()-3)),INDIRECT("translations[[Question Num]:["&amp; Language_Selected &amp;"]]"),MATCH(Language_Selected,Language_Options,0)+1,FALSE)</f>
        <v>Sometimes women have a genital sore or ulcer. During the last 12 months, have you had a genital sore or ulcer?</v>
      </c>
      <c r="F348" s="1128"/>
      <c r="G348" s="1128"/>
      <c r="H348" s="1128"/>
      <c r="I348" s="1128"/>
      <c r="J348" s="1128"/>
      <c r="K348" s="1128"/>
      <c r="L348" s="1128"/>
      <c r="M348" s="1128"/>
      <c r="N348" s="1128"/>
      <c r="O348" s="1128"/>
      <c r="P348" s="1128"/>
      <c r="Q348" s="1128"/>
      <c r="R348" s="1128"/>
      <c r="S348" s="1128"/>
      <c r="T348" s="1128"/>
      <c r="U348" s="146"/>
      <c r="V348" s="109"/>
      <c r="W348" s="407" t="s">
        <v>52</v>
      </c>
      <c r="X348" s="407"/>
      <c r="Y348" s="112" t="s">
        <v>9</v>
      </c>
      <c r="Z348" s="112"/>
      <c r="AA348" s="112"/>
      <c r="AB348" s="112"/>
      <c r="AC348" s="112"/>
      <c r="AD348" s="112"/>
      <c r="AE348" s="112"/>
      <c r="AF348" s="112"/>
      <c r="AG348" s="112"/>
      <c r="AH348" s="112"/>
      <c r="AI348" s="112"/>
      <c r="AJ348" s="112"/>
      <c r="AK348" s="112"/>
      <c r="AL348" s="223" t="s">
        <v>53</v>
      </c>
      <c r="AM348" s="202"/>
      <c r="AN348" s="109"/>
      <c r="AO348" s="407"/>
      <c r="AP348" s="407"/>
      <c r="AQ348" s="407"/>
    </row>
    <row r="349" spans="1:43" x14ac:dyDescent="0.25">
      <c r="A349" s="407"/>
      <c r="B349" s="410"/>
      <c r="C349" s="202"/>
      <c r="D349" s="109"/>
      <c r="E349" s="1128"/>
      <c r="F349" s="1128"/>
      <c r="G349" s="1128"/>
      <c r="H349" s="1128"/>
      <c r="I349" s="1128"/>
      <c r="J349" s="1128"/>
      <c r="K349" s="1128"/>
      <c r="L349" s="1128"/>
      <c r="M349" s="1128"/>
      <c r="N349" s="1128"/>
      <c r="O349" s="1128"/>
      <c r="P349" s="1128"/>
      <c r="Q349" s="1128"/>
      <c r="R349" s="1128"/>
      <c r="S349" s="1128"/>
      <c r="T349" s="1128"/>
      <c r="U349" s="146"/>
      <c r="V349" s="109"/>
      <c r="W349" s="407" t="s">
        <v>54</v>
      </c>
      <c r="X349" s="407"/>
      <c r="Y349" s="112" t="s">
        <v>9</v>
      </c>
      <c r="Z349" s="112"/>
      <c r="AA349" s="112"/>
      <c r="AB349" s="112"/>
      <c r="AC349" s="112"/>
      <c r="AD349" s="112"/>
      <c r="AE349" s="112"/>
      <c r="AF349" s="112"/>
      <c r="AG349" s="112"/>
      <c r="AH349" s="112"/>
      <c r="AI349" s="112"/>
      <c r="AJ349" s="112"/>
      <c r="AK349" s="112"/>
      <c r="AL349" s="223" t="s">
        <v>55</v>
      </c>
      <c r="AM349" s="202"/>
      <c r="AN349" s="109"/>
      <c r="AO349" s="407"/>
      <c r="AP349" s="407"/>
      <c r="AQ349" s="407"/>
    </row>
    <row r="350" spans="1:43" x14ac:dyDescent="0.25">
      <c r="A350" s="407"/>
      <c r="B350" s="410"/>
      <c r="C350" s="202"/>
      <c r="D350" s="109"/>
      <c r="E350" s="1128"/>
      <c r="F350" s="1128"/>
      <c r="G350" s="1128"/>
      <c r="H350" s="1128"/>
      <c r="I350" s="1128"/>
      <c r="J350" s="1128"/>
      <c r="K350" s="1128"/>
      <c r="L350" s="1128"/>
      <c r="M350" s="1128"/>
      <c r="N350" s="1128"/>
      <c r="O350" s="1128"/>
      <c r="P350" s="1128"/>
      <c r="Q350" s="1128"/>
      <c r="R350" s="1128"/>
      <c r="S350" s="1128"/>
      <c r="T350" s="1128"/>
      <c r="U350" s="146"/>
      <c r="V350" s="109"/>
      <c r="W350" s="407" t="s">
        <v>150</v>
      </c>
      <c r="X350" s="407"/>
      <c r="Y350" s="407"/>
      <c r="Z350" s="407"/>
      <c r="AA350" s="407"/>
      <c r="AB350" s="112" t="s">
        <v>9</v>
      </c>
      <c r="AC350" s="170"/>
      <c r="AD350" s="112"/>
      <c r="AE350" s="112"/>
      <c r="AF350" s="112"/>
      <c r="AG350" s="112"/>
      <c r="AH350" s="112"/>
      <c r="AI350" s="112"/>
      <c r="AJ350" s="112"/>
      <c r="AK350" s="112"/>
      <c r="AL350" s="223" t="s">
        <v>103</v>
      </c>
      <c r="AM350" s="202"/>
      <c r="AN350" s="109"/>
      <c r="AO350" s="407"/>
      <c r="AP350" s="407"/>
      <c r="AQ350" s="407"/>
    </row>
    <row r="351" spans="1:43" ht="6" customHeight="1" x14ac:dyDescent="0.25">
      <c r="A351" s="407"/>
      <c r="B351" s="410"/>
      <c r="C351" s="202"/>
      <c r="D351" s="109"/>
      <c r="E351" s="407"/>
      <c r="F351" s="407"/>
      <c r="G351" s="407"/>
      <c r="H351" s="407"/>
      <c r="I351" s="407"/>
      <c r="J351" s="407"/>
      <c r="K351" s="407"/>
      <c r="L351" s="407"/>
      <c r="M351" s="407"/>
      <c r="N351" s="407"/>
      <c r="O351" s="407"/>
      <c r="P351" s="407"/>
      <c r="Q351" s="407"/>
      <c r="R351" s="407"/>
      <c r="S351" s="407"/>
      <c r="T351" s="407"/>
      <c r="U351" s="202"/>
      <c r="V351" s="109"/>
      <c r="W351" s="407"/>
      <c r="X351" s="407"/>
      <c r="Y351" s="407"/>
      <c r="Z351" s="407"/>
      <c r="AA351" s="407"/>
      <c r="AB351" s="407"/>
      <c r="AC351" s="407"/>
      <c r="AD351" s="407"/>
      <c r="AE351" s="407"/>
      <c r="AF351" s="407"/>
      <c r="AG351" s="407"/>
      <c r="AH351" s="407"/>
      <c r="AI351" s="407"/>
      <c r="AJ351" s="407"/>
      <c r="AK351" s="407"/>
      <c r="AL351" s="203"/>
      <c r="AM351" s="202"/>
      <c r="AN351" s="109"/>
      <c r="AO351" s="407"/>
      <c r="AP351" s="407"/>
      <c r="AQ351" s="407"/>
    </row>
    <row r="352" spans="1:43" ht="6" customHeight="1" x14ac:dyDescent="0.25">
      <c r="A352" s="29"/>
      <c r="B352" s="433"/>
      <c r="C352" s="107"/>
      <c r="D352" s="108"/>
      <c r="E352" s="29"/>
      <c r="F352" s="29"/>
      <c r="G352" s="29"/>
      <c r="H352" s="29"/>
      <c r="I352" s="29"/>
      <c r="J352" s="29"/>
      <c r="K352" s="29"/>
      <c r="L352" s="29"/>
      <c r="M352" s="29"/>
      <c r="N352" s="29"/>
      <c r="O352" s="29"/>
      <c r="P352" s="29"/>
      <c r="Q352" s="29"/>
      <c r="R352" s="29"/>
      <c r="S352" s="29"/>
      <c r="T352" s="29"/>
      <c r="U352" s="107"/>
      <c r="V352" s="108"/>
      <c r="W352" s="29"/>
      <c r="X352" s="29"/>
      <c r="Y352" s="29"/>
      <c r="Z352" s="29"/>
      <c r="AA352" s="29"/>
      <c r="AB352" s="29"/>
      <c r="AC352" s="29"/>
      <c r="AD352" s="29"/>
      <c r="AE352" s="29"/>
      <c r="AF352" s="29"/>
      <c r="AG352" s="29"/>
      <c r="AH352" s="29"/>
      <c r="AI352" s="29"/>
      <c r="AJ352" s="29"/>
      <c r="AK352" s="29"/>
      <c r="AL352" s="33"/>
      <c r="AM352" s="107"/>
      <c r="AN352" s="108"/>
      <c r="AO352" s="29"/>
      <c r="AP352" s="29"/>
      <c r="AQ352" s="29"/>
    </row>
    <row r="353" spans="1:43" ht="11.25" customHeight="1" x14ac:dyDescent="0.25">
      <c r="A353" s="407"/>
      <c r="B353" s="460">
        <v>1046</v>
      </c>
      <c r="C353" s="147"/>
      <c r="D353" s="109"/>
      <c r="E353" s="1128" t="str">
        <f ca="1">VLOOKUP(INDIRECT(ADDRESS(ROW(),COLUMN()-3)),INDIRECT("translations[[Question Num]:["&amp; Language_Selected &amp;"]]"),MATCH(Language_Selected,Language_Options,0)+1,FALSE)</f>
        <v>If a wife knows her husband has a disease that she can get during sexual intercourse, is she justified in asking that they use a condom when they have sex?</v>
      </c>
      <c r="F353" s="1128"/>
      <c r="G353" s="1128"/>
      <c r="H353" s="1128"/>
      <c r="I353" s="1128"/>
      <c r="J353" s="1128"/>
      <c r="K353" s="1128"/>
      <c r="L353" s="1128"/>
      <c r="M353" s="1128"/>
      <c r="N353" s="1128"/>
      <c r="O353" s="1128"/>
      <c r="P353" s="1128"/>
      <c r="Q353" s="1128"/>
      <c r="R353" s="1128"/>
      <c r="S353" s="1128"/>
      <c r="T353" s="1128"/>
      <c r="U353" s="146"/>
      <c r="V353" s="109"/>
      <c r="W353" s="381" t="s">
        <v>52</v>
      </c>
      <c r="X353" s="381"/>
      <c r="Y353" s="111" t="s">
        <v>9</v>
      </c>
      <c r="Z353" s="111"/>
      <c r="AA353" s="111"/>
      <c r="AB353" s="111"/>
      <c r="AC353" s="111"/>
      <c r="AD353" s="111"/>
      <c r="AE353" s="111"/>
      <c r="AF353" s="111"/>
      <c r="AG353" s="111"/>
      <c r="AH353" s="111"/>
      <c r="AI353" s="111"/>
      <c r="AJ353" s="111"/>
      <c r="AK353" s="111"/>
      <c r="AL353" s="117" t="s">
        <v>53</v>
      </c>
      <c r="AM353" s="202"/>
      <c r="AN353" s="109"/>
      <c r="AO353" s="381"/>
      <c r="AP353" s="381"/>
      <c r="AQ353" s="407"/>
    </row>
    <row r="354" spans="1:43" x14ac:dyDescent="0.25">
      <c r="A354" s="407"/>
      <c r="B354" s="121"/>
      <c r="C354" s="147"/>
      <c r="D354" s="109"/>
      <c r="E354" s="1128"/>
      <c r="F354" s="1128"/>
      <c r="G354" s="1128"/>
      <c r="H354" s="1128"/>
      <c r="I354" s="1128"/>
      <c r="J354" s="1128"/>
      <c r="K354" s="1128"/>
      <c r="L354" s="1128"/>
      <c r="M354" s="1128"/>
      <c r="N354" s="1128"/>
      <c r="O354" s="1128"/>
      <c r="P354" s="1128"/>
      <c r="Q354" s="1128"/>
      <c r="R354" s="1128"/>
      <c r="S354" s="1128"/>
      <c r="T354" s="1128"/>
      <c r="U354" s="146"/>
      <c r="V354" s="109"/>
      <c r="W354" s="381" t="s">
        <v>54</v>
      </c>
      <c r="X354" s="381"/>
      <c r="Y354" s="111" t="s">
        <v>9</v>
      </c>
      <c r="Z354" s="111"/>
      <c r="AA354" s="111"/>
      <c r="AB354" s="111"/>
      <c r="AC354" s="111"/>
      <c r="AD354" s="111"/>
      <c r="AE354" s="111"/>
      <c r="AF354" s="111"/>
      <c r="AG354" s="111"/>
      <c r="AH354" s="111"/>
      <c r="AI354" s="111"/>
      <c r="AJ354" s="111"/>
      <c r="AK354" s="111"/>
      <c r="AL354" s="117" t="s">
        <v>55</v>
      </c>
      <c r="AM354" s="202"/>
      <c r="AN354" s="109"/>
      <c r="AO354" s="381"/>
      <c r="AP354" s="381"/>
      <c r="AQ354" s="407"/>
    </row>
    <row r="355" spans="1:43" x14ac:dyDescent="0.25">
      <c r="A355" s="407"/>
      <c r="B355" s="206"/>
      <c r="C355" s="202"/>
      <c r="D355" s="109"/>
      <c r="E355" s="1128"/>
      <c r="F355" s="1128"/>
      <c r="G355" s="1128"/>
      <c r="H355" s="1128"/>
      <c r="I355" s="1128"/>
      <c r="J355" s="1128"/>
      <c r="K355" s="1128"/>
      <c r="L355" s="1128"/>
      <c r="M355" s="1128"/>
      <c r="N355" s="1128"/>
      <c r="O355" s="1128"/>
      <c r="P355" s="1128"/>
      <c r="Q355" s="1128"/>
      <c r="R355" s="1128"/>
      <c r="S355" s="1128"/>
      <c r="T355" s="1128"/>
      <c r="U355" s="146"/>
      <c r="V355" s="109"/>
      <c r="W355" s="381" t="s">
        <v>150</v>
      </c>
      <c r="X355" s="381"/>
      <c r="Y355" s="381"/>
      <c r="Z355" s="381"/>
      <c r="AA355" s="381"/>
      <c r="AB355" s="111" t="s">
        <v>9</v>
      </c>
      <c r="AC355" s="160"/>
      <c r="AD355" s="111"/>
      <c r="AE355" s="111"/>
      <c r="AF355" s="111"/>
      <c r="AG355" s="111"/>
      <c r="AH355" s="111"/>
      <c r="AI355" s="111"/>
      <c r="AJ355" s="111"/>
      <c r="AK355" s="111"/>
      <c r="AL355" s="117" t="s">
        <v>103</v>
      </c>
      <c r="AM355" s="202"/>
      <c r="AN355" s="109"/>
      <c r="AO355" s="381"/>
      <c r="AP355" s="381"/>
      <c r="AQ355" s="407"/>
    </row>
    <row r="356" spans="1:43" ht="6" customHeight="1" x14ac:dyDescent="0.25">
      <c r="A356" s="119"/>
      <c r="B356" s="118"/>
      <c r="C356" s="114"/>
      <c r="D356" s="113"/>
      <c r="E356" s="119"/>
      <c r="F356" s="119"/>
      <c r="G356" s="119"/>
      <c r="H356" s="119"/>
      <c r="I356" s="119"/>
      <c r="J356" s="119"/>
      <c r="K356" s="119"/>
      <c r="L356" s="119"/>
      <c r="M356" s="119"/>
      <c r="N356" s="119"/>
      <c r="O356" s="119"/>
      <c r="P356" s="119"/>
      <c r="Q356" s="119"/>
      <c r="R356" s="119"/>
      <c r="S356" s="119"/>
      <c r="T356" s="119"/>
      <c r="U356" s="114"/>
      <c r="V356" s="113"/>
      <c r="W356" s="119"/>
      <c r="X356" s="119"/>
      <c r="Y356" s="119"/>
      <c r="Z356" s="119"/>
      <c r="AA356" s="119"/>
      <c r="AB356" s="119"/>
      <c r="AC356" s="119"/>
      <c r="AD356" s="119"/>
      <c r="AE356" s="119"/>
      <c r="AF356" s="119"/>
      <c r="AG356" s="119"/>
      <c r="AH356" s="119"/>
      <c r="AI356" s="119"/>
      <c r="AJ356" s="119"/>
      <c r="AK356" s="119"/>
      <c r="AL356" s="120"/>
      <c r="AM356" s="114"/>
      <c r="AN356" s="113"/>
      <c r="AO356" s="119"/>
      <c r="AP356" s="156"/>
      <c r="AQ356" s="119"/>
    </row>
    <row r="357" spans="1:43" ht="6" customHeight="1" x14ac:dyDescent="0.25">
      <c r="A357" s="29"/>
      <c r="B357" s="433"/>
      <c r="C357" s="107"/>
      <c r="D357" s="108"/>
      <c r="E357" s="29"/>
      <c r="F357" s="29"/>
      <c r="G357" s="29"/>
      <c r="H357" s="29"/>
      <c r="I357" s="29"/>
      <c r="J357" s="29"/>
      <c r="K357" s="29"/>
      <c r="L357" s="29"/>
      <c r="M357" s="29"/>
      <c r="N357" s="29"/>
      <c r="O357" s="29"/>
      <c r="P357" s="29"/>
      <c r="Q357" s="29"/>
      <c r="R357" s="29"/>
      <c r="S357" s="29"/>
      <c r="T357" s="29"/>
      <c r="U357" s="107"/>
      <c r="V357" s="108"/>
      <c r="W357" s="29"/>
      <c r="X357" s="29"/>
      <c r="Y357" s="29"/>
      <c r="Z357" s="29"/>
      <c r="AA357" s="29"/>
      <c r="AB357" s="29"/>
      <c r="AC357" s="29"/>
      <c r="AD357" s="29"/>
      <c r="AE357" s="29"/>
      <c r="AF357" s="29"/>
      <c r="AG357" s="29"/>
      <c r="AH357" s="29"/>
      <c r="AI357" s="29"/>
      <c r="AJ357" s="29"/>
      <c r="AK357" s="29"/>
      <c r="AL357" s="33"/>
      <c r="AM357" s="107"/>
      <c r="AN357" s="108"/>
      <c r="AO357" s="29"/>
      <c r="AP357" s="29"/>
      <c r="AQ357" s="29"/>
    </row>
    <row r="358" spans="1:43" ht="11.25" customHeight="1" x14ac:dyDescent="0.25">
      <c r="A358" s="407"/>
      <c r="B358" s="460">
        <v>1047</v>
      </c>
      <c r="C358" s="202"/>
      <c r="D358" s="109"/>
      <c r="E358" s="1128" t="str">
        <f ca="1">VLOOKUP(INDIRECT(ADDRESS(ROW(),COLUMN()-3)),INDIRECT("translations[[Question Num]:["&amp; Language_Selected &amp;"]]"),MATCH(Language_Selected,Language_Options,0)+1,FALSE)</f>
        <v>Is a wife justified in refusing to have sex with her husband when she knows he has sex with other women?</v>
      </c>
      <c r="F358" s="1128"/>
      <c r="G358" s="1128"/>
      <c r="H358" s="1128"/>
      <c r="I358" s="1128"/>
      <c r="J358" s="1128"/>
      <c r="K358" s="1128"/>
      <c r="L358" s="1128"/>
      <c r="M358" s="1128"/>
      <c r="N358" s="1128"/>
      <c r="O358" s="1128"/>
      <c r="P358" s="1128"/>
      <c r="Q358" s="1128"/>
      <c r="R358" s="1128"/>
      <c r="S358" s="1128"/>
      <c r="T358" s="1128"/>
      <c r="U358" s="146"/>
      <c r="V358" s="109"/>
      <c r="W358" s="407" t="s">
        <v>52</v>
      </c>
      <c r="X358" s="407"/>
      <c r="Y358" s="112" t="s">
        <v>9</v>
      </c>
      <c r="Z358" s="112"/>
      <c r="AA358" s="112"/>
      <c r="AB358" s="112"/>
      <c r="AC358" s="112"/>
      <c r="AD358" s="112"/>
      <c r="AE358" s="112"/>
      <c r="AF358" s="112"/>
      <c r="AG358" s="112"/>
      <c r="AH358" s="112"/>
      <c r="AI358" s="112"/>
      <c r="AJ358" s="112"/>
      <c r="AK358" s="112"/>
      <c r="AL358" s="223" t="s">
        <v>53</v>
      </c>
      <c r="AM358" s="202"/>
      <c r="AN358" s="109"/>
      <c r="AO358" s="407"/>
      <c r="AP358" s="407"/>
      <c r="AQ358" s="407"/>
    </row>
    <row r="359" spans="1:43" x14ac:dyDescent="0.25">
      <c r="A359" s="407"/>
      <c r="B359" s="121"/>
      <c r="C359" s="202"/>
      <c r="D359" s="109"/>
      <c r="E359" s="1128"/>
      <c r="F359" s="1128"/>
      <c r="G359" s="1128"/>
      <c r="H359" s="1128"/>
      <c r="I359" s="1128"/>
      <c r="J359" s="1128"/>
      <c r="K359" s="1128"/>
      <c r="L359" s="1128"/>
      <c r="M359" s="1128"/>
      <c r="N359" s="1128"/>
      <c r="O359" s="1128"/>
      <c r="P359" s="1128"/>
      <c r="Q359" s="1128"/>
      <c r="R359" s="1128"/>
      <c r="S359" s="1128"/>
      <c r="T359" s="1128"/>
      <c r="U359" s="146"/>
      <c r="V359" s="109"/>
      <c r="W359" s="407" t="s">
        <v>54</v>
      </c>
      <c r="X359" s="407"/>
      <c r="Y359" s="112" t="s">
        <v>9</v>
      </c>
      <c r="Z359" s="112"/>
      <c r="AA359" s="112"/>
      <c r="AB359" s="112"/>
      <c r="AC359" s="112"/>
      <c r="AD359" s="112"/>
      <c r="AE359" s="112"/>
      <c r="AF359" s="112"/>
      <c r="AG359" s="112"/>
      <c r="AH359" s="112"/>
      <c r="AI359" s="112"/>
      <c r="AJ359" s="112"/>
      <c r="AK359" s="112"/>
      <c r="AL359" s="223" t="s">
        <v>55</v>
      </c>
      <c r="AM359" s="202"/>
      <c r="AN359" s="109"/>
      <c r="AO359" s="407"/>
      <c r="AP359" s="407"/>
      <c r="AQ359" s="407"/>
    </row>
    <row r="360" spans="1:43" x14ac:dyDescent="0.25">
      <c r="A360" s="407"/>
      <c r="B360" s="410"/>
      <c r="C360" s="202"/>
      <c r="D360" s="109"/>
      <c r="E360" s="1128"/>
      <c r="F360" s="1128"/>
      <c r="G360" s="1128"/>
      <c r="H360" s="1128"/>
      <c r="I360" s="1128"/>
      <c r="J360" s="1128"/>
      <c r="K360" s="1128"/>
      <c r="L360" s="1128"/>
      <c r="M360" s="1128"/>
      <c r="N360" s="1128"/>
      <c r="O360" s="1128"/>
      <c r="P360" s="1128"/>
      <c r="Q360" s="1128"/>
      <c r="R360" s="1128"/>
      <c r="S360" s="1128"/>
      <c r="T360" s="1128"/>
      <c r="U360" s="146"/>
      <c r="V360" s="109"/>
      <c r="W360" s="407" t="s">
        <v>150</v>
      </c>
      <c r="X360" s="407"/>
      <c r="Y360" s="407"/>
      <c r="Z360" s="407"/>
      <c r="AA360" s="407"/>
      <c r="AB360" s="112" t="s">
        <v>9</v>
      </c>
      <c r="AC360" s="170"/>
      <c r="AD360" s="112"/>
      <c r="AE360" s="112"/>
      <c r="AF360" s="112"/>
      <c r="AG360" s="112"/>
      <c r="AH360" s="112"/>
      <c r="AI360" s="112"/>
      <c r="AJ360" s="112"/>
      <c r="AK360" s="112"/>
      <c r="AL360" s="223" t="s">
        <v>103</v>
      </c>
      <c r="AM360" s="202"/>
      <c r="AN360" s="109"/>
      <c r="AO360" s="407"/>
      <c r="AP360" s="407"/>
      <c r="AQ360" s="407"/>
    </row>
    <row r="361" spans="1:43" s="159" customFormat="1" ht="6" customHeight="1" thickBot="1" x14ac:dyDescent="0.3">
      <c r="A361" s="407"/>
      <c r="B361" s="410"/>
      <c r="C361" s="202"/>
      <c r="D361" s="109"/>
      <c r="E361" s="407"/>
      <c r="F361" s="407"/>
      <c r="G361" s="407"/>
      <c r="H361" s="407"/>
      <c r="I361" s="407"/>
      <c r="J361" s="407"/>
      <c r="K361" s="407"/>
      <c r="L361" s="407"/>
      <c r="M361" s="407"/>
      <c r="N361" s="407"/>
      <c r="O361" s="407"/>
      <c r="P361" s="407"/>
      <c r="Q361" s="407"/>
      <c r="R361" s="407"/>
      <c r="S361" s="407"/>
      <c r="T361" s="407"/>
      <c r="U361" s="202"/>
      <c r="V361" s="109"/>
      <c r="W361" s="407"/>
      <c r="X361" s="407"/>
      <c r="Y361" s="407"/>
      <c r="Z361" s="407"/>
      <c r="AA361" s="407"/>
      <c r="AB361" s="407"/>
      <c r="AC361" s="407"/>
      <c r="AD361" s="407"/>
      <c r="AE361" s="407"/>
      <c r="AF361" s="407"/>
      <c r="AG361" s="407"/>
      <c r="AH361" s="407"/>
      <c r="AI361" s="407"/>
      <c r="AJ361" s="407"/>
      <c r="AK361" s="407"/>
      <c r="AL361" s="203"/>
      <c r="AM361" s="202"/>
      <c r="AN361" s="109"/>
      <c r="AO361" s="407"/>
      <c r="AP361" s="359"/>
      <c r="AQ361" s="407"/>
    </row>
    <row r="362" spans="1:43" ht="6" customHeight="1" x14ac:dyDescent="0.25">
      <c r="A362" s="129"/>
      <c r="B362" s="130"/>
      <c r="C362" s="131"/>
      <c r="D362" s="132"/>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c r="AA362" s="133"/>
      <c r="AB362" s="133"/>
      <c r="AC362" s="133"/>
      <c r="AD362" s="133"/>
      <c r="AE362" s="133"/>
      <c r="AF362" s="133"/>
      <c r="AG362" s="133"/>
      <c r="AH362" s="133"/>
      <c r="AI362" s="133"/>
      <c r="AJ362" s="133"/>
      <c r="AK362" s="133"/>
      <c r="AL362" s="134"/>
      <c r="AM362" s="131"/>
      <c r="AN362" s="132"/>
      <c r="AO362" s="133"/>
      <c r="AP362" s="133"/>
      <c r="AQ362" s="135"/>
    </row>
    <row r="363" spans="1:43" x14ac:dyDescent="0.25">
      <c r="A363" s="136"/>
      <c r="B363" s="460">
        <v>1048</v>
      </c>
      <c r="C363" s="147"/>
      <c r="D363" s="109"/>
      <c r="E363" s="1129" t="s">
        <v>595</v>
      </c>
      <c r="F363" s="1129"/>
      <c r="G363" s="1129"/>
      <c r="H363" s="1129"/>
      <c r="I363" s="1129"/>
      <c r="J363" s="1129"/>
      <c r="K363" s="1129"/>
      <c r="L363" s="1129"/>
      <c r="M363" s="1129"/>
      <c r="N363" s="1129"/>
      <c r="O363" s="1129"/>
      <c r="P363" s="1129"/>
      <c r="Q363" s="1129"/>
      <c r="R363" s="1129"/>
      <c r="S363" s="1129"/>
      <c r="T363" s="1129"/>
      <c r="U363" s="1129"/>
      <c r="V363" s="1129"/>
      <c r="W363" s="1129"/>
      <c r="X363" s="1129"/>
      <c r="Y363" s="1129"/>
      <c r="Z363" s="1129"/>
      <c r="AA363" s="1129"/>
      <c r="AB363" s="1129"/>
      <c r="AC363" s="1129"/>
      <c r="AD363" s="1129"/>
      <c r="AE363" s="1129"/>
      <c r="AF363" s="1129"/>
      <c r="AG363" s="1129"/>
      <c r="AH363" s="1129"/>
      <c r="AI363" s="1129"/>
      <c r="AJ363" s="1129"/>
      <c r="AK363" s="1129"/>
      <c r="AL363" s="1129"/>
      <c r="AM363" s="202"/>
      <c r="AN363" s="109"/>
      <c r="AO363" s="407"/>
      <c r="AP363" s="407"/>
      <c r="AQ363" s="137"/>
    </row>
    <row r="364" spans="1:43" ht="6" customHeight="1" x14ac:dyDescent="0.25">
      <c r="A364" s="136"/>
      <c r="B364" s="121"/>
      <c r="C364" s="147"/>
      <c r="D364" s="109"/>
      <c r="E364" s="407"/>
      <c r="F364" s="407"/>
      <c r="G364" s="407"/>
      <c r="H364" s="407"/>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407"/>
      <c r="AE364" s="407"/>
      <c r="AF364" s="407"/>
      <c r="AG364" s="407"/>
      <c r="AH364" s="407"/>
      <c r="AI364" s="407"/>
      <c r="AJ364" s="407"/>
      <c r="AK364" s="407"/>
      <c r="AL364" s="203"/>
      <c r="AM364" s="202"/>
      <c r="AN364" s="109"/>
      <c r="AO364" s="407"/>
      <c r="AP364" s="407"/>
      <c r="AQ364" s="137"/>
    </row>
    <row r="365" spans="1:43" x14ac:dyDescent="0.25">
      <c r="A365" s="136"/>
      <c r="B365" s="121"/>
      <c r="C365" s="202"/>
      <c r="D365" s="109"/>
      <c r="E365" s="407"/>
      <c r="F365" s="407"/>
      <c r="G365" s="407"/>
      <c r="H365" s="407"/>
      <c r="I365" s="407"/>
      <c r="J365" s="407"/>
      <c r="K365" s="407"/>
      <c r="L365" s="407"/>
      <c r="M365" s="407"/>
      <c r="N365" s="407"/>
      <c r="O365" s="407"/>
      <c r="P365" s="407"/>
      <c r="Q365" s="203" t="s">
        <v>713</v>
      </c>
      <c r="R365" s="407"/>
      <c r="S365" s="407"/>
      <c r="T365" s="407"/>
      <c r="U365" s="407"/>
      <c r="V365" s="407"/>
      <c r="W365" s="407"/>
      <c r="X365" s="407"/>
      <c r="Y365" s="407"/>
      <c r="Z365" s="407"/>
      <c r="AA365" s="407"/>
      <c r="AB365" s="203" t="s">
        <v>733</v>
      </c>
      <c r="AC365" s="407"/>
      <c r="AD365" s="407"/>
      <c r="AE365" s="407"/>
      <c r="AF365" s="407"/>
      <c r="AG365" s="407"/>
      <c r="AH365" s="407"/>
      <c r="AI365" s="407"/>
      <c r="AJ365" s="407"/>
      <c r="AK365" s="407"/>
      <c r="AL365" s="203"/>
      <c r="AM365" s="202"/>
      <c r="AN365" s="109"/>
      <c r="AO365" s="407"/>
      <c r="AP365" s="1229">
        <v>1101</v>
      </c>
      <c r="AQ365" s="137"/>
    </row>
    <row r="366" spans="1:43" x14ac:dyDescent="0.25">
      <c r="A366" s="136"/>
      <c r="B366" s="410"/>
      <c r="C366" s="202"/>
      <c r="D366" s="109"/>
      <c r="E366" s="407"/>
      <c r="F366" s="407"/>
      <c r="G366" s="407"/>
      <c r="H366" s="407"/>
      <c r="I366" s="407"/>
      <c r="J366" s="407"/>
      <c r="K366" s="407"/>
      <c r="L366" s="407"/>
      <c r="M366" s="407"/>
      <c r="N366" s="407"/>
      <c r="O366" s="407"/>
      <c r="P366" s="407"/>
      <c r="Q366" s="203" t="s">
        <v>715</v>
      </c>
      <c r="R366" s="407"/>
      <c r="S366" s="407"/>
      <c r="T366" s="407"/>
      <c r="U366" s="407"/>
      <c r="V366" s="159"/>
      <c r="W366" s="407"/>
      <c r="X366" s="407"/>
      <c r="Y366" s="407"/>
      <c r="Z366" s="407"/>
      <c r="AA366" s="407"/>
      <c r="AB366" s="407"/>
      <c r="AC366" s="407"/>
      <c r="AD366" s="407"/>
      <c r="AE366" s="407"/>
      <c r="AF366" s="407"/>
      <c r="AG366" s="407"/>
      <c r="AH366" s="407"/>
      <c r="AI366" s="407"/>
      <c r="AJ366" s="407"/>
      <c r="AK366" s="407"/>
      <c r="AL366" s="203"/>
      <c r="AM366" s="202"/>
      <c r="AN366" s="109"/>
      <c r="AO366" s="407"/>
      <c r="AP366" s="1229"/>
      <c r="AQ366" s="137"/>
    </row>
    <row r="367" spans="1:43" ht="6" customHeight="1" thickBot="1" x14ac:dyDescent="0.3">
      <c r="A367" s="138"/>
      <c r="B367" s="432"/>
      <c r="C367" s="139"/>
      <c r="D367" s="140"/>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c r="AA367" s="141"/>
      <c r="AB367" s="141"/>
      <c r="AC367" s="141"/>
      <c r="AD367" s="141"/>
      <c r="AE367" s="141"/>
      <c r="AF367" s="141"/>
      <c r="AG367" s="141"/>
      <c r="AH367" s="141"/>
      <c r="AI367" s="141"/>
      <c r="AJ367" s="141"/>
      <c r="AK367" s="141"/>
      <c r="AL367" s="142"/>
      <c r="AM367" s="139"/>
      <c r="AN367" s="140"/>
      <c r="AO367" s="141"/>
      <c r="AP367" s="141"/>
      <c r="AQ367" s="143"/>
    </row>
    <row r="368" spans="1:43" ht="6" customHeight="1" x14ac:dyDescent="0.25">
      <c r="A368" s="133"/>
      <c r="B368" s="130"/>
      <c r="C368" s="131"/>
      <c r="D368" s="132"/>
      <c r="E368" s="133"/>
      <c r="F368" s="133"/>
      <c r="G368" s="133"/>
      <c r="H368" s="133"/>
      <c r="I368" s="133"/>
      <c r="J368" s="133"/>
      <c r="K368" s="133"/>
      <c r="L368" s="133"/>
      <c r="M368" s="133"/>
      <c r="N368" s="133"/>
      <c r="O368" s="133"/>
      <c r="P368" s="133"/>
      <c r="Q368" s="133"/>
      <c r="R368" s="133"/>
      <c r="S368" s="133"/>
      <c r="T368" s="133"/>
      <c r="U368" s="131"/>
      <c r="V368" s="132"/>
      <c r="W368" s="133"/>
      <c r="X368" s="133"/>
      <c r="Y368" s="133"/>
      <c r="Z368" s="133"/>
      <c r="AA368" s="133"/>
      <c r="AB368" s="133"/>
      <c r="AC368" s="133"/>
      <c r="AD368" s="133"/>
      <c r="AE368" s="133"/>
      <c r="AF368" s="133"/>
      <c r="AG368" s="133"/>
      <c r="AH368" s="133"/>
      <c r="AI368" s="133"/>
      <c r="AJ368" s="133"/>
      <c r="AK368" s="133"/>
      <c r="AL368" s="134"/>
      <c r="AM368" s="131"/>
      <c r="AN368" s="132"/>
      <c r="AO368" s="133"/>
      <c r="AP368" s="157"/>
      <c r="AQ368" s="133"/>
    </row>
    <row r="369" spans="1:44" ht="11.25" customHeight="1" x14ac:dyDescent="0.25">
      <c r="A369" s="407"/>
      <c r="B369" s="460">
        <v>1049</v>
      </c>
      <c r="C369" s="202"/>
      <c r="D369" s="109"/>
      <c r="E369" s="1128" t="str">
        <f ca="1">VLOOKUP(INDIRECT(ADDRESS(ROW(),COLUMN()-3)),INDIRECT("translations[[Question Num]:["&amp; Language_Selected &amp;"]]"),MATCH(Language_Selected,Language_Options,0)+1,FALSE)</f>
        <v>Can you say no to your (husband/partner) if you do not want to have sexual intercourse?</v>
      </c>
      <c r="F369" s="1128"/>
      <c r="G369" s="1128"/>
      <c r="H369" s="1128"/>
      <c r="I369" s="1128"/>
      <c r="J369" s="1128"/>
      <c r="K369" s="1128"/>
      <c r="L369" s="1128"/>
      <c r="M369" s="1128"/>
      <c r="N369" s="1128"/>
      <c r="O369" s="1128"/>
      <c r="P369" s="1128"/>
      <c r="Q369" s="1128"/>
      <c r="R369" s="1128"/>
      <c r="S369" s="1128"/>
      <c r="T369" s="1128"/>
      <c r="U369" s="146"/>
      <c r="V369" s="109"/>
      <c r="W369" s="381" t="s">
        <v>52</v>
      </c>
      <c r="X369" s="381"/>
      <c r="Y369" s="111" t="s">
        <v>9</v>
      </c>
      <c r="Z369" s="111"/>
      <c r="AA369" s="111"/>
      <c r="AB369" s="111"/>
      <c r="AC369" s="111"/>
      <c r="AD369" s="111"/>
      <c r="AE369" s="111"/>
      <c r="AF369" s="111"/>
      <c r="AG369" s="111"/>
      <c r="AH369" s="111"/>
      <c r="AI369" s="111"/>
      <c r="AJ369" s="111"/>
      <c r="AK369" s="111"/>
      <c r="AL369" s="117" t="s">
        <v>53</v>
      </c>
      <c r="AM369" s="202"/>
      <c r="AN369" s="109"/>
      <c r="AO369" s="407"/>
      <c r="AP369" s="359"/>
      <c r="AQ369" s="407"/>
    </row>
    <row r="370" spans="1:44" x14ac:dyDescent="0.25">
      <c r="A370" s="407"/>
      <c r="B370" s="121"/>
      <c r="C370" s="202"/>
      <c r="D370" s="109"/>
      <c r="E370" s="1128"/>
      <c r="F370" s="1128"/>
      <c r="G370" s="1128"/>
      <c r="H370" s="1128"/>
      <c r="I370" s="1128"/>
      <c r="J370" s="1128"/>
      <c r="K370" s="1128"/>
      <c r="L370" s="1128"/>
      <c r="M370" s="1128"/>
      <c r="N370" s="1128"/>
      <c r="O370" s="1128"/>
      <c r="P370" s="1128"/>
      <c r="Q370" s="1128"/>
      <c r="R370" s="1128"/>
      <c r="S370" s="1128"/>
      <c r="T370" s="1128"/>
      <c r="U370" s="146"/>
      <c r="V370" s="109"/>
      <c r="W370" s="381" t="s">
        <v>54</v>
      </c>
      <c r="X370" s="381"/>
      <c r="Y370" s="111" t="s">
        <v>9</v>
      </c>
      <c r="Z370" s="111"/>
      <c r="AA370" s="111"/>
      <c r="AB370" s="111"/>
      <c r="AC370" s="111"/>
      <c r="AD370" s="111"/>
      <c r="AE370" s="111"/>
      <c r="AF370" s="111"/>
      <c r="AG370" s="111"/>
      <c r="AH370" s="111"/>
      <c r="AI370" s="111"/>
      <c r="AJ370" s="111"/>
      <c r="AK370" s="111"/>
      <c r="AL370" s="117" t="s">
        <v>55</v>
      </c>
      <c r="AM370" s="202"/>
      <c r="AN370" s="109"/>
      <c r="AO370" s="407"/>
      <c r="AP370" s="359"/>
      <c r="AQ370" s="407"/>
    </row>
    <row r="371" spans="1:44" x14ac:dyDescent="0.25">
      <c r="A371" s="407"/>
      <c r="B371" s="410"/>
      <c r="C371" s="202"/>
      <c r="D371" s="109"/>
      <c r="E371" s="1128"/>
      <c r="F371" s="1128"/>
      <c r="G371" s="1128"/>
      <c r="H371" s="1128"/>
      <c r="I371" s="1128"/>
      <c r="J371" s="1128"/>
      <c r="K371" s="1128"/>
      <c r="L371" s="1128"/>
      <c r="M371" s="1128"/>
      <c r="N371" s="1128"/>
      <c r="O371" s="1128"/>
      <c r="P371" s="1128"/>
      <c r="Q371" s="1128"/>
      <c r="R371" s="1128"/>
      <c r="S371" s="1128"/>
      <c r="T371" s="1128"/>
      <c r="U371" s="146"/>
      <c r="V371" s="109"/>
      <c r="W371" s="407" t="s">
        <v>798</v>
      </c>
      <c r="X371" s="407"/>
      <c r="Y371" s="407"/>
      <c r="Z371" s="407"/>
      <c r="AA371" s="407"/>
      <c r="AB371" s="407"/>
      <c r="AC371" s="381"/>
      <c r="AD371" s="112" t="s">
        <v>9</v>
      </c>
      <c r="AE371" s="112"/>
      <c r="AF371" s="112"/>
      <c r="AG371" s="112"/>
      <c r="AH371" s="112"/>
      <c r="AI371" s="112"/>
      <c r="AJ371" s="112"/>
      <c r="AK371" s="112"/>
      <c r="AL371" s="223" t="s">
        <v>103</v>
      </c>
      <c r="AM371" s="202"/>
      <c r="AN371" s="109"/>
      <c r="AO371" s="407"/>
      <c r="AP371" s="359"/>
      <c r="AQ371" s="407"/>
    </row>
    <row r="372" spans="1:44" ht="6" customHeight="1" x14ac:dyDescent="0.25">
      <c r="A372" s="119"/>
      <c r="B372" s="118"/>
      <c r="C372" s="114"/>
      <c r="D372" s="113"/>
      <c r="E372" s="119"/>
      <c r="F372" s="119"/>
      <c r="G372" s="119"/>
      <c r="H372" s="119"/>
      <c r="I372" s="119"/>
      <c r="J372" s="119"/>
      <c r="K372" s="119"/>
      <c r="L372" s="119"/>
      <c r="M372" s="119"/>
      <c r="N372" s="119"/>
      <c r="O372" s="119"/>
      <c r="P372" s="119"/>
      <c r="Q372" s="119"/>
      <c r="R372" s="119"/>
      <c r="S372" s="119"/>
      <c r="T372" s="119"/>
      <c r="U372" s="114"/>
      <c r="V372" s="113"/>
      <c r="W372" s="119"/>
      <c r="X372" s="119"/>
      <c r="Y372" s="119"/>
      <c r="Z372" s="119"/>
      <c r="AA372" s="119"/>
      <c r="AB372" s="119"/>
      <c r="AC372" s="119"/>
      <c r="AD372" s="119"/>
      <c r="AE372" s="119"/>
      <c r="AF372" s="119"/>
      <c r="AG372" s="119"/>
      <c r="AH372" s="119"/>
      <c r="AI372" s="119"/>
      <c r="AJ372" s="119"/>
      <c r="AK372" s="119"/>
      <c r="AL372" s="120"/>
      <c r="AM372" s="114"/>
      <c r="AN372" s="113"/>
      <c r="AO372" s="119"/>
      <c r="AP372" s="156"/>
      <c r="AQ372" s="119"/>
    </row>
    <row r="373" spans="1:44" ht="6" customHeight="1" x14ac:dyDescent="0.25">
      <c r="A373" s="29"/>
      <c r="B373" s="433"/>
      <c r="C373" s="107"/>
      <c r="D373" s="108"/>
      <c r="E373" s="29"/>
      <c r="F373" s="29"/>
      <c r="G373" s="29"/>
      <c r="H373" s="29"/>
      <c r="I373" s="29"/>
      <c r="J373" s="29"/>
      <c r="K373" s="29"/>
      <c r="L373" s="29"/>
      <c r="M373" s="29"/>
      <c r="N373" s="29"/>
      <c r="O373" s="29"/>
      <c r="P373" s="29"/>
      <c r="Q373" s="29"/>
      <c r="R373" s="29"/>
      <c r="S373" s="29"/>
      <c r="T373" s="29"/>
      <c r="U373" s="107"/>
      <c r="V373" s="108"/>
      <c r="W373" s="29"/>
      <c r="X373" s="29"/>
      <c r="Y373" s="29"/>
      <c r="Z373" s="29"/>
      <c r="AA373" s="29"/>
      <c r="AB373" s="29"/>
      <c r="AC373" s="29"/>
      <c r="AD373" s="29"/>
      <c r="AE373" s="29"/>
      <c r="AF373" s="29"/>
      <c r="AG373" s="29"/>
      <c r="AH373" s="29"/>
      <c r="AI373" s="29"/>
      <c r="AJ373" s="29"/>
      <c r="AK373" s="29"/>
      <c r="AL373" s="33"/>
      <c r="AM373" s="107"/>
      <c r="AN373" s="108"/>
      <c r="AO373" s="29"/>
      <c r="AP373" s="158"/>
      <c r="AQ373" s="29"/>
    </row>
    <row r="374" spans="1:44" ht="11.25" customHeight="1" x14ac:dyDescent="0.25">
      <c r="A374" s="407"/>
      <c r="B374" s="460">
        <v>1050</v>
      </c>
      <c r="C374" s="202"/>
      <c r="D374" s="109"/>
      <c r="E374" s="1128" t="str">
        <f ca="1">VLOOKUP(INDIRECT(ADDRESS(ROW(),COLUMN()-3)),INDIRECT("translations[[Question Num]:["&amp; Language_Selected &amp;"]]"),MATCH(Language_Selected,Language_Options,0)+1,FALSE)</f>
        <v>Could you ask your (husband/partner) to use a condom if you wanted him to?</v>
      </c>
      <c r="F374" s="1128"/>
      <c r="G374" s="1128"/>
      <c r="H374" s="1128"/>
      <c r="I374" s="1128"/>
      <c r="J374" s="1128"/>
      <c r="K374" s="1128"/>
      <c r="L374" s="1128"/>
      <c r="M374" s="1128"/>
      <c r="N374" s="1128"/>
      <c r="O374" s="1128"/>
      <c r="P374" s="1128"/>
      <c r="Q374" s="1128"/>
      <c r="R374" s="1128"/>
      <c r="S374" s="1128"/>
      <c r="T374" s="1128"/>
      <c r="U374" s="146"/>
      <c r="V374" s="109"/>
      <c r="W374" s="381" t="s">
        <v>52</v>
      </c>
      <c r="X374" s="381"/>
      <c r="Y374" s="111" t="s">
        <v>9</v>
      </c>
      <c r="Z374" s="111"/>
      <c r="AA374" s="111"/>
      <c r="AB374" s="111"/>
      <c r="AC374" s="111"/>
      <c r="AD374" s="111"/>
      <c r="AE374" s="111"/>
      <c r="AF374" s="111"/>
      <c r="AG374" s="111"/>
      <c r="AH374" s="111"/>
      <c r="AI374" s="111"/>
      <c r="AJ374" s="111"/>
      <c r="AK374" s="111"/>
      <c r="AL374" s="117" t="s">
        <v>53</v>
      </c>
      <c r="AM374" s="202"/>
      <c r="AN374" s="109"/>
      <c r="AO374" s="407"/>
      <c r="AP374" s="359"/>
      <c r="AQ374" s="407"/>
    </row>
    <row r="375" spans="1:44" x14ac:dyDescent="0.25">
      <c r="A375" s="407"/>
      <c r="B375" s="121"/>
      <c r="C375" s="202"/>
      <c r="D375" s="109"/>
      <c r="E375" s="1128"/>
      <c r="F375" s="1128"/>
      <c r="G375" s="1128"/>
      <c r="H375" s="1128"/>
      <c r="I375" s="1128"/>
      <c r="J375" s="1128"/>
      <c r="K375" s="1128"/>
      <c r="L375" s="1128"/>
      <c r="M375" s="1128"/>
      <c r="N375" s="1128"/>
      <c r="O375" s="1128"/>
      <c r="P375" s="1128"/>
      <c r="Q375" s="1128"/>
      <c r="R375" s="1128"/>
      <c r="S375" s="1128"/>
      <c r="T375" s="1128"/>
      <c r="U375" s="146"/>
      <c r="V375" s="109"/>
      <c r="W375" s="381" t="s">
        <v>54</v>
      </c>
      <c r="X375" s="381"/>
      <c r="Y375" s="111" t="s">
        <v>9</v>
      </c>
      <c r="Z375" s="111"/>
      <c r="AA375" s="111"/>
      <c r="AB375" s="111"/>
      <c r="AC375" s="111"/>
      <c r="AD375" s="111"/>
      <c r="AE375" s="111"/>
      <c r="AF375" s="111"/>
      <c r="AG375" s="111"/>
      <c r="AH375" s="111"/>
      <c r="AI375" s="111"/>
      <c r="AJ375" s="111"/>
      <c r="AK375" s="111"/>
      <c r="AL375" s="117" t="s">
        <v>55</v>
      </c>
      <c r="AM375" s="202"/>
      <c r="AN375" s="109"/>
      <c r="AO375" s="407"/>
      <c r="AP375" s="359"/>
      <c r="AQ375" s="407"/>
    </row>
    <row r="376" spans="1:44" x14ac:dyDescent="0.25">
      <c r="A376" s="407"/>
      <c r="B376" s="410"/>
      <c r="C376" s="202"/>
      <c r="D376" s="109"/>
      <c r="E376" s="1128"/>
      <c r="F376" s="1128"/>
      <c r="G376" s="1128"/>
      <c r="H376" s="1128"/>
      <c r="I376" s="1128"/>
      <c r="J376" s="1128"/>
      <c r="K376" s="1128"/>
      <c r="L376" s="1128"/>
      <c r="M376" s="1128"/>
      <c r="N376" s="1128"/>
      <c r="O376" s="1128"/>
      <c r="P376" s="1128"/>
      <c r="Q376" s="1128"/>
      <c r="R376" s="1128"/>
      <c r="S376" s="1128"/>
      <c r="T376" s="1128"/>
      <c r="U376" s="146"/>
      <c r="V376" s="109"/>
      <c r="W376" s="407" t="s">
        <v>798</v>
      </c>
      <c r="X376" s="407"/>
      <c r="Y376" s="407"/>
      <c r="Z376" s="407"/>
      <c r="AA376" s="407"/>
      <c r="AB376" s="407"/>
      <c r="AC376" s="381"/>
      <c r="AD376" s="112" t="s">
        <v>9</v>
      </c>
      <c r="AE376" s="112"/>
      <c r="AF376" s="112"/>
      <c r="AG376" s="112"/>
      <c r="AH376" s="112"/>
      <c r="AI376" s="112"/>
      <c r="AJ376" s="112"/>
      <c r="AK376" s="112"/>
      <c r="AL376" s="223" t="s">
        <v>103</v>
      </c>
      <c r="AM376" s="202"/>
      <c r="AN376" s="109"/>
      <c r="AO376" s="407"/>
      <c r="AP376" s="359"/>
      <c r="AQ376" s="407"/>
    </row>
    <row r="377" spans="1:44" ht="6" customHeight="1" x14ac:dyDescent="0.25">
      <c r="A377" s="119"/>
      <c r="B377" s="118"/>
      <c r="C377" s="114"/>
      <c r="D377" s="113"/>
      <c r="E377" s="119"/>
      <c r="F377" s="119"/>
      <c r="G377" s="119"/>
      <c r="H377" s="119"/>
      <c r="I377" s="119"/>
      <c r="J377" s="119"/>
      <c r="K377" s="119"/>
      <c r="L377" s="119"/>
      <c r="M377" s="119"/>
      <c r="N377" s="119"/>
      <c r="O377" s="119"/>
      <c r="P377" s="119"/>
      <c r="Q377" s="119"/>
      <c r="R377" s="119"/>
      <c r="S377" s="119"/>
      <c r="T377" s="119"/>
      <c r="U377" s="114"/>
      <c r="V377" s="113"/>
      <c r="W377" s="119"/>
      <c r="X377" s="119"/>
      <c r="Y377" s="119"/>
      <c r="Z377" s="119"/>
      <c r="AA377" s="119"/>
      <c r="AB377" s="119"/>
      <c r="AC377" s="119"/>
      <c r="AD377" s="119"/>
      <c r="AE377" s="119"/>
      <c r="AF377" s="119"/>
      <c r="AG377" s="119"/>
      <c r="AH377" s="119"/>
      <c r="AI377" s="119"/>
      <c r="AJ377" s="119"/>
      <c r="AK377" s="119"/>
      <c r="AL377" s="120"/>
      <c r="AM377" s="114"/>
      <c r="AN377" s="113"/>
      <c r="AO377" s="119"/>
      <c r="AP377" s="156"/>
      <c r="AQ377" s="119"/>
    </row>
    <row r="378" spans="1:44" ht="6" customHeight="1" x14ac:dyDescent="0.25">
      <c r="A378" s="407"/>
      <c r="B378" s="410"/>
      <c r="C378" s="407"/>
      <c r="D378" s="407"/>
      <c r="E378" s="407"/>
      <c r="F378" s="407"/>
      <c r="G378" s="407"/>
      <c r="H378" s="407"/>
      <c r="I378" s="407"/>
      <c r="J378" s="407"/>
      <c r="K378" s="407"/>
      <c r="L378" s="407"/>
      <c r="M378" s="407"/>
      <c r="N378" s="407"/>
      <c r="O378" s="407"/>
      <c r="P378" s="407"/>
      <c r="Q378" s="407"/>
      <c r="R378" s="407"/>
      <c r="S378" s="407"/>
      <c r="T378" s="407"/>
      <c r="U378" s="407"/>
      <c r="V378" s="407"/>
      <c r="W378" s="407"/>
      <c r="X378" s="407"/>
      <c r="Y378" s="407"/>
      <c r="Z378" s="407"/>
      <c r="AA378" s="407"/>
      <c r="AB378" s="407"/>
      <c r="AC378" s="407"/>
      <c r="AD378" s="407"/>
      <c r="AE378" s="407"/>
      <c r="AF378" s="407"/>
      <c r="AG378" s="407"/>
      <c r="AH378" s="407"/>
      <c r="AI378" s="407"/>
      <c r="AJ378" s="407"/>
      <c r="AK378" s="407"/>
      <c r="AL378" s="203"/>
      <c r="AM378" s="407"/>
      <c r="AN378" s="407"/>
      <c r="AO378" s="407"/>
      <c r="AP378" s="359"/>
      <c r="AQ378" s="407"/>
      <c r="AR378" s="159"/>
    </row>
    <row r="379" spans="1:44" ht="11.25" customHeight="1" x14ac:dyDescent="0.25">
      <c r="A379" s="407"/>
      <c r="B379" s="1220" t="s">
        <v>799</v>
      </c>
      <c r="C379" s="1220"/>
      <c r="D379" s="1220"/>
      <c r="E379" s="1220"/>
      <c r="F379" s="1220"/>
      <c r="G379" s="1220"/>
      <c r="H379" s="1220"/>
      <c r="I379" s="1220"/>
      <c r="J379" s="1220"/>
      <c r="K379" s="1220"/>
      <c r="L379" s="1220"/>
      <c r="M379" s="1220"/>
      <c r="N379" s="1220"/>
      <c r="O379" s="1220"/>
      <c r="P379" s="1220"/>
      <c r="Q379" s="1220"/>
      <c r="R379" s="1220"/>
      <c r="S379" s="1220"/>
      <c r="T379" s="1220"/>
      <c r="U379" s="1220"/>
      <c r="V379" s="1220"/>
      <c r="W379" s="1220"/>
      <c r="X379" s="1220"/>
      <c r="Y379" s="1220"/>
      <c r="Z379" s="1220"/>
      <c r="AA379" s="1220"/>
      <c r="AB379" s="1220"/>
      <c r="AC379" s="1220"/>
      <c r="AD379" s="1220"/>
      <c r="AE379" s="1220"/>
      <c r="AF379" s="1220"/>
      <c r="AG379" s="1220"/>
      <c r="AH379" s="1220"/>
      <c r="AI379" s="1220"/>
      <c r="AJ379" s="1220"/>
      <c r="AK379" s="1220"/>
      <c r="AL379" s="1220"/>
      <c r="AM379" s="1220"/>
      <c r="AN379" s="1220"/>
      <c r="AO379" s="1220"/>
      <c r="AP379" s="1220"/>
      <c r="AQ379" s="1220"/>
    </row>
    <row r="380" spans="1:44" ht="11.25" customHeight="1" x14ac:dyDescent="0.25">
      <c r="A380" s="407"/>
      <c r="B380" s="1220"/>
      <c r="C380" s="1220"/>
      <c r="D380" s="1220"/>
      <c r="E380" s="1220"/>
      <c r="F380" s="1220"/>
      <c r="G380" s="1220"/>
      <c r="H380" s="1220"/>
      <c r="I380" s="1220"/>
      <c r="J380" s="1220"/>
      <c r="K380" s="1220"/>
      <c r="L380" s="1220"/>
      <c r="M380" s="1220"/>
      <c r="N380" s="1220"/>
      <c r="O380" s="1220"/>
      <c r="P380" s="1220"/>
      <c r="Q380" s="1220"/>
      <c r="R380" s="1220"/>
      <c r="S380" s="1220"/>
      <c r="T380" s="1220"/>
      <c r="U380" s="1220"/>
      <c r="V380" s="1220"/>
      <c r="W380" s="1220"/>
      <c r="X380" s="1220"/>
      <c r="Y380" s="1220"/>
      <c r="Z380" s="1220"/>
      <c r="AA380" s="1220"/>
      <c r="AB380" s="1220"/>
      <c r="AC380" s="1220"/>
      <c r="AD380" s="1220"/>
      <c r="AE380" s="1220"/>
      <c r="AF380" s="1220"/>
      <c r="AG380" s="1220"/>
      <c r="AH380" s="1220"/>
      <c r="AI380" s="1220"/>
      <c r="AJ380" s="1220"/>
      <c r="AK380" s="1220"/>
      <c r="AL380" s="1220"/>
      <c r="AM380" s="1220"/>
      <c r="AN380" s="1220"/>
      <c r="AO380" s="1220"/>
      <c r="AP380" s="1220"/>
      <c r="AQ380" s="1220"/>
    </row>
    <row r="381" spans="1:44" ht="10.3" customHeight="1" x14ac:dyDescent="0.25">
      <c r="A381" s="407"/>
      <c r="B381" s="1229" t="s">
        <v>800</v>
      </c>
      <c r="C381" s="1229"/>
      <c r="D381" s="1229"/>
      <c r="E381" s="1229"/>
      <c r="F381" s="1229"/>
      <c r="G381" s="1229"/>
      <c r="H381" s="1229"/>
      <c r="I381" s="1229"/>
      <c r="J381" s="1229"/>
      <c r="K381" s="1229"/>
      <c r="L381" s="1229"/>
      <c r="M381" s="1229"/>
      <c r="N381" s="1229"/>
      <c r="O381" s="1229"/>
      <c r="P381" s="1229"/>
      <c r="Q381" s="1229"/>
      <c r="R381" s="1229"/>
      <c r="S381" s="1229"/>
      <c r="T381" s="1229"/>
      <c r="U381" s="1229"/>
      <c r="V381" s="1229"/>
      <c r="W381" s="1229"/>
      <c r="X381" s="1229"/>
      <c r="Y381" s="1229"/>
      <c r="Z381" s="1229"/>
      <c r="AA381" s="1229"/>
      <c r="AB381" s="1229"/>
      <c r="AC381" s="1229"/>
      <c r="AD381" s="1229"/>
      <c r="AE381" s="1229"/>
      <c r="AF381" s="1229"/>
      <c r="AG381" s="1229"/>
      <c r="AH381" s="1229"/>
      <c r="AI381" s="1229"/>
      <c r="AJ381" s="1229"/>
      <c r="AK381" s="1229"/>
      <c r="AL381" s="1229"/>
      <c r="AM381" s="1229"/>
      <c r="AN381" s="1229"/>
      <c r="AO381" s="1229"/>
      <c r="AP381" s="1229"/>
      <c r="AQ381" s="1229"/>
      <c r="AR381" s="159"/>
    </row>
    <row r="382" spans="1:44" ht="11.25" customHeight="1" x14ac:dyDescent="0.25">
      <c r="A382" s="407"/>
      <c r="B382" s="1224" t="s">
        <v>801</v>
      </c>
      <c r="C382" s="1224"/>
      <c r="D382" s="1224"/>
      <c r="E382" s="1224"/>
      <c r="F382" s="1224"/>
      <c r="G382" s="1224"/>
      <c r="H382" s="1224"/>
      <c r="I382" s="1224"/>
      <c r="J382" s="1224"/>
      <c r="K382" s="1224"/>
      <c r="L382" s="1224"/>
      <c r="M382" s="1224"/>
      <c r="N382" s="1224"/>
      <c r="O382" s="1224"/>
      <c r="P382" s="1224"/>
      <c r="Q382" s="1224"/>
      <c r="R382" s="1224"/>
      <c r="S382" s="1224"/>
      <c r="T382" s="1224"/>
      <c r="U382" s="1224"/>
      <c r="V382" s="1224"/>
      <c r="W382" s="1224"/>
      <c r="X382" s="1224"/>
      <c r="Y382" s="1224"/>
      <c r="Z382" s="1224"/>
      <c r="AA382" s="1224"/>
      <c r="AB382" s="1224"/>
      <c r="AC382" s="1224"/>
      <c r="AD382" s="1224"/>
      <c r="AE382" s="1224"/>
      <c r="AF382" s="1224"/>
      <c r="AG382" s="1224"/>
      <c r="AH382" s="1224"/>
      <c r="AI382" s="1224"/>
      <c r="AJ382" s="1224"/>
      <c r="AK382" s="1224"/>
      <c r="AL382" s="1224"/>
      <c r="AM382" s="1224"/>
      <c r="AN382" s="1224"/>
      <c r="AO382" s="1224"/>
      <c r="AP382" s="1224"/>
      <c r="AQ382" s="1224"/>
    </row>
    <row r="383" spans="1:44" ht="10.3" customHeight="1" x14ac:dyDescent="0.25">
      <c r="A383" s="407"/>
      <c r="B383" s="1229" t="s">
        <v>802</v>
      </c>
      <c r="C383" s="1229"/>
      <c r="D383" s="1229"/>
      <c r="E383" s="1229"/>
      <c r="F383" s="1229"/>
      <c r="G383" s="1229"/>
      <c r="H383" s="1229"/>
      <c r="I383" s="1229"/>
      <c r="J383" s="1229"/>
      <c r="K383" s="1229"/>
      <c r="L383" s="1229"/>
      <c r="M383" s="1229"/>
      <c r="N383" s="1229"/>
      <c r="O383" s="1229"/>
      <c r="P383" s="1229"/>
      <c r="Q383" s="1229"/>
      <c r="R383" s="1229"/>
      <c r="S383" s="1229"/>
      <c r="T383" s="1229"/>
      <c r="U383" s="1229"/>
      <c r="V383" s="1229"/>
      <c r="W383" s="1229"/>
      <c r="X383" s="1229"/>
      <c r="Y383" s="1229"/>
      <c r="Z383" s="1229"/>
      <c r="AA383" s="1229"/>
      <c r="AB383" s="1229"/>
      <c r="AC383" s="1229"/>
      <c r="AD383" s="1229"/>
      <c r="AE383" s="1229"/>
      <c r="AF383" s="1229"/>
      <c r="AG383" s="1229"/>
      <c r="AH383" s="1229"/>
      <c r="AI383" s="1229"/>
      <c r="AJ383" s="1229"/>
      <c r="AK383" s="1229"/>
      <c r="AL383" s="1229"/>
      <c r="AM383" s="1229"/>
      <c r="AN383" s="1229"/>
      <c r="AO383" s="1229"/>
      <c r="AP383" s="1229"/>
      <c r="AQ383" s="1229"/>
      <c r="AR383" s="159"/>
    </row>
    <row r="384" spans="1:44" ht="11.25" customHeight="1" x14ac:dyDescent="0.25">
      <c r="A384" s="407"/>
      <c r="B384" s="1237" t="s">
        <v>580</v>
      </c>
      <c r="C384" s="1237"/>
      <c r="D384" s="1237"/>
      <c r="E384" s="1237"/>
      <c r="F384" s="1237"/>
      <c r="G384" s="1237"/>
      <c r="H384" s="1237"/>
      <c r="I384" s="1237"/>
      <c r="J384" s="1237"/>
      <c r="K384" s="1237"/>
      <c r="L384" s="1237"/>
      <c r="M384" s="1237"/>
      <c r="N384" s="1237"/>
      <c r="O384" s="1237"/>
      <c r="P384" s="1237"/>
      <c r="Q384" s="1237"/>
      <c r="R384" s="1237"/>
      <c r="S384" s="1237"/>
      <c r="T384" s="1237"/>
      <c r="U384" s="1237"/>
      <c r="V384" s="1237"/>
      <c r="W384" s="1237"/>
      <c r="X384" s="1237"/>
      <c r="Y384" s="1237"/>
      <c r="Z384" s="1237"/>
      <c r="AA384" s="1237"/>
      <c r="AB384" s="1237"/>
      <c r="AC384" s="1237"/>
      <c r="AD384" s="1237"/>
      <c r="AE384" s="1237"/>
      <c r="AF384" s="1237"/>
      <c r="AG384" s="1237"/>
      <c r="AH384" s="1237"/>
      <c r="AI384" s="1237"/>
      <c r="AJ384" s="1237"/>
      <c r="AK384" s="1237"/>
      <c r="AL384" s="1237"/>
      <c r="AM384" s="1237"/>
      <c r="AN384" s="1237"/>
      <c r="AO384" s="1237"/>
      <c r="AP384" s="1237"/>
      <c r="AQ384" s="1237"/>
    </row>
    <row r="385" spans="1:43" ht="11.25" customHeight="1" x14ac:dyDescent="0.25">
      <c r="A385" s="407"/>
      <c r="B385" s="1306" t="s">
        <v>1451</v>
      </c>
      <c r="C385" s="1220"/>
      <c r="D385" s="1220"/>
      <c r="E385" s="1220"/>
      <c r="F385" s="1220"/>
      <c r="G385" s="1220"/>
      <c r="H385" s="1220"/>
      <c r="I385" s="1220"/>
      <c r="J385" s="1220"/>
      <c r="K385" s="1220"/>
      <c r="L385" s="1220"/>
      <c r="M385" s="1220"/>
      <c r="N385" s="1220"/>
      <c r="O385" s="1220"/>
      <c r="P385" s="1220"/>
      <c r="Q385" s="1220"/>
      <c r="R385" s="1220"/>
      <c r="S385" s="1220"/>
      <c r="T385" s="1220"/>
      <c r="U385" s="1220"/>
      <c r="V385" s="1220"/>
      <c r="W385" s="1220"/>
      <c r="X385" s="1220"/>
      <c r="Y385" s="1220"/>
      <c r="Z385" s="1220"/>
      <c r="AA385" s="1220"/>
      <c r="AB385" s="1220"/>
      <c r="AC385" s="1220"/>
      <c r="AD385" s="1220"/>
      <c r="AE385" s="1220"/>
      <c r="AF385" s="1220"/>
      <c r="AG385" s="1220"/>
      <c r="AH385" s="1220"/>
      <c r="AI385" s="1220"/>
      <c r="AJ385" s="1220"/>
      <c r="AK385" s="1220"/>
      <c r="AL385" s="1220"/>
      <c r="AM385" s="1220"/>
      <c r="AN385" s="1220"/>
      <c r="AO385" s="1220"/>
      <c r="AP385" s="1220"/>
      <c r="AQ385" s="1220"/>
    </row>
    <row r="386" spans="1:43" ht="11.25" customHeight="1" x14ac:dyDescent="0.25">
      <c r="A386" s="407"/>
      <c r="B386" s="1306"/>
      <c r="C386" s="1220"/>
      <c r="D386" s="1220"/>
      <c r="E386" s="1220"/>
      <c r="F386" s="1220"/>
      <c r="G386" s="1220"/>
      <c r="H386" s="1220"/>
      <c r="I386" s="1220"/>
      <c r="J386" s="1220"/>
      <c r="K386" s="1220"/>
      <c r="L386" s="1220"/>
      <c r="M386" s="1220"/>
      <c r="N386" s="1220"/>
      <c r="O386" s="1220"/>
      <c r="P386" s="1220"/>
      <c r="Q386" s="1220"/>
      <c r="R386" s="1220"/>
      <c r="S386" s="1220"/>
      <c r="T386" s="1220"/>
      <c r="U386" s="1220"/>
      <c r="V386" s="1220"/>
      <c r="W386" s="1220"/>
      <c r="X386" s="1220"/>
      <c r="Y386" s="1220"/>
      <c r="Z386" s="1220"/>
      <c r="AA386" s="1220"/>
      <c r="AB386" s="1220"/>
      <c r="AC386" s="1220"/>
      <c r="AD386" s="1220"/>
      <c r="AE386" s="1220"/>
      <c r="AF386" s="1220"/>
      <c r="AG386" s="1220"/>
      <c r="AH386" s="1220"/>
      <c r="AI386" s="1220"/>
      <c r="AJ386" s="1220"/>
      <c r="AK386" s="1220"/>
      <c r="AL386" s="1220"/>
      <c r="AM386" s="1220"/>
      <c r="AN386" s="1220"/>
      <c r="AO386" s="1220"/>
      <c r="AP386" s="1220"/>
      <c r="AQ386" s="1220"/>
    </row>
    <row r="387" spans="1:43" ht="11.25" customHeight="1" x14ac:dyDescent="0.25">
      <c r="A387" s="407"/>
      <c r="B387" s="1306"/>
      <c r="C387" s="1220"/>
      <c r="D387" s="1220"/>
      <c r="E387" s="1220"/>
      <c r="F387" s="1220"/>
      <c r="G387" s="1220"/>
      <c r="H387" s="1220"/>
      <c r="I387" s="1220"/>
      <c r="J387" s="1220"/>
      <c r="K387" s="1220"/>
      <c r="L387" s="1220"/>
      <c r="M387" s="1220"/>
      <c r="N387" s="1220"/>
      <c r="O387" s="1220"/>
      <c r="P387" s="1220"/>
      <c r="Q387" s="1220"/>
      <c r="R387" s="1220"/>
      <c r="S387" s="1220"/>
      <c r="T387" s="1220"/>
      <c r="U387" s="1220"/>
      <c r="V387" s="1220"/>
      <c r="W387" s="1220"/>
      <c r="X387" s="1220"/>
      <c r="Y387" s="1220"/>
      <c r="Z387" s="1220"/>
      <c r="AA387" s="1220"/>
      <c r="AB387" s="1220"/>
      <c r="AC387" s="1220"/>
      <c r="AD387" s="1220"/>
      <c r="AE387" s="1220"/>
      <c r="AF387" s="1220"/>
      <c r="AG387" s="1220"/>
      <c r="AH387" s="1220"/>
      <c r="AI387" s="1220"/>
      <c r="AJ387" s="1220"/>
      <c r="AK387" s="1220"/>
      <c r="AL387" s="1220"/>
      <c r="AM387" s="1220"/>
      <c r="AN387" s="1220"/>
      <c r="AO387" s="1220"/>
      <c r="AP387" s="1220"/>
      <c r="AQ387" s="1220"/>
    </row>
    <row r="388" spans="1:43" ht="11.25" customHeight="1" x14ac:dyDescent="0.25">
      <c r="A388" s="407"/>
      <c r="B388" s="1220"/>
      <c r="C388" s="1220"/>
      <c r="D388" s="1220"/>
      <c r="E388" s="1220"/>
      <c r="F388" s="1220"/>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c r="AL388" s="1220"/>
      <c r="AM388" s="1220"/>
      <c r="AN388" s="1220"/>
      <c r="AO388" s="1220"/>
      <c r="AP388" s="1220"/>
      <c r="AQ388" s="1220"/>
    </row>
    <row r="389" spans="1:43" ht="6" customHeight="1" x14ac:dyDescent="0.25">
      <c r="A389" s="407"/>
      <c r="B389" s="410"/>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c r="Y389" s="245"/>
      <c r="Z389" s="245"/>
      <c r="AA389" s="245"/>
      <c r="AB389" s="245"/>
      <c r="AC389" s="245"/>
      <c r="AD389" s="245"/>
      <c r="AE389" s="245"/>
      <c r="AF389" s="245"/>
      <c r="AG389" s="245"/>
      <c r="AH389" s="245"/>
      <c r="AI389" s="245"/>
      <c r="AJ389" s="245"/>
      <c r="AK389" s="245"/>
      <c r="AL389" s="116"/>
      <c r="AM389" s="245"/>
      <c r="AN389" s="245"/>
      <c r="AO389" s="245"/>
      <c r="AP389" s="381"/>
      <c r="AQ389" s="245"/>
    </row>
    <row r="421" spans="2:2" x14ac:dyDescent="0.25">
      <c r="B421" s="460"/>
    </row>
  </sheetData>
  <sheetProtection sheet="1" scenarios="1" formatCells="0" formatRows="0" insertRows="0" deleteRows="0"/>
  <mergeCells count="84">
    <mergeCell ref="E363:AL363"/>
    <mergeCell ref="E180:T215"/>
    <mergeCell ref="E144:AL144"/>
    <mergeCell ref="E358:T360"/>
    <mergeCell ref="E353:T355"/>
    <mergeCell ref="E342:T345"/>
    <mergeCell ref="E348:T350"/>
    <mergeCell ref="E256:T257"/>
    <mergeCell ref="E291:T293"/>
    <mergeCell ref="E260:T261"/>
    <mergeCell ref="E280:T284"/>
    <mergeCell ref="E287:T288"/>
    <mergeCell ref="F301:T302"/>
    <mergeCell ref="F304:T305"/>
    <mergeCell ref="E330:AL330"/>
    <mergeCell ref="F317:L321"/>
    <mergeCell ref="E150:T151"/>
    <mergeCell ref="E242:T245"/>
    <mergeCell ref="Z215:AK215"/>
    <mergeCell ref="E222:T226"/>
    <mergeCell ref="AP132:AP133"/>
    <mergeCell ref="E136:T137"/>
    <mergeCell ref="E140:T141"/>
    <mergeCell ref="AP140:AP141"/>
    <mergeCell ref="E218:T219"/>
    <mergeCell ref="E169:T177"/>
    <mergeCell ref="E62:AL62"/>
    <mergeCell ref="Z63:AD64"/>
    <mergeCell ref="E88:T123"/>
    <mergeCell ref="E83:T85"/>
    <mergeCell ref="AP146:AP147"/>
    <mergeCell ref="AP64:AP65"/>
    <mergeCell ref="E130:AL130"/>
    <mergeCell ref="E79:AL80"/>
    <mergeCell ref="E12:AL12"/>
    <mergeCell ref="W14:AA15"/>
    <mergeCell ref="M14:Q14"/>
    <mergeCell ref="E24:T26"/>
    <mergeCell ref="E29:T31"/>
    <mergeCell ref="A1:AQ1"/>
    <mergeCell ref="E3:T3"/>
    <mergeCell ref="W3:AL3"/>
    <mergeCell ref="AO3:AP3"/>
    <mergeCell ref="E8:T9"/>
    <mergeCell ref="E5:AL5"/>
    <mergeCell ref="AP365:AP366"/>
    <mergeCell ref="AP332:AP333"/>
    <mergeCell ref="E336:T339"/>
    <mergeCell ref="B379:AQ380"/>
    <mergeCell ref="E18:T21"/>
    <mergeCell ref="E34:T36"/>
    <mergeCell ref="E39:T41"/>
    <mergeCell ref="E44:T45"/>
    <mergeCell ref="E48:T50"/>
    <mergeCell ref="W66:AB69"/>
    <mergeCell ref="K67:Q69"/>
    <mergeCell ref="E53:T54"/>
    <mergeCell ref="E57:T59"/>
    <mergeCell ref="E126:T127"/>
    <mergeCell ref="Z123:AK123"/>
    <mergeCell ref="E72:AL72"/>
    <mergeCell ref="E369:T371"/>
    <mergeCell ref="B385:AQ388"/>
    <mergeCell ref="B382:AQ382"/>
    <mergeCell ref="B381:AQ381"/>
    <mergeCell ref="B383:AQ383"/>
    <mergeCell ref="B384:AQ384"/>
    <mergeCell ref="E374:T376"/>
    <mergeCell ref="AP326:AP327"/>
    <mergeCell ref="E274:AL274"/>
    <mergeCell ref="E324:AL324"/>
    <mergeCell ref="E154:T162"/>
    <mergeCell ref="E165:T166"/>
    <mergeCell ref="E264:T266"/>
    <mergeCell ref="E269:T271"/>
    <mergeCell ref="F298:T299"/>
    <mergeCell ref="AP276:AP277"/>
    <mergeCell ref="N317:T321"/>
    <mergeCell ref="F307:T309"/>
    <mergeCell ref="F295:T296"/>
    <mergeCell ref="E312:T312"/>
    <mergeCell ref="E229:T239"/>
    <mergeCell ref="AP224:AP225"/>
    <mergeCell ref="E248:T253"/>
  </mergeCells>
  <pageMargins left="0.25" right="0.25" top="0.25" bottom="0.25" header="0.3" footer="0.3"/>
  <pageSetup paperSize="9" orientation="portrait" r:id="rId1"/>
  <headerFooter>
    <oddFooter>&amp;CW-&amp;P</oddFooter>
  </headerFooter>
  <rowBreaks count="5" manualBreakCount="5">
    <brk id="86" max="42" man="1"/>
    <brk id="152" max="42" man="1"/>
    <brk id="220" max="42" man="1"/>
    <brk id="289" max="42" man="1"/>
    <brk id="372" max="4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tabColor theme="5" tint="0.39997558519241921"/>
  </sheetPr>
  <dimension ref="A1:AT141"/>
  <sheetViews>
    <sheetView view="pageBreakPreview" zoomScaleNormal="100" zoomScaleSheetLayoutView="100" workbookViewId="0">
      <selection activeCell="AL2" sqref="AL2:AP2"/>
    </sheetView>
  </sheetViews>
  <sheetFormatPr defaultColWidth="2.90625" defaultRowHeight="10.3" x14ac:dyDescent="0.25"/>
  <cols>
    <col min="1" max="1" width="1.90625" style="84" customWidth="1"/>
    <col min="2" max="2" width="4.90625" style="276" customWidth="1"/>
    <col min="3" max="4" width="1.90625" style="84" customWidth="1"/>
    <col min="5" max="5" width="2.90625" style="84" customWidth="1"/>
    <col min="6" max="14" width="2.90625" style="84"/>
    <col min="15" max="15" width="2.90625" style="84" customWidth="1"/>
    <col min="16" max="20" width="2.90625" style="84"/>
    <col min="21" max="22" width="1.90625" style="84" customWidth="1"/>
    <col min="23" max="26" width="2.90625" style="84"/>
    <col min="27" max="32" width="2.90625" style="84" customWidth="1"/>
    <col min="33" max="37" width="2.90625" style="84"/>
    <col min="38" max="38" width="2.90625" style="246"/>
    <col min="39" max="41" width="1.90625" style="84" customWidth="1"/>
    <col min="42" max="42" width="4.90625" style="84" customWidth="1"/>
    <col min="43" max="43" width="1.90625" style="84" customWidth="1"/>
    <col min="44" max="16384" width="2.90625" style="84"/>
  </cols>
  <sheetData>
    <row r="1" spans="1:43" x14ac:dyDescent="0.25">
      <c r="A1" s="1130" t="s">
        <v>803</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row>
    <row r="2" spans="1:43" ht="6" customHeight="1" x14ac:dyDescent="0.25">
      <c r="A2" s="407"/>
      <c r="B2" s="206"/>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116"/>
      <c r="AM2" s="381"/>
      <c r="AN2" s="381"/>
      <c r="AO2" s="381"/>
      <c r="AP2" s="381"/>
      <c r="AQ2" s="381"/>
    </row>
    <row r="3" spans="1:43" s="85" customFormat="1" ht="11.25" customHeight="1"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s="127" customFormat="1" ht="6" customHeight="1" x14ac:dyDescent="0.25">
      <c r="A4" s="29"/>
      <c r="B4" s="433"/>
      <c r="C4" s="107"/>
      <c r="D4" s="108"/>
      <c r="E4" s="29"/>
      <c r="F4" s="29"/>
      <c r="G4" s="29"/>
      <c r="H4" s="29"/>
      <c r="I4" s="29"/>
      <c r="J4" s="29"/>
      <c r="K4" s="29"/>
      <c r="L4" s="29"/>
      <c r="M4" s="29"/>
      <c r="N4" s="29"/>
      <c r="O4" s="29"/>
      <c r="P4" s="29"/>
      <c r="Q4" s="29"/>
      <c r="R4" s="29"/>
      <c r="S4" s="29"/>
      <c r="T4" s="29"/>
      <c r="U4" s="107"/>
      <c r="V4" s="108"/>
      <c r="W4" s="29"/>
      <c r="X4" s="29"/>
      <c r="Y4" s="29"/>
      <c r="Z4" s="29"/>
      <c r="AA4" s="29"/>
      <c r="AB4" s="29"/>
      <c r="AC4" s="29"/>
      <c r="AD4" s="29"/>
      <c r="AE4" s="29"/>
      <c r="AF4" s="29"/>
      <c r="AG4" s="29"/>
      <c r="AH4" s="29"/>
      <c r="AI4" s="29"/>
      <c r="AJ4" s="29"/>
      <c r="AK4" s="29"/>
      <c r="AL4" s="33"/>
      <c r="AM4" s="107"/>
      <c r="AN4" s="108"/>
      <c r="AO4" s="29"/>
      <c r="AP4" s="29"/>
      <c r="AQ4" s="29"/>
    </row>
    <row r="5" spans="1:43" s="127" customFormat="1" ht="11.25" customHeight="1" x14ac:dyDescent="0.25">
      <c r="A5" s="407"/>
      <c r="B5" s="206">
        <v>1101</v>
      </c>
      <c r="C5" s="202"/>
      <c r="D5" s="109"/>
      <c r="E5" s="1278" t="str">
        <f ca="1">VLOOKUP(INDIRECT(ADDRESS(ROW(),COLUMN()-3)),INDIRECT("translations[[Question Num]:["&amp; Language_Selected &amp;"]]"),MATCH(Language_Selected,Language_Options,0)+1,FALSE)</f>
        <v>How long does it take in minutes to go from your home to the nearest healthcare facility, which could be a hospital, a health clinic, a medical doctor, or a health post?</v>
      </c>
      <c r="F5" s="1278"/>
      <c r="G5" s="1278"/>
      <c r="H5" s="1278"/>
      <c r="I5" s="1278"/>
      <c r="J5" s="1278"/>
      <c r="K5" s="1278"/>
      <c r="L5" s="1278"/>
      <c r="M5" s="1278"/>
      <c r="N5" s="1278"/>
      <c r="O5" s="1278"/>
      <c r="P5" s="1278"/>
      <c r="Q5" s="1278"/>
      <c r="R5" s="1278"/>
      <c r="S5" s="1278"/>
      <c r="T5" s="1278"/>
      <c r="U5" s="146"/>
      <c r="V5" s="109"/>
      <c r="AM5" s="202"/>
      <c r="AN5" s="109"/>
      <c r="AO5" s="381"/>
      <c r="AQ5" s="381"/>
    </row>
    <row r="6" spans="1:43" s="127" customFormat="1" ht="11.25" customHeight="1" x14ac:dyDescent="0.25">
      <c r="A6" s="407"/>
      <c r="B6" s="155" t="s">
        <v>130</v>
      </c>
      <c r="C6" s="202"/>
      <c r="D6" s="109"/>
      <c r="E6" s="1278"/>
      <c r="F6" s="1278"/>
      <c r="G6" s="1278"/>
      <c r="H6" s="1278"/>
      <c r="I6" s="1278"/>
      <c r="J6" s="1278"/>
      <c r="K6" s="1278"/>
      <c r="L6" s="1278"/>
      <c r="M6" s="1278"/>
      <c r="N6" s="1278"/>
      <c r="O6" s="1278"/>
      <c r="P6" s="1278"/>
      <c r="Q6" s="1278"/>
      <c r="R6" s="1278"/>
      <c r="S6" s="1278"/>
      <c r="T6" s="1278"/>
      <c r="U6" s="146"/>
      <c r="V6" s="109"/>
      <c r="W6" s="381"/>
      <c r="X6" s="381"/>
      <c r="AA6" s="111"/>
      <c r="AB6" s="111"/>
      <c r="AC6" s="111"/>
      <c r="AD6" s="111"/>
      <c r="AE6" s="111"/>
      <c r="AF6" s="111"/>
      <c r="AG6" s="599"/>
      <c r="AH6" s="600"/>
      <c r="AI6" s="599"/>
      <c r="AJ6" s="601"/>
      <c r="AK6" s="599"/>
      <c r="AL6" s="602"/>
      <c r="AM6" s="202"/>
      <c r="AN6" s="109"/>
      <c r="AO6" s="381"/>
      <c r="AQ6" s="381"/>
    </row>
    <row r="7" spans="1:43" s="127" customFormat="1" ht="11.25" customHeight="1" x14ac:dyDescent="0.25">
      <c r="A7" s="407"/>
      <c r="B7" s="206"/>
      <c r="C7" s="202"/>
      <c r="D7" s="109"/>
      <c r="E7" s="1278"/>
      <c r="F7" s="1278"/>
      <c r="G7" s="1278"/>
      <c r="H7" s="1278"/>
      <c r="I7" s="1278"/>
      <c r="J7" s="1278"/>
      <c r="K7" s="1278"/>
      <c r="L7" s="1278"/>
      <c r="M7" s="1278"/>
      <c r="N7" s="1278"/>
      <c r="O7" s="1278"/>
      <c r="P7" s="1278"/>
      <c r="Q7" s="1278"/>
      <c r="R7" s="1278"/>
      <c r="S7" s="1278"/>
      <c r="T7" s="1278"/>
      <c r="U7" s="146"/>
      <c r="V7" s="109"/>
      <c r="W7" s="381" t="s">
        <v>804</v>
      </c>
      <c r="X7" s="381"/>
      <c r="Z7" s="111" t="s">
        <v>9</v>
      </c>
      <c r="AA7" s="111"/>
      <c r="AB7" s="111"/>
      <c r="AC7" s="111"/>
      <c r="AD7" s="111"/>
      <c r="AE7" s="111"/>
      <c r="AF7" s="111"/>
      <c r="AG7" s="495"/>
      <c r="AH7" s="604"/>
      <c r="AI7" s="603"/>
      <c r="AJ7" s="604"/>
      <c r="AK7" s="603"/>
      <c r="AL7" s="605"/>
      <c r="AM7" s="202"/>
      <c r="AN7" s="109"/>
      <c r="AO7" s="381"/>
      <c r="AQ7" s="381"/>
    </row>
    <row r="8" spans="1:43" s="127" customFormat="1" x14ac:dyDescent="0.25">
      <c r="A8" s="407"/>
      <c r="B8" s="206"/>
      <c r="C8" s="202"/>
      <c r="D8" s="109"/>
      <c r="E8" s="1278"/>
      <c r="F8" s="1278"/>
      <c r="G8" s="1278"/>
      <c r="H8" s="1278"/>
      <c r="I8" s="1278"/>
      <c r="J8" s="1278"/>
      <c r="K8" s="1278"/>
      <c r="L8" s="1278"/>
      <c r="M8" s="1278"/>
      <c r="N8" s="1278"/>
      <c r="O8" s="1278"/>
      <c r="P8" s="1278"/>
      <c r="Q8" s="1278"/>
      <c r="R8" s="1278"/>
      <c r="S8" s="1278"/>
      <c r="T8" s="1278"/>
      <c r="U8" s="146"/>
      <c r="V8" s="109"/>
      <c r="AM8" s="202"/>
      <c r="AN8" s="109"/>
      <c r="AO8" s="381"/>
      <c r="AP8" s="381"/>
      <c r="AQ8" s="381"/>
    </row>
    <row r="9" spans="1:43" s="127" customFormat="1" ht="6" customHeight="1" x14ac:dyDescent="0.25">
      <c r="A9" s="119"/>
      <c r="B9" s="118"/>
      <c r="C9" s="114"/>
      <c r="D9" s="113"/>
      <c r="E9" s="119"/>
      <c r="F9" s="119"/>
      <c r="G9" s="119"/>
      <c r="H9" s="119"/>
      <c r="I9" s="119"/>
      <c r="J9" s="119"/>
      <c r="K9" s="119"/>
      <c r="L9" s="119"/>
      <c r="M9" s="119"/>
      <c r="N9" s="119"/>
      <c r="O9" s="119"/>
      <c r="P9" s="119"/>
      <c r="Q9" s="119"/>
      <c r="R9" s="119"/>
      <c r="S9" s="119"/>
      <c r="T9" s="119"/>
      <c r="U9" s="114"/>
      <c r="V9" s="113"/>
      <c r="W9" s="119"/>
      <c r="X9" s="119"/>
      <c r="Y9" s="119"/>
      <c r="Z9" s="119"/>
      <c r="AA9" s="119"/>
      <c r="AB9" s="119"/>
      <c r="AC9" s="119"/>
      <c r="AD9" s="119"/>
      <c r="AE9" s="119"/>
      <c r="AF9" s="119"/>
      <c r="AG9" s="119"/>
      <c r="AH9" s="119"/>
      <c r="AI9" s="119"/>
      <c r="AJ9" s="119"/>
      <c r="AK9" s="119"/>
      <c r="AL9" s="120"/>
      <c r="AM9" s="114"/>
      <c r="AN9" s="113"/>
      <c r="AO9" s="119"/>
      <c r="AP9" s="119"/>
      <c r="AQ9" s="119"/>
    </row>
    <row r="10" spans="1:43" s="127" customFormat="1" ht="6" customHeight="1" x14ac:dyDescent="0.25">
      <c r="A10" s="29"/>
      <c r="B10" s="433"/>
      <c r="C10" s="107"/>
      <c r="D10" s="108"/>
      <c r="E10" s="29"/>
      <c r="F10" s="29"/>
      <c r="G10" s="29"/>
      <c r="H10" s="29"/>
      <c r="I10" s="29"/>
      <c r="J10" s="29"/>
      <c r="K10" s="29"/>
      <c r="L10" s="29"/>
      <c r="M10" s="29"/>
      <c r="N10" s="29"/>
      <c r="O10" s="29"/>
      <c r="P10" s="29"/>
      <c r="Q10" s="29"/>
      <c r="R10" s="29"/>
      <c r="S10" s="29"/>
      <c r="T10" s="29"/>
      <c r="U10" s="107"/>
      <c r="V10" s="108"/>
      <c r="W10" s="29"/>
      <c r="X10" s="29"/>
      <c r="Y10" s="29"/>
      <c r="Z10" s="29"/>
      <c r="AA10" s="29"/>
      <c r="AB10" s="29"/>
      <c r="AC10" s="29"/>
      <c r="AD10" s="29"/>
      <c r="AE10" s="29"/>
      <c r="AF10" s="29"/>
      <c r="AG10" s="29"/>
      <c r="AH10" s="29"/>
      <c r="AI10" s="29"/>
      <c r="AJ10" s="29"/>
      <c r="AK10" s="29"/>
      <c r="AL10" s="33"/>
      <c r="AM10" s="107"/>
      <c r="AN10" s="108"/>
      <c r="AO10" s="29"/>
      <c r="AP10" s="29"/>
      <c r="AQ10" s="29"/>
    </row>
    <row r="11" spans="1:43" s="127" customFormat="1" ht="11.25" customHeight="1" x14ac:dyDescent="0.25">
      <c r="A11" s="407"/>
      <c r="B11" s="206">
        <v>1102</v>
      </c>
      <c r="C11" s="202"/>
      <c r="D11" s="109"/>
      <c r="E11" s="1128" t="str">
        <f ca="1">VLOOKUP(INDIRECT(ADDRESS(ROW(),COLUMN()-3)),INDIRECT("translations[[Question Num]:["&amp; Language_Selected &amp;"]]"),MATCH(Language_Selected,Language_Options,0)+1,FALSE)</f>
        <v>How do you travel to this healthcare facility from your home?
IF MORE THAN ONE WAY OF TRAVEL IS MENTIONED, RECORD THE ONE HIGHEST ON THE LIST.</v>
      </c>
      <c r="F11" s="1128"/>
      <c r="G11" s="1128"/>
      <c r="H11" s="1128"/>
      <c r="I11" s="1128"/>
      <c r="J11" s="1128"/>
      <c r="K11" s="1128"/>
      <c r="L11" s="1128"/>
      <c r="M11" s="1128"/>
      <c r="N11" s="1128"/>
      <c r="O11" s="1128"/>
      <c r="P11" s="1128"/>
      <c r="Q11" s="1128"/>
      <c r="R11" s="1128"/>
      <c r="S11" s="1128"/>
      <c r="T11" s="1128"/>
      <c r="U11" s="146"/>
      <c r="V11" s="109"/>
      <c r="W11" s="148" t="s">
        <v>805</v>
      </c>
      <c r="X11" s="381"/>
      <c r="AA11" s="111"/>
      <c r="AB11" s="111"/>
      <c r="AC11" s="111"/>
      <c r="AD11" s="111"/>
      <c r="AE11" s="111"/>
      <c r="AF11" s="111"/>
      <c r="AG11" s="111"/>
      <c r="AH11" s="111"/>
      <c r="AI11" s="111"/>
      <c r="AJ11" s="111"/>
      <c r="AK11" s="111"/>
      <c r="AL11" s="117"/>
      <c r="AM11" s="202"/>
      <c r="AN11" s="109"/>
      <c r="AO11" s="381"/>
      <c r="AQ11" s="381"/>
    </row>
    <row r="12" spans="1:43" s="127" customFormat="1" ht="11.25" customHeight="1" x14ac:dyDescent="0.25">
      <c r="A12" s="407"/>
      <c r="B12" s="206"/>
      <c r="C12" s="202"/>
      <c r="D12" s="109"/>
      <c r="E12" s="1128"/>
      <c r="F12" s="1128"/>
      <c r="G12" s="1128"/>
      <c r="H12" s="1128"/>
      <c r="I12" s="1128"/>
      <c r="J12" s="1128"/>
      <c r="K12" s="1128"/>
      <c r="L12" s="1128"/>
      <c r="M12" s="1128"/>
      <c r="N12" s="1128"/>
      <c r="O12" s="1128"/>
      <c r="P12" s="1128"/>
      <c r="Q12" s="1128"/>
      <c r="R12" s="1128"/>
      <c r="S12" s="1128"/>
      <c r="T12" s="1128"/>
      <c r="U12" s="146"/>
      <c r="V12" s="109"/>
      <c r="W12" s="381"/>
      <c r="X12" s="381" t="s">
        <v>806</v>
      </c>
      <c r="AA12" s="111"/>
      <c r="AB12" s="111" t="s">
        <v>9</v>
      </c>
      <c r="AC12" s="111"/>
      <c r="AD12" s="111"/>
      <c r="AE12" s="111"/>
      <c r="AF12" s="111"/>
      <c r="AG12" s="111"/>
      <c r="AH12" s="111"/>
      <c r="AI12" s="111"/>
      <c r="AJ12" s="111"/>
      <c r="AK12" s="111"/>
      <c r="AL12" s="117" t="s">
        <v>75</v>
      </c>
      <c r="AM12" s="202"/>
      <c r="AN12" s="109"/>
      <c r="AO12" s="381"/>
      <c r="AQ12" s="381"/>
    </row>
    <row r="13" spans="1:43" s="127" customFormat="1" ht="11.25" customHeight="1" x14ac:dyDescent="0.25">
      <c r="A13" s="407"/>
      <c r="B13" s="206"/>
      <c r="C13" s="202"/>
      <c r="D13" s="109"/>
      <c r="E13" s="1128"/>
      <c r="F13" s="1128"/>
      <c r="G13" s="1128"/>
      <c r="H13" s="1128"/>
      <c r="I13" s="1128"/>
      <c r="J13" s="1128"/>
      <c r="K13" s="1128"/>
      <c r="L13" s="1128"/>
      <c r="M13" s="1128"/>
      <c r="N13" s="1128"/>
      <c r="O13" s="1128"/>
      <c r="P13" s="1128"/>
      <c r="Q13" s="1128"/>
      <c r="R13" s="1128"/>
      <c r="S13" s="1128"/>
      <c r="T13" s="1128"/>
      <c r="U13" s="146"/>
      <c r="V13" s="109"/>
      <c r="W13" s="381"/>
      <c r="X13" s="381" t="s">
        <v>807</v>
      </c>
      <c r="AA13" s="111"/>
      <c r="AB13" s="111" t="s">
        <v>9</v>
      </c>
      <c r="AC13" s="111"/>
      <c r="AD13" s="111"/>
      <c r="AE13" s="111"/>
      <c r="AF13" s="111"/>
      <c r="AG13" s="111"/>
      <c r="AH13" s="111"/>
      <c r="AI13" s="111"/>
      <c r="AJ13" s="111"/>
      <c r="AK13" s="111"/>
      <c r="AL13" s="117" t="s">
        <v>95</v>
      </c>
      <c r="AM13" s="202"/>
      <c r="AN13" s="109"/>
      <c r="AO13" s="381"/>
      <c r="AQ13" s="381"/>
    </row>
    <row r="14" spans="1:43" s="127" customFormat="1" ht="11.25" customHeight="1" x14ac:dyDescent="0.25">
      <c r="A14" s="407"/>
      <c r="B14" s="206"/>
      <c r="C14" s="202"/>
      <c r="D14" s="109"/>
      <c r="E14" s="1128"/>
      <c r="F14" s="1128"/>
      <c r="G14" s="1128"/>
      <c r="H14" s="1128"/>
      <c r="I14" s="1128"/>
      <c r="J14" s="1128"/>
      <c r="K14" s="1128"/>
      <c r="L14" s="1128"/>
      <c r="M14" s="1128"/>
      <c r="N14" s="1128"/>
      <c r="O14" s="1128"/>
      <c r="P14" s="1128"/>
      <c r="Q14" s="1128"/>
      <c r="R14" s="1128"/>
      <c r="S14" s="1128"/>
      <c r="T14" s="1128"/>
      <c r="U14" s="146"/>
      <c r="V14" s="109"/>
      <c r="W14" s="381"/>
      <c r="X14" s="381" t="s">
        <v>808</v>
      </c>
      <c r="AA14" s="111"/>
      <c r="AB14" s="111"/>
      <c r="AD14" s="111"/>
      <c r="AE14" s="111"/>
      <c r="AF14" s="111" t="s">
        <v>9</v>
      </c>
      <c r="AG14" s="111"/>
      <c r="AH14" s="111"/>
      <c r="AI14" s="111"/>
      <c r="AJ14" s="111"/>
      <c r="AK14" s="111"/>
      <c r="AL14" s="117" t="s">
        <v>96</v>
      </c>
      <c r="AM14" s="202"/>
      <c r="AN14" s="109"/>
      <c r="AO14" s="381"/>
      <c r="AQ14" s="381"/>
    </row>
    <row r="15" spans="1:43" s="127" customFormat="1" ht="11.25" customHeight="1" x14ac:dyDescent="0.25">
      <c r="A15" s="407"/>
      <c r="B15" s="206"/>
      <c r="C15" s="202"/>
      <c r="D15" s="109"/>
      <c r="E15" s="1128"/>
      <c r="F15" s="1128"/>
      <c r="G15" s="1128"/>
      <c r="H15" s="1128"/>
      <c r="I15" s="1128"/>
      <c r="J15" s="1128"/>
      <c r="K15" s="1128"/>
      <c r="L15" s="1128"/>
      <c r="M15" s="1128"/>
      <c r="N15" s="1128"/>
      <c r="O15" s="1128"/>
      <c r="P15" s="1128"/>
      <c r="Q15" s="1128"/>
      <c r="R15" s="1128"/>
      <c r="S15" s="1128"/>
      <c r="T15" s="1128"/>
      <c r="U15" s="146"/>
      <c r="V15" s="109"/>
      <c r="W15" s="381"/>
      <c r="X15" s="127" t="s">
        <v>809</v>
      </c>
      <c r="AA15" s="111"/>
      <c r="AB15" s="111"/>
      <c r="AC15" s="111"/>
      <c r="AE15" s="111" t="s">
        <v>9</v>
      </c>
      <c r="AF15" s="111"/>
      <c r="AG15" s="111"/>
      <c r="AH15" s="111"/>
      <c r="AI15" s="111"/>
      <c r="AJ15" s="111"/>
      <c r="AK15" s="111"/>
      <c r="AL15" s="117" t="s">
        <v>97</v>
      </c>
      <c r="AM15" s="202"/>
      <c r="AN15" s="109"/>
      <c r="AO15" s="381"/>
      <c r="AQ15" s="381"/>
    </row>
    <row r="16" spans="1:43" s="127" customFormat="1" ht="11.25" customHeight="1" x14ac:dyDescent="0.25">
      <c r="A16" s="407"/>
      <c r="B16" s="206"/>
      <c r="C16" s="202"/>
      <c r="D16" s="109"/>
      <c r="E16" s="1128"/>
      <c r="F16" s="1128"/>
      <c r="G16" s="1128"/>
      <c r="H16" s="1128"/>
      <c r="I16" s="1128"/>
      <c r="J16" s="1128"/>
      <c r="K16" s="1128"/>
      <c r="L16" s="1128"/>
      <c r="M16" s="1128"/>
      <c r="N16" s="1128"/>
      <c r="O16" s="1128"/>
      <c r="P16" s="1128"/>
      <c r="Q16" s="1128"/>
      <c r="R16" s="1128"/>
      <c r="S16" s="1128"/>
      <c r="T16" s="1128"/>
      <c r="U16" s="146"/>
      <c r="V16" s="109"/>
      <c r="W16" s="381"/>
      <c r="X16" s="381"/>
      <c r="AA16" s="111"/>
      <c r="AB16" s="111"/>
      <c r="AC16" s="111"/>
      <c r="AD16" s="111"/>
      <c r="AE16" s="111"/>
      <c r="AF16" s="111"/>
      <c r="AG16" s="111"/>
      <c r="AH16" s="111"/>
      <c r="AI16" s="111"/>
      <c r="AJ16" s="111"/>
      <c r="AK16" s="111"/>
      <c r="AL16" s="117"/>
      <c r="AM16" s="202"/>
      <c r="AN16" s="109"/>
      <c r="AO16" s="381"/>
      <c r="AQ16" s="381"/>
    </row>
    <row r="17" spans="1:44" s="127" customFormat="1" ht="11.25" customHeight="1" x14ac:dyDescent="0.25">
      <c r="A17" s="407"/>
      <c r="B17" s="206"/>
      <c r="C17" s="202"/>
      <c r="D17" s="109"/>
      <c r="E17" s="1128"/>
      <c r="F17" s="1128"/>
      <c r="G17" s="1128"/>
      <c r="H17" s="1128"/>
      <c r="I17" s="1128"/>
      <c r="J17" s="1128"/>
      <c r="K17" s="1128"/>
      <c r="L17" s="1128"/>
      <c r="M17" s="1128"/>
      <c r="N17" s="1128"/>
      <c r="O17" s="1128"/>
      <c r="P17" s="1128"/>
      <c r="Q17" s="1128"/>
      <c r="R17" s="1128"/>
      <c r="S17" s="1128"/>
      <c r="T17" s="1128"/>
      <c r="U17" s="146"/>
      <c r="V17" s="109"/>
      <c r="W17" s="148" t="s">
        <v>810</v>
      </c>
      <c r="X17" s="381"/>
      <c r="AA17" s="111"/>
      <c r="AB17" s="111"/>
      <c r="AC17" s="111"/>
      <c r="AD17" s="111"/>
      <c r="AE17" s="111"/>
      <c r="AF17" s="111"/>
      <c r="AG17" s="111"/>
      <c r="AH17" s="111"/>
      <c r="AI17" s="111"/>
      <c r="AJ17" s="111"/>
      <c r="AK17" s="111"/>
      <c r="AL17" s="117"/>
      <c r="AM17" s="202"/>
      <c r="AN17" s="109"/>
      <c r="AO17" s="381"/>
      <c r="AQ17" s="381"/>
    </row>
    <row r="18" spans="1:44" s="127" customFormat="1" ht="11.25" customHeight="1" x14ac:dyDescent="0.25">
      <c r="A18" s="407"/>
      <c r="B18" s="206"/>
      <c r="C18" s="202"/>
      <c r="D18" s="109"/>
      <c r="E18" s="1128"/>
      <c r="F18" s="1128"/>
      <c r="G18" s="1128"/>
      <c r="H18" s="1128"/>
      <c r="I18" s="1128"/>
      <c r="J18" s="1128"/>
      <c r="K18" s="1128"/>
      <c r="L18" s="1128"/>
      <c r="M18" s="1128"/>
      <c r="N18" s="1128"/>
      <c r="O18" s="1128"/>
      <c r="P18" s="1128"/>
      <c r="Q18" s="1128"/>
      <c r="R18" s="1128"/>
      <c r="S18" s="1128"/>
      <c r="T18" s="1128"/>
      <c r="U18" s="146"/>
      <c r="V18" s="109"/>
      <c r="W18" s="148"/>
      <c r="X18" s="127" t="s">
        <v>811</v>
      </c>
      <c r="AA18" s="111"/>
      <c r="AB18" s="111"/>
      <c r="AC18" s="111"/>
      <c r="AD18" s="111"/>
      <c r="AF18" s="111" t="s">
        <v>9</v>
      </c>
      <c r="AG18" s="111"/>
      <c r="AH18" s="111"/>
      <c r="AI18" s="111"/>
      <c r="AJ18" s="111"/>
      <c r="AK18" s="111"/>
      <c r="AL18" s="117" t="s">
        <v>158</v>
      </c>
      <c r="AM18" s="202"/>
      <c r="AN18" s="109"/>
      <c r="AO18" s="381"/>
      <c r="AQ18" s="381"/>
    </row>
    <row r="19" spans="1:44" s="127" customFormat="1" ht="11.25" customHeight="1" x14ac:dyDescent="0.25">
      <c r="A19" s="407"/>
      <c r="B19" s="206"/>
      <c r="C19" s="202"/>
      <c r="D19" s="109"/>
      <c r="E19" s="1128"/>
      <c r="F19" s="1128"/>
      <c r="G19" s="1128"/>
      <c r="H19" s="1128"/>
      <c r="I19" s="1128"/>
      <c r="J19" s="1128"/>
      <c r="K19" s="1128"/>
      <c r="L19" s="1128"/>
      <c r="M19" s="1128"/>
      <c r="N19" s="1128"/>
      <c r="O19" s="1128"/>
      <c r="P19" s="1128"/>
      <c r="Q19" s="1128"/>
      <c r="R19" s="1128"/>
      <c r="S19" s="1128"/>
      <c r="T19" s="1128"/>
      <c r="U19" s="146"/>
      <c r="V19" s="109"/>
      <c r="W19" s="381"/>
      <c r="X19" s="381" t="s">
        <v>812</v>
      </c>
      <c r="AA19" s="111" t="s">
        <v>9</v>
      </c>
      <c r="AB19" s="111"/>
      <c r="AC19" s="111"/>
      <c r="AD19" s="111"/>
      <c r="AE19" s="111"/>
      <c r="AF19" s="111"/>
      <c r="AG19" s="111"/>
      <c r="AH19" s="111"/>
      <c r="AI19" s="111"/>
      <c r="AJ19" s="111"/>
      <c r="AK19" s="111"/>
      <c r="AL19" s="117" t="s">
        <v>159</v>
      </c>
      <c r="AM19" s="202"/>
      <c r="AN19" s="109"/>
      <c r="AO19" s="381"/>
      <c r="AQ19" s="381"/>
    </row>
    <row r="20" spans="1:44" s="127" customFormat="1" ht="11.25" customHeight="1" x14ac:dyDescent="0.25">
      <c r="A20" s="407"/>
      <c r="B20" s="206"/>
      <c r="C20" s="202"/>
      <c r="D20" s="109"/>
      <c r="E20" s="1128"/>
      <c r="F20" s="1128"/>
      <c r="G20" s="1128"/>
      <c r="H20" s="1128"/>
      <c r="I20" s="1128"/>
      <c r="J20" s="1128"/>
      <c r="K20" s="1128"/>
      <c r="L20" s="1128"/>
      <c r="M20" s="1128"/>
      <c r="N20" s="1128"/>
      <c r="O20" s="1128"/>
      <c r="P20" s="1128"/>
      <c r="Q20" s="1128"/>
      <c r="R20" s="1128"/>
      <c r="S20" s="1128"/>
      <c r="T20" s="1128"/>
      <c r="U20" s="146"/>
      <c r="V20" s="109"/>
      <c r="W20" s="381"/>
      <c r="X20" s="381" t="s">
        <v>813</v>
      </c>
      <c r="AA20" s="111"/>
      <c r="AB20" s="111"/>
      <c r="AC20" s="111"/>
      <c r="AD20" s="111"/>
      <c r="AF20" s="111" t="s">
        <v>9</v>
      </c>
      <c r="AG20" s="111"/>
      <c r="AH20" s="111"/>
      <c r="AI20" s="111"/>
      <c r="AJ20" s="111"/>
      <c r="AK20" s="111"/>
      <c r="AL20" s="117" t="s">
        <v>160</v>
      </c>
      <c r="AM20" s="202"/>
      <c r="AN20" s="109"/>
      <c r="AO20" s="381"/>
      <c r="AQ20" s="381"/>
    </row>
    <row r="21" spans="1:44" s="127" customFormat="1" ht="11.25" customHeight="1" x14ac:dyDescent="0.25">
      <c r="A21" s="407"/>
      <c r="B21" s="206"/>
      <c r="C21" s="202"/>
      <c r="D21" s="109"/>
      <c r="E21" s="1128"/>
      <c r="F21" s="1128"/>
      <c r="G21" s="1128"/>
      <c r="H21" s="1128"/>
      <c r="I21" s="1128"/>
      <c r="J21" s="1128"/>
      <c r="K21" s="1128"/>
      <c r="L21" s="1128"/>
      <c r="M21" s="1128"/>
      <c r="N21" s="1128"/>
      <c r="O21" s="1128"/>
      <c r="P21" s="1128"/>
      <c r="Q21" s="1128"/>
      <c r="R21" s="1128"/>
      <c r="S21" s="1128"/>
      <c r="T21" s="1128"/>
      <c r="U21" s="146"/>
      <c r="V21" s="109"/>
      <c r="W21" s="381"/>
      <c r="X21" s="381" t="s">
        <v>814</v>
      </c>
      <c r="AB21" s="111" t="s">
        <v>9</v>
      </c>
      <c r="AC21" s="111"/>
      <c r="AD21" s="111"/>
      <c r="AE21" s="111"/>
      <c r="AF21" s="111"/>
      <c r="AG21" s="111"/>
      <c r="AH21" s="111"/>
      <c r="AI21" s="111"/>
      <c r="AJ21" s="111"/>
      <c r="AK21" s="111"/>
      <c r="AL21" s="247" t="s">
        <v>161</v>
      </c>
      <c r="AM21" s="202"/>
      <c r="AN21" s="109"/>
      <c r="AO21" s="381"/>
      <c r="AQ21" s="381"/>
    </row>
    <row r="22" spans="1:44" s="127" customFormat="1" ht="11.25" customHeight="1" x14ac:dyDescent="0.25">
      <c r="A22" s="407"/>
      <c r="B22" s="206"/>
      <c r="C22" s="202"/>
      <c r="D22" s="109"/>
      <c r="E22" s="1128"/>
      <c r="F22" s="1128"/>
      <c r="G22" s="1128"/>
      <c r="H22" s="1128"/>
      <c r="I22" s="1128"/>
      <c r="J22" s="1128"/>
      <c r="K22" s="1128"/>
      <c r="L22" s="1128"/>
      <c r="M22" s="1128"/>
      <c r="N22" s="1128"/>
      <c r="O22" s="1128"/>
      <c r="P22" s="1128"/>
      <c r="Q22" s="1128"/>
      <c r="R22" s="1128"/>
      <c r="S22" s="1128"/>
      <c r="T22" s="1128"/>
      <c r="U22" s="146"/>
      <c r="V22" s="109"/>
      <c r="W22" s="381"/>
      <c r="AL22" s="117"/>
      <c r="AM22" s="202"/>
      <c r="AN22" s="109"/>
      <c r="AO22" s="381"/>
      <c r="AQ22" s="381"/>
    </row>
    <row r="23" spans="1:44" s="127" customFormat="1" ht="11.25" customHeight="1" x14ac:dyDescent="0.25">
      <c r="A23" s="407"/>
      <c r="B23" s="206"/>
      <c r="C23" s="202"/>
      <c r="D23" s="109"/>
      <c r="E23" s="1128"/>
      <c r="F23" s="1128"/>
      <c r="G23" s="1128"/>
      <c r="H23" s="1128"/>
      <c r="I23" s="1128"/>
      <c r="J23" s="1128"/>
      <c r="K23" s="1128"/>
      <c r="L23" s="1128"/>
      <c r="M23" s="1128"/>
      <c r="N23" s="1128"/>
      <c r="O23" s="1128"/>
      <c r="P23" s="1128"/>
      <c r="Q23" s="1128"/>
      <c r="R23" s="1128"/>
      <c r="S23" s="1128"/>
      <c r="T23" s="1128"/>
      <c r="U23" s="146"/>
      <c r="V23" s="109"/>
      <c r="W23" s="381" t="s">
        <v>144</v>
      </c>
      <c r="X23" s="381"/>
      <c r="Z23" s="373"/>
      <c r="AA23" s="441"/>
      <c r="AB23" s="441"/>
      <c r="AC23" s="441"/>
      <c r="AD23" s="441"/>
      <c r="AE23" s="441"/>
      <c r="AF23" s="441"/>
      <c r="AG23" s="441"/>
      <c r="AH23" s="441"/>
      <c r="AI23" s="441"/>
      <c r="AJ23" s="441"/>
      <c r="AK23" s="441"/>
      <c r="AL23" s="117" t="s">
        <v>218</v>
      </c>
      <c r="AM23" s="202"/>
      <c r="AN23" s="109"/>
      <c r="AO23" s="381"/>
      <c r="AQ23" s="381"/>
    </row>
    <row r="24" spans="1:44" s="127" customFormat="1" x14ac:dyDescent="0.25">
      <c r="A24" s="407"/>
      <c r="B24" s="206"/>
      <c r="C24" s="202"/>
      <c r="D24" s="109"/>
      <c r="E24" s="1128"/>
      <c r="F24" s="1128"/>
      <c r="G24" s="1128"/>
      <c r="H24" s="1128"/>
      <c r="I24" s="1128"/>
      <c r="J24" s="1128"/>
      <c r="K24" s="1128"/>
      <c r="L24" s="1128"/>
      <c r="M24" s="1128"/>
      <c r="N24" s="1128"/>
      <c r="O24" s="1128"/>
      <c r="P24" s="1128"/>
      <c r="Q24" s="1128"/>
      <c r="R24" s="1128"/>
      <c r="S24" s="1128"/>
      <c r="T24" s="1128"/>
      <c r="U24" s="146"/>
      <c r="V24" s="109"/>
      <c r="X24" s="381"/>
      <c r="Z24" s="372" t="s">
        <v>146</v>
      </c>
      <c r="AA24" s="372"/>
      <c r="AB24" s="526"/>
      <c r="AC24" s="372"/>
      <c r="AD24" s="526"/>
      <c r="AE24" s="526"/>
      <c r="AF24" s="526"/>
      <c r="AG24" s="526"/>
      <c r="AH24" s="526"/>
      <c r="AI24" s="526"/>
      <c r="AJ24" s="526"/>
      <c r="AK24" s="526"/>
      <c r="AM24" s="202"/>
      <c r="AN24" s="109"/>
      <c r="AO24" s="381"/>
      <c r="AP24" s="381"/>
      <c r="AQ24" s="381"/>
    </row>
    <row r="25" spans="1:44" s="127" customFormat="1" ht="6" customHeight="1" x14ac:dyDescent="0.25">
      <c r="A25" s="119"/>
      <c r="B25" s="118"/>
      <c r="C25" s="114"/>
      <c r="D25" s="113"/>
      <c r="E25" s="119"/>
      <c r="F25" s="119"/>
      <c r="G25" s="119"/>
      <c r="H25" s="119"/>
      <c r="I25" s="119"/>
      <c r="J25" s="119"/>
      <c r="K25" s="119"/>
      <c r="L25" s="119"/>
      <c r="M25" s="119"/>
      <c r="N25" s="119"/>
      <c r="O25" s="119"/>
      <c r="P25" s="119"/>
      <c r="Q25" s="119"/>
      <c r="R25" s="119"/>
      <c r="S25" s="119"/>
      <c r="T25" s="119"/>
      <c r="U25" s="114"/>
      <c r="V25" s="113"/>
      <c r="W25" s="119"/>
      <c r="X25" s="119"/>
      <c r="Y25" s="119"/>
      <c r="Z25" s="119"/>
      <c r="AA25" s="119"/>
      <c r="AB25" s="119"/>
      <c r="AC25" s="119"/>
      <c r="AD25" s="119"/>
      <c r="AE25" s="119"/>
      <c r="AF25" s="119"/>
      <c r="AG25" s="119"/>
      <c r="AH25" s="119"/>
      <c r="AI25" s="119"/>
      <c r="AJ25" s="119"/>
      <c r="AK25" s="119"/>
      <c r="AL25" s="120"/>
      <c r="AM25" s="114"/>
      <c r="AN25" s="113"/>
      <c r="AO25" s="119"/>
      <c r="AP25" s="119"/>
      <c r="AQ25" s="119"/>
    </row>
    <row r="26" spans="1:44" s="381" customFormat="1" ht="6" customHeight="1" x14ac:dyDescent="0.25">
      <c r="A26" s="614"/>
      <c r="B26" s="615"/>
      <c r="C26" s="616"/>
      <c r="D26" s="617"/>
      <c r="E26" s="614"/>
      <c r="F26" s="614"/>
      <c r="G26" s="614"/>
      <c r="H26" s="614"/>
      <c r="I26" s="614"/>
      <c r="J26" s="614"/>
      <c r="K26" s="614"/>
      <c r="L26" s="614"/>
      <c r="M26" s="614"/>
      <c r="N26" s="614"/>
      <c r="O26" s="614"/>
      <c r="P26" s="614"/>
      <c r="Q26" s="614"/>
      <c r="R26" s="614"/>
      <c r="S26" s="614"/>
      <c r="T26" s="614"/>
      <c r="U26" s="616"/>
      <c r="V26" s="617"/>
      <c r="W26" s="614"/>
      <c r="X26" s="614"/>
      <c r="Y26" s="614"/>
      <c r="Z26" s="614"/>
      <c r="AA26" s="614"/>
      <c r="AB26" s="614"/>
      <c r="AC26" s="614"/>
      <c r="AD26" s="614"/>
      <c r="AE26" s="614"/>
      <c r="AF26" s="614"/>
      <c r="AG26" s="614"/>
      <c r="AH26" s="614"/>
      <c r="AI26" s="614"/>
      <c r="AJ26" s="614"/>
      <c r="AK26" s="614"/>
      <c r="AL26" s="618"/>
      <c r="AM26" s="616"/>
      <c r="AN26" s="617"/>
      <c r="AO26" s="614"/>
      <c r="AP26" s="614"/>
      <c r="AQ26" s="614"/>
      <c r="AR26" s="539"/>
    </row>
    <row r="27" spans="1:44" s="381" customFormat="1" ht="11.25" customHeight="1" x14ac:dyDescent="0.25">
      <c r="A27" s="619"/>
      <c r="B27" s="173">
        <v>1103</v>
      </c>
      <c r="C27" s="540"/>
      <c r="D27" s="547"/>
      <c r="E27" s="1310" t="str">
        <f ca="1">VLOOKUP(INDIRECT(ADDRESS(ROW(),COLUMN()-3)),INDIRECT("translations[[Question Num]:["&amp; Language_Selected &amp;"]]"),MATCH(Language_Selected,Language_Options,0)+1,FALSE)</f>
        <v>Has a doctor or other healthcare provider examined your breasts to check for breast cancer?</v>
      </c>
      <c r="F27" s="1310"/>
      <c r="G27" s="1310"/>
      <c r="H27" s="1310"/>
      <c r="I27" s="1310"/>
      <c r="J27" s="1310"/>
      <c r="K27" s="1310"/>
      <c r="L27" s="1310"/>
      <c r="M27" s="1310"/>
      <c r="N27" s="1310"/>
      <c r="O27" s="1310"/>
      <c r="P27" s="1310"/>
      <c r="Q27" s="1310"/>
      <c r="R27" s="1310"/>
      <c r="S27" s="1310"/>
      <c r="T27" s="1310"/>
      <c r="U27" s="620"/>
      <c r="V27" s="547"/>
      <c r="W27" s="539" t="s">
        <v>52</v>
      </c>
      <c r="X27" s="539"/>
      <c r="Y27" s="548" t="s">
        <v>9</v>
      </c>
      <c r="Z27" s="548"/>
      <c r="AA27" s="548"/>
      <c r="AB27" s="548"/>
      <c r="AC27" s="548"/>
      <c r="AD27" s="548"/>
      <c r="AE27" s="548"/>
      <c r="AF27" s="548"/>
      <c r="AG27" s="548"/>
      <c r="AH27" s="548"/>
      <c r="AI27" s="548"/>
      <c r="AJ27" s="548"/>
      <c r="AK27" s="548"/>
      <c r="AL27" s="621" t="s">
        <v>53</v>
      </c>
      <c r="AM27" s="540"/>
      <c r="AN27" s="547"/>
      <c r="AO27" s="539"/>
      <c r="AP27" s="539"/>
      <c r="AQ27" s="539"/>
      <c r="AR27" s="539"/>
    </row>
    <row r="28" spans="1:44" s="381" customFormat="1" ht="11.25" customHeight="1" x14ac:dyDescent="0.25">
      <c r="A28" s="619"/>
      <c r="B28" s="538"/>
      <c r="C28" s="540"/>
      <c r="D28" s="547"/>
      <c r="E28" s="1310"/>
      <c r="F28" s="1310"/>
      <c r="G28" s="1310"/>
      <c r="H28" s="1310"/>
      <c r="I28" s="1310"/>
      <c r="J28" s="1310"/>
      <c r="K28" s="1310"/>
      <c r="L28" s="1310"/>
      <c r="M28" s="1310"/>
      <c r="N28" s="1310"/>
      <c r="O28" s="1310"/>
      <c r="P28" s="1310"/>
      <c r="Q28" s="1310"/>
      <c r="R28" s="1310"/>
      <c r="S28" s="1310"/>
      <c r="T28" s="1310"/>
      <c r="U28" s="620"/>
      <c r="V28" s="547"/>
      <c r="W28" s="539" t="s">
        <v>54</v>
      </c>
      <c r="X28" s="539"/>
      <c r="Y28" s="548" t="s">
        <v>9</v>
      </c>
      <c r="Z28" s="548"/>
      <c r="AA28" s="548"/>
      <c r="AB28" s="548"/>
      <c r="AC28" s="548"/>
      <c r="AD28" s="548"/>
      <c r="AE28" s="548"/>
      <c r="AF28" s="548"/>
      <c r="AG28" s="548"/>
      <c r="AH28" s="548"/>
      <c r="AI28" s="548"/>
      <c r="AJ28" s="548"/>
      <c r="AK28" s="548"/>
      <c r="AL28" s="621" t="s">
        <v>55</v>
      </c>
      <c r="AM28" s="540"/>
      <c r="AN28" s="547"/>
      <c r="AO28" s="539"/>
      <c r="AP28" s="646"/>
      <c r="AQ28" s="646"/>
      <c r="AR28" s="539"/>
    </row>
    <row r="29" spans="1:44" s="381" customFormat="1" ht="11.25" customHeight="1" x14ac:dyDescent="0.25">
      <c r="A29" s="619"/>
      <c r="B29" s="538"/>
      <c r="C29" s="540"/>
      <c r="D29" s="547"/>
      <c r="E29" s="1310"/>
      <c r="F29" s="1310"/>
      <c r="G29" s="1310"/>
      <c r="H29" s="1310"/>
      <c r="I29" s="1310"/>
      <c r="J29" s="1310"/>
      <c r="K29" s="1310"/>
      <c r="L29" s="1310"/>
      <c r="M29" s="1310"/>
      <c r="N29" s="1310"/>
      <c r="O29" s="1310"/>
      <c r="P29" s="1310"/>
      <c r="Q29" s="1310"/>
      <c r="R29" s="1310"/>
      <c r="S29" s="1310"/>
      <c r="T29" s="1310"/>
      <c r="U29" s="620"/>
      <c r="V29" s="547"/>
      <c r="W29" s="539" t="s">
        <v>815</v>
      </c>
      <c r="X29" s="539"/>
      <c r="Y29" s="548"/>
      <c r="Z29" s="548"/>
      <c r="AA29" s="548"/>
      <c r="AB29" s="548" t="s">
        <v>9</v>
      </c>
      <c r="AC29" s="548"/>
      <c r="AD29" s="548"/>
      <c r="AE29" s="548"/>
      <c r="AF29" s="548"/>
      <c r="AG29" s="548"/>
      <c r="AH29" s="548"/>
      <c r="AI29" s="548"/>
      <c r="AJ29" s="548"/>
      <c r="AK29" s="548"/>
      <c r="AL29" s="461" t="s">
        <v>103</v>
      </c>
      <c r="AM29" s="540"/>
      <c r="AN29" s="547"/>
      <c r="AO29" s="539"/>
      <c r="AP29" s="646"/>
      <c r="AQ29" s="646"/>
      <c r="AR29" s="539"/>
    </row>
    <row r="30" spans="1:44" s="381" customFormat="1" ht="6" customHeight="1" x14ac:dyDescent="0.25">
      <c r="A30" s="622"/>
      <c r="B30" s="623"/>
      <c r="C30" s="624"/>
      <c r="D30" s="625"/>
      <c r="E30" s="622"/>
      <c r="F30" s="622"/>
      <c r="G30" s="622"/>
      <c r="H30" s="622"/>
      <c r="I30" s="622"/>
      <c r="J30" s="622"/>
      <c r="K30" s="622"/>
      <c r="L30" s="622"/>
      <c r="M30" s="622"/>
      <c r="N30" s="622"/>
      <c r="O30" s="622"/>
      <c r="P30" s="622"/>
      <c r="Q30" s="622"/>
      <c r="R30" s="622"/>
      <c r="S30" s="622"/>
      <c r="T30" s="622"/>
      <c r="U30" s="624"/>
      <c r="V30" s="625"/>
      <c r="W30" s="622"/>
      <c r="X30" s="622"/>
      <c r="Y30" s="622"/>
      <c r="Z30" s="622"/>
      <c r="AA30" s="622"/>
      <c r="AB30" s="622"/>
      <c r="AC30" s="622"/>
      <c r="AD30" s="622"/>
      <c r="AE30" s="622"/>
      <c r="AF30" s="622"/>
      <c r="AG30" s="622"/>
      <c r="AH30" s="622"/>
      <c r="AI30" s="622"/>
      <c r="AJ30" s="622"/>
      <c r="AK30" s="622"/>
      <c r="AL30" s="626"/>
      <c r="AM30" s="624"/>
      <c r="AN30" s="625"/>
      <c r="AO30" s="622"/>
      <c r="AP30" s="622"/>
      <c r="AQ30" s="622"/>
      <c r="AR30" s="539"/>
    </row>
    <row r="31" spans="1:44" s="776" customFormat="1" ht="6" customHeight="1" x14ac:dyDescent="0.25">
      <c r="A31" s="931"/>
      <c r="B31" s="950"/>
      <c r="C31" s="932"/>
      <c r="D31" s="930"/>
      <c r="E31" s="931"/>
      <c r="F31" s="931"/>
      <c r="G31" s="931"/>
      <c r="H31" s="931"/>
      <c r="I31" s="931"/>
      <c r="J31" s="931"/>
      <c r="K31" s="931"/>
      <c r="L31" s="931"/>
      <c r="M31" s="931"/>
      <c r="N31" s="931"/>
      <c r="O31" s="931"/>
      <c r="P31" s="931"/>
      <c r="Q31" s="931"/>
      <c r="R31" s="931"/>
      <c r="S31" s="931"/>
      <c r="T31" s="931"/>
      <c r="U31" s="931"/>
      <c r="V31" s="931"/>
      <c r="W31" s="931"/>
      <c r="X31" s="931"/>
      <c r="Y31" s="931"/>
      <c r="Z31" s="931"/>
      <c r="AA31" s="931"/>
      <c r="AB31" s="931"/>
      <c r="AC31" s="931"/>
      <c r="AD31" s="931"/>
      <c r="AE31" s="931"/>
      <c r="AF31" s="931"/>
      <c r="AG31" s="931"/>
      <c r="AH31" s="931"/>
      <c r="AI31" s="931"/>
      <c r="AJ31" s="931"/>
      <c r="AK31" s="931"/>
      <c r="AL31" s="998"/>
      <c r="AM31" s="932"/>
      <c r="AN31" s="930"/>
      <c r="AO31" s="931"/>
      <c r="AP31" s="931"/>
      <c r="AQ31" s="931"/>
    </row>
    <row r="32" spans="1:44" s="776" customFormat="1" ht="11.25" customHeight="1" x14ac:dyDescent="0.25">
      <c r="B32" s="358">
        <v>1104</v>
      </c>
      <c r="C32" s="925"/>
      <c r="D32" s="924"/>
      <c r="E32" s="1286" t="str">
        <f ca="1">VLOOKUP(INDIRECT(ADDRESS(ROW(),COLUMN()-3)),INDIRECT("translations[[Question Num]:["&amp; Language_Selected &amp;"]]"),MATCH(Language_Selected,Language_Options,0)+1,FALSE)</f>
        <v>Now I’m going to ask you about tests a healthcare worker can do to check for cervical cancer, which is cancer in the cervix. The cervix connects the womb to the vagina. To be checked for cervical cancer, a woman is asked to lie on her back with her legs apart. Then the healthcare worker will use a brush or swab to collect a sample from inside her. The sample is sent to a laboratory for testing. This test is called a Pap smear or HPV test. Another method is called a VIA or Visual Inspection with Acetic Acid. In this test, the healthcare worker puts vinegar on the cervix to see if there is a reaction.</v>
      </c>
      <c r="F32" s="1286"/>
      <c r="G32" s="1286"/>
      <c r="H32" s="1286"/>
      <c r="I32" s="1286"/>
      <c r="J32" s="1286"/>
      <c r="K32" s="1286"/>
      <c r="L32" s="1286"/>
      <c r="M32" s="1286"/>
      <c r="N32" s="1286"/>
      <c r="O32" s="1286"/>
      <c r="P32" s="1286"/>
      <c r="Q32" s="1286"/>
      <c r="R32" s="1286"/>
      <c r="S32" s="1286"/>
      <c r="T32" s="1286"/>
      <c r="U32" s="1286"/>
      <c r="V32" s="1286"/>
      <c r="W32" s="1286"/>
      <c r="X32" s="1286"/>
      <c r="Y32" s="1286"/>
      <c r="Z32" s="1286"/>
      <c r="AA32" s="1286"/>
      <c r="AB32" s="1286"/>
      <c r="AC32" s="1286"/>
      <c r="AD32" s="1286"/>
      <c r="AE32" s="1286"/>
      <c r="AF32" s="1286"/>
      <c r="AG32" s="1286"/>
      <c r="AH32" s="1286"/>
      <c r="AI32" s="1286"/>
      <c r="AJ32" s="1286"/>
      <c r="AK32" s="1286"/>
      <c r="AL32" s="1286"/>
      <c r="AM32" s="925"/>
      <c r="AN32" s="924"/>
    </row>
    <row r="33" spans="1:46" s="776" customFormat="1" ht="11.25" customHeight="1" x14ac:dyDescent="0.25">
      <c r="B33" s="951"/>
      <c r="C33" s="925"/>
      <c r="D33" s="924"/>
      <c r="E33" s="1286"/>
      <c r="F33" s="1286"/>
      <c r="G33" s="1286"/>
      <c r="H33" s="1286"/>
      <c r="I33" s="1286"/>
      <c r="J33" s="1286"/>
      <c r="K33" s="1286"/>
      <c r="L33" s="1286"/>
      <c r="M33" s="1286"/>
      <c r="N33" s="1286"/>
      <c r="O33" s="1286"/>
      <c r="P33" s="1286"/>
      <c r="Q33" s="1286"/>
      <c r="R33" s="1286"/>
      <c r="S33" s="1286"/>
      <c r="T33" s="1286"/>
      <c r="U33" s="1286"/>
      <c r="V33" s="1286"/>
      <c r="W33" s="1286"/>
      <c r="X33" s="1286"/>
      <c r="Y33" s="1286"/>
      <c r="Z33" s="1286"/>
      <c r="AA33" s="1286"/>
      <c r="AB33" s="1286"/>
      <c r="AC33" s="1286"/>
      <c r="AD33" s="1286"/>
      <c r="AE33" s="1286"/>
      <c r="AF33" s="1286"/>
      <c r="AG33" s="1286"/>
      <c r="AH33" s="1286"/>
      <c r="AI33" s="1286"/>
      <c r="AJ33" s="1286"/>
      <c r="AK33" s="1286"/>
      <c r="AL33" s="1286"/>
      <c r="AM33" s="925"/>
      <c r="AN33" s="924"/>
    </row>
    <row r="34" spans="1:46" s="776" customFormat="1" ht="11.25" customHeight="1" x14ac:dyDescent="0.25">
      <c r="B34" s="951"/>
      <c r="C34" s="925"/>
      <c r="D34" s="924"/>
      <c r="E34" s="1286"/>
      <c r="F34" s="1286"/>
      <c r="G34" s="1286"/>
      <c r="H34" s="1286"/>
      <c r="I34" s="1286"/>
      <c r="J34" s="1286"/>
      <c r="K34" s="1286"/>
      <c r="L34" s="1286"/>
      <c r="M34" s="1286"/>
      <c r="N34" s="1286"/>
      <c r="O34" s="1286"/>
      <c r="P34" s="1286"/>
      <c r="Q34" s="1286"/>
      <c r="R34" s="1286"/>
      <c r="S34" s="1286"/>
      <c r="T34" s="1286"/>
      <c r="U34" s="1286"/>
      <c r="V34" s="1286"/>
      <c r="W34" s="1286"/>
      <c r="X34" s="1286"/>
      <c r="Y34" s="1286"/>
      <c r="Z34" s="1286"/>
      <c r="AA34" s="1286"/>
      <c r="AB34" s="1286"/>
      <c r="AC34" s="1286"/>
      <c r="AD34" s="1286"/>
      <c r="AE34" s="1286"/>
      <c r="AF34" s="1286"/>
      <c r="AG34" s="1286"/>
      <c r="AH34" s="1286"/>
      <c r="AI34" s="1286"/>
      <c r="AJ34" s="1286"/>
      <c r="AK34" s="1286"/>
      <c r="AL34" s="1286"/>
      <c r="AM34" s="925"/>
      <c r="AN34" s="924"/>
    </row>
    <row r="35" spans="1:46" s="776" customFormat="1" ht="11.25" customHeight="1" x14ac:dyDescent="0.25">
      <c r="B35" s="951"/>
      <c r="C35" s="925"/>
      <c r="D35" s="924"/>
      <c r="E35" s="1286"/>
      <c r="F35" s="1286"/>
      <c r="G35" s="1286"/>
      <c r="H35" s="1286"/>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D35" s="1286"/>
      <c r="AE35" s="1286"/>
      <c r="AF35" s="1286"/>
      <c r="AG35" s="1286"/>
      <c r="AH35" s="1286"/>
      <c r="AI35" s="1286"/>
      <c r="AJ35" s="1286"/>
      <c r="AK35" s="1286"/>
      <c r="AL35" s="1286"/>
      <c r="AM35" s="925"/>
      <c r="AN35" s="924"/>
    </row>
    <row r="36" spans="1:46" s="776" customFormat="1" ht="11.25" customHeight="1" x14ac:dyDescent="0.25">
      <c r="B36" s="951"/>
      <c r="C36" s="925"/>
      <c r="D36" s="924"/>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c r="AK36" s="1286"/>
      <c r="AL36" s="1286"/>
      <c r="AM36" s="925"/>
      <c r="AN36" s="924"/>
    </row>
    <row r="37" spans="1:46" s="776" customFormat="1" ht="11.25" customHeight="1" x14ac:dyDescent="0.25">
      <c r="B37" s="951"/>
      <c r="C37" s="925"/>
      <c r="D37" s="924"/>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6"/>
      <c r="AE37" s="1286"/>
      <c r="AF37" s="1286"/>
      <c r="AG37" s="1286"/>
      <c r="AH37" s="1286"/>
      <c r="AI37" s="1286"/>
      <c r="AJ37" s="1286"/>
      <c r="AK37" s="1286"/>
      <c r="AL37" s="1286"/>
      <c r="AM37" s="925"/>
      <c r="AN37" s="924"/>
    </row>
    <row r="38" spans="1:46" s="776" customFormat="1" ht="6" customHeight="1" x14ac:dyDescent="0.25">
      <c r="A38" s="928"/>
      <c r="B38" s="952"/>
      <c r="C38" s="929"/>
      <c r="D38" s="927"/>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99"/>
      <c r="AM38" s="929"/>
      <c r="AN38" s="927"/>
      <c r="AO38" s="928"/>
      <c r="AP38" s="928"/>
      <c r="AQ38" s="928"/>
    </row>
    <row r="39" spans="1:46" s="381" customFormat="1" ht="6" customHeight="1" x14ac:dyDescent="0.25">
      <c r="A39" s="614"/>
      <c r="B39" s="615"/>
      <c r="C39" s="616"/>
      <c r="D39" s="617"/>
      <c r="E39" s="614"/>
      <c r="F39" s="614"/>
      <c r="G39" s="614"/>
      <c r="H39" s="614"/>
      <c r="I39" s="614"/>
      <c r="J39" s="614"/>
      <c r="K39" s="614"/>
      <c r="L39" s="614"/>
      <c r="M39" s="614"/>
      <c r="N39" s="614"/>
      <c r="O39" s="614"/>
      <c r="P39" s="614"/>
      <c r="Q39" s="614"/>
      <c r="R39" s="614"/>
      <c r="S39" s="614"/>
      <c r="T39" s="614"/>
      <c r="U39" s="616"/>
      <c r="V39" s="617"/>
      <c r="W39" s="614"/>
      <c r="X39" s="614"/>
      <c r="Y39" s="614"/>
      <c r="Z39" s="614"/>
      <c r="AA39" s="614"/>
      <c r="AB39" s="614"/>
      <c r="AC39" s="614"/>
      <c r="AD39" s="614"/>
      <c r="AE39" s="614"/>
      <c r="AF39" s="614"/>
      <c r="AG39" s="614"/>
      <c r="AH39" s="614"/>
      <c r="AI39" s="614"/>
      <c r="AJ39" s="614"/>
      <c r="AK39" s="614"/>
      <c r="AL39" s="618"/>
      <c r="AM39" s="616"/>
      <c r="AN39" s="617"/>
      <c r="AO39" s="614"/>
      <c r="AP39" s="614"/>
      <c r="AQ39" s="614"/>
      <c r="AR39" s="539"/>
    </row>
    <row r="40" spans="1:46" s="381" customFormat="1" ht="11.25" customHeight="1" x14ac:dyDescent="0.25">
      <c r="A40" s="619"/>
      <c r="B40" s="173">
        <v>1105</v>
      </c>
      <c r="C40" s="540"/>
      <c r="D40" s="547"/>
      <c r="E40" s="1292" t="str">
        <f ca="1">VLOOKUP(INDIRECT(ADDRESS(ROW(),COLUMN()-3)),INDIRECT("translations[[Question Num]:["&amp; Language_Selected &amp;"]]"),MATCH(Language_Selected,Language_Options,0)+1,FALSE)</f>
        <v>Has a doctor or other healthcare worker ever tested you for cervical cancer?</v>
      </c>
      <c r="F40" s="1292"/>
      <c r="G40" s="1292"/>
      <c r="H40" s="1292"/>
      <c r="I40" s="1292"/>
      <c r="J40" s="1292"/>
      <c r="K40" s="1292"/>
      <c r="L40" s="1292"/>
      <c r="M40" s="1292"/>
      <c r="N40" s="1292"/>
      <c r="O40" s="1292"/>
      <c r="P40" s="1292"/>
      <c r="Q40" s="1292"/>
      <c r="R40" s="1292"/>
      <c r="S40" s="1292"/>
      <c r="T40" s="1292"/>
      <c r="U40" s="620"/>
      <c r="V40" s="547"/>
      <c r="W40" s="539" t="s">
        <v>52</v>
      </c>
      <c r="X40" s="539"/>
      <c r="Y40" s="548" t="s">
        <v>9</v>
      </c>
      <c r="Z40" s="548"/>
      <c r="AA40" s="548"/>
      <c r="AB40" s="548"/>
      <c r="AC40" s="548"/>
      <c r="AD40" s="548"/>
      <c r="AE40" s="548"/>
      <c r="AF40" s="548"/>
      <c r="AG40" s="548"/>
      <c r="AH40" s="548"/>
      <c r="AI40" s="548"/>
      <c r="AJ40" s="548"/>
      <c r="AK40" s="548"/>
      <c r="AL40" s="621" t="s">
        <v>53</v>
      </c>
      <c r="AM40" s="540"/>
      <c r="AN40" s="547"/>
      <c r="AO40" s="539"/>
      <c r="AP40" s="539"/>
      <c r="AQ40" s="539"/>
      <c r="AR40" s="539"/>
      <c r="AT40" s="627"/>
    </row>
    <row r="41" spans="1:46" s="381" customFormat="1" ht="11.25" customHeight="1" x14ac:dyDescent="0.25">
      <c r="A41" s="619"/>
      <c r="B41" s="538"/>
      <c r="C41" s="540"/>
      <c r="D41" s="547"/>
      <c r="E41" s="1292"/>
      <c r="F41" s="1292"/>
      <c r="G41" s="1292"/>
      <c r="H41" s="1292"/>
      <c r="I41" s="1292"/>
      <c r="J41" s="1292"/>
      <c r="K41" s="1292"/>
      <c r="L41" s="1292"/>
      <c r="M41" s="1292"/>
      <c r="N41" s="1292"/>
      <c r="O41" s="1292"/>
      <c r="P41" s="1292"/>
      <c r="Q41" s="1292"/>
      <c r="R41" s="1292"/>
      <c r="S41" s="1292"/>
      <c r="T41" s="1292"/>
      <c r="U41" s="620"/>
      <c r="V41" s="547"/>
      <c r="W41" s="539" t="s">
        <v>54</v>
      </c>
      <c r="X41" s="539"/>
      <c r="Y41" s="548" t="s">
        <v>9</v>
      </c>
      <c r="Z41" s="548"/>
      <c r="AA41" s="548"/>
      <c r="AB41" s="548"/>
      <c r="AC41" s="548"/>
      <c r="AD41" s="548"/>
      <c r="AE41" s="548"/>
      <c r="AF41" s="548"/>
      <c r="AG41" s="548"/>
      <c r="AH41" s="548"/>
      <c r="AI41" s="548"/>
      <c r="AJ41" s="548"/>
      <c r="AK41" s="548"/>
      <c r="AL41" s="621" t="s">
        <v>55</v>
      </c>
      <c r="AM41" s="540"/>
      <c r="AN41" s="547"/>
      <c r="AO41" s="539"/>
      <c r="AP41" s="574"/>
      <c r="AQ41" s="574"/>
      <c r="AR41" s="539"/>
    </row>
    <row r="42" spans="1:46" s="381" customFormat="1" ht="11.25" customHeight="1" x14ac:dyDescent="0.25">
      <c r="A42" s="619"/>
      <c r="B42" s="538"/>
      <c r="C42" s="540"/>
      <c r="D42" s="547"/>
      <c r="E42" s="1292"/>
      <c r="F42" s="1292"/>
      <c r="G42" s="1292"/>
      <c r="H42" s="1292"/>
      <c r="I42" s="1292"/>
      <c r="J42" s="1292"/>
      <c r="K42" s="1292"/>
      <c r="L42" s="1292"/>
      <c r="M42" s="1292"/>
      <c r="N42" s="1292"/>
      <c r="O42" s="1292"/>
      <c r="P42" s="1292"/>
      <c r="Q42" s="1292"/>
      <c r="R42" s="1292"/>
      <c r="S42" s="1292"/>
      <c r="T42" s="1292"/>
      <c r="U42" s="620"/>
      <c r="V42" s="547"/>
      <c r="W42" s="539" t="s">
        <v>815</v>
      </c>
      <c r="X42" s="539"/>
      <c r="Y42" s="548"/>
      <c r="Z42" s="548"/>
      <c r="AA42" s="548"/>
      <c r="AB42" s="548" t="s">
        <v>9</v>
      </c>
      <c r="AC42" s="548"/>
      <c r="AD42" s="548"/>
      <c r="AE42" s="548"/>
      <c r="AF42" s="548"/>
      <c r="AG42" s="548"/>
      <c r="AH42" s="548"/>
      <c r="AI42" s="548"/>
      <c r="AJ42" s="548"/>
      <c r="AK42" s="548"/>
      <c r="AL42" s="621" t="s">
        <v>103</v>
      </c>
      <c r="AM42" s="540"/>
      <c r="AN42" s="547"/>
      <c r="AO42" s="539"/>
      <c r="AP42" s="574"/>
      <c r="AQ42" s="574"/>
      <c r="AR42" s="539"/>
    </row>
    <row r="43" spans="1:46" s="381" customFormat="1" ht="6" customHeight="1" x14ac:dyDescent="0.25">
      <c r="A43" s="622"/>
      <c r="B43" s="623"/>
      <c r="C43" s="624"/>
      <c r="D43" s="625"/>
      <c r="E43" s="622"/>
      <c r="F43" s="622"/>
      <c r="G43" s="622"/>
      <c r="H43" s="622"/>
      <c r="I43" s="622"/>
      <c r="J43" s="622"/>
      <c r="K43" s="622"/>
      <c r="L43" s="622"/>
      <c r="M43" s="622"/>
      <c r="N43" s="622"/>
      <c r="O43" s="622"/>
      <c r="P43" s="622"/>
      <c r="Q43" s="622"/>
      <c r="R43" s="622"/>
      <c r="S43" s="622"/>
      <c r="T43" s="622"/>
      <c r="U43" s="624"/>
      <c r="V43" s="625"/>
      <c r="W43" s="622"/>
      <c r="X43" s="622"/>
      <c r="Y43" s="622"/>
      <c r="Z43" s="622"/>
      <c r="AA43" s="622"/>
      <c r="AB43" s="622"/>
      <c r="AC43" s="622"/>
      <c r="AD43" s="622"/>
      <c r="AE43" s="622"/>
      <c r="AF43" s="622"/>
      <c r="AG43" s="622"/>
      <c r="AH43" s="622"/>
      <c r="AI43" s="622"/>
      <c r="AJ43" s="622"/>
      <c r="AK43" s="622"/>
      <c r="AL43" s="626"/>
      <c r="AM43" s="624"/>
      <c r="AN43" s="625"/>
      <c r="AO43" s="622"/>
      <c r="AP43" s="622"/>
      <c r="AQ43" s="622"/>
      <c r="AR43" s="539"/>
    </row>
    <row r="44" spans="1:46" s="127" customFormat="1" ht="6" customHeight="1" x14ac:dyDescent="0.25">
      <c r="A44" s="407"/>
      <c r="B44" s="410"/>
      <c r="C44" s="202"/>
      <c r="D44" s="109"/>
      <c r="E44" s="407"/>
      <c r="F44" s="407"/>
      <c r="G44" s="407"/>
      <c r="H44" s="407"/>
      <c r="I44" s="407"/>
      <c r="J44" s="407"/>
      <c r="K44" s="407"/>
      <c r="L44" s="407"/>
      <c r="M44" s="407"/>
      <c r="N44" s="407"/>
      <c r="O44" s="407"/>
      <c r="P44" s="407"/>
      <c r="Q44" s="407"/>
      <c r="R44" s="407"/>
      <c r="S44" s="407"/>
      <c r="T44" s="407"/>
      <c r="U44" s="202"/>
      <c r="V44" s="109"/>
      <c r="W44" s="407"/>
      <c r="X44" s="407"/>
      <c r="Y44" s="407"/>
      <c r="Z44" s="407"/>
      <c r="AA44" s="407"/>
      <c r="AB44" s="407"/>
      <c r="AC44" s="407"/>
      <c r="AD44" s="407"/>
      <c r="AE44" s="407"/>
      <c r="AF44" s="407"/>
      <c r="AG44" s="407"/>
      <c r="AH44" s="407"/>
      <c r="AI44" s="407"/>
      <c r="AJ44" s="407"/>
      <c r="AK44" s="407"/>
      <c r="AL44" s="203"/>
      <c r="AM44" s="202"/>
      <c r="AN44" s="109"/>
      <c r="AO44" s="407"/>
      <c r="AP44" s="407"/>
      <c r="AQ44" s="407"/>
    </row>
    <row r="45" spans="1:46" s="127" customFormat="1" ht="11.25" customHeight="1" x14ac:dyDescent="0.25">
      <c r="A45" s="407"/>
      <c r="B45" s="206">
        <v>1106</v>
      </c>
      <c r="C45" s="202"/>
      <c r="D45" s="109"/>
      <c r="E45" s="1128" t="str">
        <f ca="1">VLOOKUP(INDIRECT(ADDRESS(ROW(),COLUMN()-3)),INDIRECT("translations[[Question Num]:["&amp; Language_Selected &amp;"]]"),MATCH(Language_Selected,Language_Options,0)+1,FALSE)</f>
        <v>Now I would like to ask you some questions on smoking and tobacco use. Do you currently smoke cigarettes every day, some days, or not at all?</v>
      </c>
      <c r="F45" s="1128"/>
      <c r="G45" s="1128"/>
      <c r="H45" s="1128"/>
      <c r="I45" s="1128"/>
      <c r="J45" s="1128"/>
      <c r="K45" s="1128"/>
      <c r="L45" s="1128"/>
      <c r="M45" s="1128"/>
      <c r="N45" s="1128"/>
      <c r="O45" s="1128"/>
      <c r="P45" s="1128"/>
      <c r="Q45" s="1128"/>
      <c r="R45" s="1128"/>
      <c r="S45" s="1128"/>
      <c r="T45" s="1128"/>
      <c r="U45" s="146"/>
      <c r="V45" s="109"/>
      <c r="W45" s="381" t="s">
        <v>816</v>
      </c>
      <c r="X45" s="381"/>
      <c r="AA45" s="111"/>
      <c r="AB45" s="111" t="s">
        <v>9</v>
      </c>
      <c r="AC45" s="111"/>
      <c r="AD45" s="111"/>
      <c r="AE45" s="111"/>
      <c r="AF45" s="111"/>
      <c r="AG45" s="111"/>
      <c r="AH45" s="111"/>
      <c r="AI45" s="111"/>
      <c r="AJ45" s="111"/>
      <c r="AK45" s="111"/>
      <c r="AL45" s="117" t="s">
        <v>53</v>
      </c>
      <c r="AM45" s="202"/>
      <c r="AN45" s="109"/>
      <c r="AO45" s="381"/>
      <c r="AQ45" s="381"/>
    </row>
    <row r="46" spans="1:46" s="127" customFormat="1" ht="11.25" customHeight="1" x14ac:dyDescent="0.25">
      <c r="A46" s="407"/>
      <c r="B46" s="206"/>
      <c r="C46" s="202"/>
      <c r="D46" s="109"/>
      <c r="E46" s="1128"/>
      <c r="F46" s="1128"/>
      <c r="G46" s="1128"/>
      <c r="H46" s="1128"/>
      <c r="I46" s="1128"/>
      <c r="J46" s="1128"/>
      <c r="K46" s="1128"/>
      <c r="L46" s="1128"/>
      <c r="M46" s="1128"/>
      <c r="N46" s="1128"/>
      <c r="O46" s="1128"/>
      <c r="P46" s="1128"/>
      <c r="Q46" s="1128"/>
      <c r="R46" s="1128"/>
      <c r="S46" s="1128"/>
      <c r="T46" s="1128"/>
      <c r="U46" s="146"/>
      <c r="V46" s="109"/>
      <c r="W46" s="381" t="s">
        <v>817</v>
      </c>
      <c r="X46" s="381"/>
      <c r="AB46" s="111" t="s">
        <v>9</v>
      </c>
      <c r="AC46" s="150"/>
      <c r="AD46" s="111"/>
      <c r="AE46" s="111"/>
      <c r="AF46" s="111"/>
      <c r="AG46" s="111"/>
      <c r="AH46" s="111"/>
      <c r="AI46" s="111"/>
      <c r="AJ46" s="111"/>
      <c r="AK46" s="111"/>
      <c r="AL46" s="117" t="s">
        <v>55</v>
      </c>
      <c r="AM46" s="202"/>
      <c r="AN46" s="109"/>
      <c r="AO46" s="381"/>
      <c r="AP46" s="1272">
        <v>1108</v>
      </c>
      <c r="AQ46" s="381"/>
    </row>
    <row r="47" spans="1:46" s="127" customFormat="1" ht="11.25" customHeight="1" x14ac:dyDescent="0.25">
      <c r="A47" s="407"/>
      <c r="B47" s="206"/>
      <c r="C47" s="202"/>
      <c r="D47" s="109"/>
      <c r="E47" s="1128"/>
      <c r="F47" s="1128"/>
      <c r="G47" s="1128"/>
      <c r="H47" s="1128"/>
      <c r="I47" s="1128"/>
      <c r="J47" s="1128"/>
      <c r="K47" s="1128"/>
      <c r="L47" s="1128"/>
      <c r="M47" s="1128"/>
      <c r="N47" s="1128"/>
      <c r="O47" s="1128"/>
      <c r="P47" s="1128"/>
      <c r="Q47" s="1128"/>
      <c r="R47" s="1128"/>
      <c r="S47" s="1128"/>
      <c r="T47" s="1128"/>
      <c r="U47" s="146"/>
      <c r="V47" s="109"/>
      <c r="W47" s="381" t="s">
        <v>397</v>
      </c>
      <c r="X47" s="381"/>
      <c r="Y47" s="111"/>
      <c r="Z47" s="111"/>
      <c r="AA47" s="111" t="s">
        <v>9</v>
      </c>
      <c r="AB47" s="111"/>
      <c r="AC47" s="111"/>
      <c r="AD47" s="111"/>
      <c r="AE47" s="111"/>
      <c r="AF47" s="111"/>
      <c r="AG47" s="111"/>
      <c r="AH47" s="111"/>
      <c r="AI47" s="111"/>
      <c r="AJ47" s="111"/>
      <c r="AK47" s="111"/>
      <c r="AL47" s="117" t="s">
        <v>91</v>
      </c>
      <c r="AM47" s="202"/>
      <c r="AN47" s="407"/>
      <c r="AO47" s="381"/>
      <c r="AP47" s="1272"/>
      <c r="AQ47" s="381"/>
    </row>
    <row r="48" spans="1:46" s="127" customFormat="1" ht="6" customHeight="1" x14ac:dyDescent="0.25">
      <c r="A48" s="119"/>
      <c r="B48" s="118"/>
      <c r="C48" s="114"/>
      <c r="D48" s="113"/>
      <c r="E48" s="119"/>
      <c r="F48" s="119"/>
      <c r="G48" s="119"/>
      <c r="H48" s="119"/>
      <c r="I48" s="119"/>
      <c r="J48" s="119"/>
      <c r="K48" s="119"/>
      <c r="L48" s="119"/>
      <c r="M48" s="119"/>
      <c r="N48" s="119"/>
      <c r="O48" s="119"/>
      <c r="P48" s="119"/>
      <c r="Q48" s="119"/>
      <c r="R48" s="119"/>
      <c r="S48" s="119"/>
      <c r="T48" s="119"/>
      <c r="U48" s="114"/>
      <c r="V48" s="113"/>
      <c r="W48" s="119"/>
      <c r="X48" s="119"/>
      <c r="Y48" s="119"/>
      <c r="Z48" s="119"/>
      <c r="AA48" s="119"/>
      <c r="AB48" s="119"/>
      <c r="AC48" s="119"/>
      <c r="AD48" s="119"/>
      <c r="AE48" s="119"/>
      <c r="AF48" s="119"/>
      <c r="AG48" s="119"/>
      <c r="AH48" s="119"/>
      <c r="AI48" s="119"/>
      <c r="AJ48" s="119"/>
      <c r="AK48" s="119"/>
      <c r="AL48" s="120"/>
      <c r="AM48" s="114"/>
      <c r="AN48" s="113"/>
      <c r="AO48" s="119"/>
      <c r="AP48" s="119"/>
      <c r="AQ48" s="119"/>
    </row>
    <row r="49" spans="1:43" s="127" customFormat="1" ht="6" customHeight="1" x14ac:dyDescent="0.25">
      <c r="A49" s="29"/>
      <c r="B49" s="433"/>
      <c r="C49" s="107"/>
      <c r="D49" s="108"/>
      <c r="E49" s="29"/>
      <c r="F49" s="29"/>
      <c r="G49" s="29"/>
      <c r="H49" s="29"/>
      <c r="I49" s="29"/>
      <c r="J49" s="29"/>
      <c r="K49" s="29"/>
      <c r="L49" s="29"/>
      <c r="M49" s="29"/>
      <c r="N49" s="29"/>
      <c r="O49" s="29"/>
      <c r="P49" s="29"/>
      <c r="Q49" s="29"/>
      <c r="R49" s="29"/>
      <c r="S49" s="29"/>
      <c r="T49" s="29"/>
      <c r="U49" s="107"/>
      <c r="V49" s="108"/>
      <c r="W49" s="29"/>
      <c r="X49" s="29"/>
      <c r="Y49" s="29"/>
      <c r="Z49" s="29"/>
      <c r="AA49" s="29"/>
      <c r="AB49" s="29"/>
      <c r="AC49" s="29"/>
      <c r="AD49" s="29"/>
      <c r="AE49" s="29"/>
      <c r="AF49" s="29"/>
      <c r="AG49" s="29"/>
      <c r="AH49" s="29"/>
      <c r="AI49" s="29"/>
      <c r="AJ49" s="29"/>
      <c r="AK49" s="29"/>
      <c r="AL49" s="33"/>
      <c r="AM49" s="107"/>
      <c r="AN49" s="108"/>
      <c r="AO49" s="29"/>
      <c r="AP49" s="29"/>
      <c r="AQ49" s="29"/>
    </row>
    <row r="50" spans="1:43" s="127" customFormat="1" ht="11.25" customHeight="1" x14ac:dyDescent="0.25">
      <c r="A50" s="407"/>
      <c r="B50" s="206">
        <v>1107</v>
      </c>
      <c r="C50" s="202"/>
      <c r="D50" s="109"/>
      <c r="E50" s="1148" t="str">
        <f ca="1">VLOOKUP(INDIRECT(ADDRESS(ROW(),COLUMN()-3)),INDIRECT("translations[[Question Num]:["&amp; Language_Selected &amp;"]]"),MATCH(Language_Selected,Language_Options,0)+1,FALSE)</f>
        <v>On average, how many cigarettes do you currently smoke each day?</v>
      </c>
      <c r="F50" s="1148"/>
      <c r="G50" s="1148"/>
      <c r="H50" s="1148"/>
      <c r="I50" s="1148"/>
      <c r="J50" s="1148"/>
      <c r="K50" s="1148"/>
      <c r="L50" s="1148"/>
      <c r="M50" s="1148"/>
      <c r="N50" s="1148"/>
      <c r="O50" s="1148"/>
      <c r="P50" s="1148"/>
      <c r="Q50" s="1148"/>
      <c r="R50" s="1148"/>
      <c r="S50" s="1148"/>
      <c r="T50" s="1148"/>
      <c r="U50" s="146"/>
      <c r="V50" s="109"/>
      <c r="W50" s="407"/>
      <c r="X50" s="407"/>
      <c r="Y50" s="407"/>
      <c r="Z50" s="407"/>
      <c r="AA50" s="407"/>
      <c r="AB50" s="407"/>
      <c r="AC50" s="407"/>
      <c r="AD50" s="407"/>
      <c r="AE50" s="407"/>
      <c r="AF50" s="407"/>
      <c r="AG50" s="407"/>
      <c r="AH50" s="381"/>
      <c r="AI50" s="108"/>
      <c r="AJ50" s="107"/>
      <c r="AK50" s="108"/>
      <c r="AL50" s="110"/>
      <c r="AM50" s="202"/>
      <c r="AN50" s="109"/>
      <c r="AO50" s="381"/>
      <c r="AP50" s="126"/>
      <c r="AQ50" s="126"/>
    </row>
    <row r="51" spans="1:43" s="127" customFormat="1" x14ac:dyDescent="0.25">
      <c r="A51" s="407"/>
      <c r="B51" s="206"/>
      <c r="C51" s="202"/>
      <c r="D51" s="109"/>
      <c r="E51" s="1148"/>
      <c r="F51" s="1148"/>
      <c r="G51" s="1148"/>
      <c r="H51" s="1148"/>
      <c r="I51" s="1148"/>
      <c r="J51" s="1148"/>
      <c r="K51" s="1148"/>
      <c r="L51" s="1148"/>
      <c r="M51" s="1148"/>
      <c r="N51" s="1148"/>
      <c r="O51" s="1148"/>
      <c r="P51" s="1148"/>
      <c r="Q51" s="1148"/>
      <c r="R51" s="1148"/>
      <c r="S51" s="1148"/>
      <c r="T51" s="1148"/>
      <c r="U51" s="146"/>
      <c r="V51" s="109"/>
      <c r="W51" s="407" t="s">
        <v>818</v>
      </c>
      <c r="X51" s="407"/>
      <c r="Y51" s="407"/>
      <c r="Z51" s="407"/>
      <c r="AA51" s="407"/>
      <c r="AB51" s="407"/>
      <c r="AC51" s="407"/>
      <c r="AD51" s="407"/>
      <c r="AF51" s="111" t="s">
        <v>9</v>
      </c>
      <c r="AG51" s="150"/>
      <c r="AH51" s="111"/>
      <c r="AI51" s="113"/>
      <c r="AJ51" s="114"/>
      <c r="AK51" s="113"/>
      <c r="AL51" s="115"/>
      <c r="AM51" s="202"/>
      <c r="AN51" s="109"/>
      <c r="AO51" s="381"/>
      <c r="AP51" s="126"/>
      <c r="AQ51" s="126"/>
    </row>
    <row r="52" spans="1:43" s="127" customFormat="1" ht="6" customHeight="1" x14ac:dyDescent="0.25">
      <c r="A52" s="119"/>
      <c r="B52" s="118"/>
      <c r="C52" s="114"/>
      <c r="D52" s="113"/>
      <c r="E52" s="119"/>
      <c r="F52" s="119"/>
      <c r="G52" s="119"/>
      <c r="H52" s="119"/>
      <c r="I52" s="119"/>
      <c r="J52" s="119"/>
      <c r="K52" s="119"/>
      <c r="L52" s="119"/>
      <c r="M52" s="119"/>
      <c r="N52" s="119"/>
      <c r="O52" s="119"/>
      <c r="P52" s="119"/>
      <c r="Q52" s="119"/>
      <c r="R52" s="119"/>
      <c r="S52" s="119"/>
      <c r="T52" s="119"/>
      <c r="U52" s="114"/>
      <c r="V52" s="113"/>
      <c r="W52" s="119"/>
      <c r="X52" s="119"/>
      <c r="Y52" s="119"/>
      <c r="Z52" s="119"/>
      <c r="AA52" s="119"/>
      <c r="AB52" s="119"/>
      <c r="AC52" s="119"/>
      <c r="AD52" s="119"/>
      <c r="AE52" s="119"/>
      <c r="AF52" s="119"/>
      <c r="AG52" s="119"/>
      <c r="AH52" s="119"/>
      <c r="AI52" s="119"/>
      <c r="AJ52" s="119"/>
      <c r="AK52" s="119"/>
      <c r="AL52" s="120"/>
      <c r="AM52" s="114"/>
      <c r="AN52" s="113"/>
      <c r="AO52" s="119"/>
      <c r="AP52" s="119"/>
      <c r="AQ52" s="119"/>
    </row>
    <row r="53" spans="1:43" s="127" customFormat="1" ht="6" customHeight="1" x14ac:dyDescent="0.25">
      <c r="A53" s="29"/>
      <c r="B53" s="433"/>
      <c r="C53" s="107"/>
      <c r="D53" s="108"/>
      <c r="E53" s="29"/>
      <c r="F53" s="29"/>
      <c r="G53" s="29"/>
      <c r="H53" s="29"/>
      <c r="I53" s="29"/>
      <c r="J53" s="29"/>
      <c r="K53" s="29"/>
      <c r="L53" s="29"/>
      <c r="M53" s="29"/>
      <c r="N53" s="29"/>
      <c r="O53" s="29"/>
      <c r="P53" s="29"/>
      <c r="Q53" s="29"/>
      <c r="R53" s="29"/>
      <c r="S53" s="29"/>
      <c r="T53" s="29"/>
      <c r="U53" s="107"/>
      <c r="V53" s="108"/>
      <c r="W53" s="29"/>
      <c r="X53" s="29"/>
      <c r="Y53" s="29"/>
      <c r="Z53" s="29"/>
      <c r="AA53" s="29"/>
      <c r="AB53" s="29"/>
      <c r="AC53" s="29"/>
      <c r="AD53" s="29"/>
      <c r="AE53" s="29"/>
      <c r="AF53" s="29"/>
      <c r="AG53" s="29"/>
      <c r="AH53" s="29"/>
      <c r="AI53" s="29"/>
      <c r="AJ53" s="29"/>
      <c r="AK53" s="29"/>
      <c r="AL53" s="33"/>
      <c r="AM53" s="107"/>
      <c r="AN53" s="108"/>
      <c r="AO53" s="29"/>
      <c r="AP53" s="29"/>
      <c r="AQ53" s="29"/>
    </row>
    <row r="54" spans="1:43" s="127" customFormat="1" ht="11.25" customHeight="1" x14ac:dyDescent="0.25">
      <c r="A54" s="407"/>
      <c r="B54" s="206">
        <v>1108</v>
      </c>
      <c r="C54" s="202"/>
      <c r="D54" s="109"/>
      <c r="E54" s="1310" t="str">
        <f ca="1">VLOOKUP(INDIRECT(ADDRESS(ROW(),COLUMN()-3)),INDIRECT("translations[[Question Num]:["&amp; Language_Selected &amp;"]]"),MATCH(Language_Selected,Language_Options,0)+1,FALSE)</f>
        <v>Do you currently smoke or use any other type of tobacco every day, some days, or not at all?</v>
      </c>
      <c r="F54" s="1310"/>
      <c r="G54" s="1310"/>
      <c r="H54" s="1310"/>
      <c r="I54" s="1310"/>
      <c r="J54" s="1310"/>
      <c r="K54" s="1310"/>
      <c r="L54" s="1310"/>
      <c r="M54" s="1310"/>
      <c r="N54" s="1310"/>
      <c r="O54" s="1310"/>
      <c r="P54" s="1310"/>
      <c r="Q54" s="1310"/>
      <c r="R54" s="1310"/>
      <c r="S54" s="1310"/>
      <c r="T54" s="1310"/>
      <c r="U54" s="146"/>
      <c r="V54" s="109"/>
      <c r="W54" s="381" t="s">
        <v>816</v>
      </c>
      <c r="X54" s="381"/>
      <c r="AA54" s="111"/>
      <c r="AB54" s="111" t="s">
        <v>9</v>
      </c>
      <c r="AC54" s="111"/>
      <c r="AD54" s="111"/>
      <c r="AE54" s="111"/>
      <c r="AF54" s="111"/>
      <c r="AG54" s="111"/>
      <c r="AH54" s="111"/>
      <c r="AI54" s="111"/>
      <c r="AJ54" s="111"/>
      <c r="AK54" s="111"/>
      <c r="AL54" s="117" t="s">
        <v>53</v>
      </c>
      <c r="AM54" s="202"/>
      <c r="AN54" s="109"/>
      <c r="AO54" s="381"/>
      <c r="AQ54" s="381"/>
    </row>
    <row r="55" spans="1:43" s="127" customFormat="1" x14ac:dyDescent="0.25">
      <c r="A55" s="407"/>
      <c r="B55" s="206"/>
      <c r="C55" s="202"/>
      <c r="D55" s="109"/>
      <c r="E55" s="1310"/>
      <c r="F55" s="1310"/>
      <c r="G55" s="1310"/>
      <c r="H55" s="1310"/>
      <c r="I55" s="1310"/>
      <c r="J55" s="1310"/>
      <c r="K55" s="1310"/>
      <c r="L55" s="1310"/>
      <c r="M55" s="1310"/>
      <c r="N55" s="1310"/>
      <c r="O55" s="1310"/>
      <c r="P55" s="1310"/>
      <c r="Q55" s="1310"/>
      <c r="R55" s="1310"/>
      <c r="S55" s="1310"/>
      <c r="T55" s="1310"/>
      <c r="U55" s="146"/>
      <c r="V55" s="109"/>
      <c r="W55" s="381" t="s">
        <v>817</v>
      </c>
      <c r="X55" s="381"/>
      <c r="AB55" s="111" t="s">
        <v>9</v>
      </c>
      <c r="AC55" s="150"/>
      <c r="AD55" s="111"/>
      <c r="AE55" s="111"/>
      <c r="AF55" s="111"/>
      <c r="AG55" s="111"/>
      <c r="AH55" s="111"/>
      <c r="AI55" s="111"/>
      <c r="AJ55" s="111"/>
      <c r="AK55" s="111"/>
      <c r="AL55" s="117" t="s">
        <v>55</v>
      </c>
      <c r="AM55" s="202"/>
      <c r="AN55" s="109"/>
      <c r="AO55" s="381"/>
      <c r="AP55" s="381"/>
      <c r="AQ55" s="381"/>
    </row>
    <row r="56" spans="1:43" s="127" customFormat="1" x14ac:dyDescent="0.25">
      <c r="A56" s="407"/>
      <c r="B56" s="206"/>
      <c r="C56" s="202"/>
      <c r="D56" s="109"/>
      <c r="E56" s="1310"/>
      <c r="F56" s="1310"/>
      <c r="G56" s="1310"/>
      <c r="H56" s="1310"/>
      <c r="I56" s="1310"/>
      <c r="J56" s="1310"/>
      <c r="K56" s="1310"/>
      <c r="L56" s="1310"/>
      <c r="M56" s="1310"/>
      <c r="N56" s="1310"/>
      <c r="O56" s="1310"/>
      <c r="P56" s="1310"/>
      <c r="Q56" s="1310"/>
      <c r="R56" s="1310"/>
      <c r="S56" s="1310"/>
      <c r="T56" s="1310"/>
      <c r="U56" s="146"/>
      <c r="V56" s="109"/>
      <c r="W56" s="381" t="s">
        <v>397</v>
      </c>
      <c r="X56" s="381"/>
      <c r="Y56" s="111"/>
      <c r="Z56" s="111"/>
      <c r="AA56" s="111" t="s">
        <v>9</v>
      </c>
      <c r="AB56" s="111"/>
      <c r="AC56" s="111"/>
      <c r="AD56" s="111"/>
      <c r="AE56" s="111"/>
      <c r="AF56" s="111"/>
      <c r="AG56" s="111"/>
      <c r="AH56" s="111"/>
      <c r="AI56" s="111"/>
      <c r="AJ56" s="111"/>
      <c r="AK56" s="111"/>
      <c r="AL56" s="117" t="s">
        <v>91</v>
      </c>
      <c r="AM56" s="202"/>
      <c r="AN56" s="109"/>
      <c r="AO56" s="381"/>
      <c r="AP56" s="381">
        <v>1110</v>
      </c>
      <c r="AQ56" s="381"/>
    </row>
    <row r="57" spans="1:43" s="127" customFormat="1" ht="6" customHeight="1" x14ac:dyDescent="0.25">
      <c r="A57" s="119"/>
      <c r="B57" s="118"/>
      <c r="C57" s="114"/>
      <c r="D57" s="113"/>
      <c r="E57" s="119"/>
      <c r="F57" s="119"/>
      <c r="G57" s="119"/>
      <c r="H57" s="119"/>
      <c r="I57" s="119"/>
      <c r="J57" s="119"/>
      <c r="K57" s="119"/>
      <c r="L57" s="119"/>
      <c r="M57" s="119"/>
      <c r="N57" s="119"/>
      <c r="O57" s="119"/>
      <c r="P57" s="119"/>
      <c r="Q57" s="119"/>
      <c r="R57" s="119"/>
      <c r="S57" s="119"/>
      <c r="T57" s="119"/>
      <c r="U57" s="114"/>
      <c r="V57" s="113"/>
      <c r="W57" s="119"/>
      <c r="X57" s="119"/>
      <c r="Y57" s="119"/>
      <c r="Z57" s="119"/>
      <c r="AA57" s="119"/>
      <c r="AB57" s="119"/>
      <c r="AC57" s="119"/>
      <c r="AD57" s="119"/>
      <c r="AE57" s="119"/>
      <c r="AF57" s="119"/>
      <c r="AG57" s="119"/>
      <c r="AH57" s="119"/>
      <c r="AI57" s="119"/>
      <c r="AJ57" s="119"/>
      <c r="AK57" s="119"/>
      <c r="AL57" s="120"/>
      <c r="AM57" s="114"/>
      <c r="AN57" s="113"/>
      <c r="AO57" s="119"/>
      <c r="AP57" s="119"/>
      <c r="AQ57" s="119"/>
    </row>
    <row r="58" spans="1:43" s="127" customFormat="1" ht="6" customHeight="1" x14ac:dyDescent="0.25">
      <c r="A58" s="29"/>
      <c r="B58" s="433"/>
      <c r="C58" s="107"/>
      <c r="D58" s="108"/>
      <c r="E58" s="29"/>
      <c r="F58" s="29"/>
      <c r="G58" s="29"/>
      <c r="H58" s="29"/>
      <c r="I58" s="29"/>
      <c r="J58" s="29"/>
      <c r="K58" s="29"/>
      <c r="L58" s="29"/>
      <c r="M58" s="29"/>
      <c r="N58" s="29"/>
      <c r="O58" s="29"/>
      <c r="P58" s="29"/>
      <c r="Q58" s="29"/>
      <c r="R58" s="29"/>
      <c r="S58" s="29"/>
      <c r="T58" s="29"/>
      <c r="U58" s="107"/>
      <c r="V58" s="108"/>
      <c r="W58" s="29"/>
      <c r="X58" s="29"/>
      <c r="Y58" s="29"/>
      <c r="Z58" s="29"/>
      <c r="AA58" s="29"/>
      <c r="AB58" s="29"/>
      <c r="AC58" s="29"/>
      <c r="AD58" s="29"/>
      <c r="AE58" s="29"/>
      <c r="AF58" s="29"/>
      <c r="AG58" s="29"/>
      <c r="AH58" s="29"/>
      <c r="AI58" s="29"/>
      <c r="AJ58" s="29"/>
      <c r="AK58" s="29"/>
      <c r="AL58" s="33"/>
      <c r="AM58" s="107"/>
      <c r="AN58" s="108"/>
      <c r="AO58" s="29"/>
      <c r="AP58" s="29"/>
      <c r="AQ58" s="29"/>
    </row>
    <row r="59" spans="1:43" s="127" customFormat="1" ht="11.25" customHeight="1" x14ac:dyDescent="0.25">
      <c r="A59" s="407"/>
      <c r="B59" s="206">
        <v>1109</v>
      </c>
      <c r="C59" s="202"/>
      <c r="D59" s="109"/>
      <c r="E59" s="1148" t="str">
        <f ca="1">VLOOKUP(INDIRECT(ADDRESS(ROW(),COLUMN()-3)),INDIRECT("translations[[Question Num]:["&amp; Language_Selected &amp;"]]"),MATCH(Language_Selected,Language_Options,0)+1,FALSE)</f>
        <v>What other type of tobacco do you currently smoke or use?
RECORD ALL MENTIONED.</v>
      </c>
      <c r="F59" s="1148"/>
      <c r="G59" s="1148"/>
      <c r="H59" s="1148"/>
      <c r="I59" s="1148"/>
      <c r="J59" s="1148"/>
      <c r="K59" s="1148"/>
      <c r="L59" s="1148"/>
      <c r="M59" s="1148"/>
      <c r="N59" s="1148"/>
      <c r="O59" s="1148"/>
      <c r="P59" s="1148"/>
      <c r="Q59" s="1148"/>
      <c r="R59" s="1148"/>
      <c r="S59" s="1148"/>
      <c r="T59" s="1148"/>
      <c r="U59" s="202"/>
      <c r="V59" s="109"/>
      <c r="W59" s="85" t="s">
        <v>819</v>
      </c>
      <c r="X59" s="85"/>
      <c r="Y59" s="628"/>
      <c r="Z59" s="628"/>
      <c r="AA59" s="629" t="s">
        <v>9</v>
      </c>
      <c r="AB59" s="629"/>
      <c r="AC59" s="443"/>
      <c r="AD59" s="112"/>
      <c r="AE59" s="112"/>
      <c r="AF59" s="112"/>
      <c r="AG59" s="112"/>
      <c r="AH59" s="112"/>
      <c r="AI59" s="112"/>
      <c r="AJ59" s="112"/>
      <c r="AK59" s="112"/>
      <c r="AL59" s="410" t="s">
        <v>129</v>
      </c>
      <c r="AM59" s="202"/>
      <c r="AN59" s="109"/>
      <c r="AO59" s="381"/>
      <c r="AP59" s="381"/>
      <c r="AQ59" s="381"/>
    </row>
    <row r="60" spans="1:43" s="127" customFormat="1" x14ac:dyDescent="0.25">
      <c r="A60" s="407"/>
      <c r="B60" s="155" t="s">
        <v>164</v>
      </c>
      <c r="C60" s="202"/>
      <c r="D60" s="109"/>
      <c r="E60" s="1148"/>
      <c r="F60" s="1148"/>
      <c r="G60" s="1148"/>
      <c r="H60" s="1148"/>
      <c r="I60" s="1148"/>
      <c r="J60" s="1148"/>
      <c r="K60" s="1148"/>
      <c r="L60" s="1148"/>
      <c r="M60" s="1148"/>
      <c r="N60" s="1148"/>
      <c r="O60" s="1148"/>
      <c r="P60" s="1148"/>
      <c r="Q60" s="1148"/>
      <c r="R60" s="1148"/>
      <c r="S60" s="1148"/>
      <c r="T60" s="1148"/>
      <c r="U60" s="202"/>
      <c r="V60" s="109"/>
      <c r="W60" s="85" t="s">
        <v>820</v>
      </c>
      <c r="X60" s="85"/>
      <c r="Y60" s="628"/>
      <c r="Z60" s="628"/>
      <c r="AA60" s="628"/>
      <c r="AB60" s="628"/>
      <c r="AC60" s="85"/>
      <c r="AD60" s="407"/>
      <c r="AF60" s="112" t="s">
        <v>9</v>
      </c>
      <c r="AG60" s="112"/>
      <c r="AH60" s="112"/>
      <c r="AI60" s="112"/>
      <c r="AJ60" s="112"/>
      <c r="AK60" s="112"/>
      <c r="AL60" s="410" t="s">
        <v>132</v>
      </c>
      <c r="AM60" s="202"/>
      <c r="AN60" s="109"/>
      <c r="AO60" s="381"/>
      <c r="AP60" s="381"/>
      <c r="AQ60" s="381"/>
    </row>
    <row r="61" spans="1:43" s="127" customFormat="1" ht="11.25" customHeight="1" x14ac:dyDescent="0.25">
      <c r="A61" s="407"/>
      <c r="B61" s="206"/>
      <c r="C61" s="202"/>
      <c r="D61" s="109"/>
      <c r="E61" s="1148"/>
      <c r="F61" s="1148"/>
      <c r="G61" s="1148"/>
      <c r="H61" s="1148"/>
      <c r="I61" s="1148"/>
      <c r="J61" s="1148"/>
      <c r="K61" s="1148"/>
      <c r="L61" s="1148"/>
      <c r="M61" s="1148"/>
      <c r="N61" s="1148"/>
      <c r="O61" s="1148"/>
      <c r="P61" s="1148"/>
      <c r="Q61" s="1148"/>
      <c r="R61" s="1148"/>
      <c r="S61" s="1148"/>
      <c r="T61" s="1148"/>
      <c r="U61" s="202"/>
      <c r="V61" s="109"/>
      <c r="W61" s="85" t="s">
        <v>821</v>
      </c>
      <c r="X61" s="85"/>
      <c r="Y61" s="628"/>
      <c r="Z61" s="628"/>
      <c r="AA61" s="628"/>
      <c r="AB61" s="628"/>
      <c r="AC61" s="85"/>
      <c r="AD61" s="407"/>
      <c r="AE61" s="407"/>
      <c r="AF61" s="407"/>
      <c r="AG61" s="407"/>
      <c r="AH61" s="407"/>
      <c r="AI61" s="112" t="s">
        <v>9</v>
      </c>
      <c r="AJ61" s="112"/>
      <c r="AK61" s="112"/>
      <c r="AL61" s="410" t="s">
        <v>101</v>
      </c>
      <c r="AM61" s="202"/>
      <c r="AN61" s="109"/>
      <c r="AO61" s="381"/>
      <c r="AP61" s="381"/>
      <c r="AQ61" s="381"/>
    </row>
    <row r="62" spans="1:43" s="127" customFormat="1" ht="11.25" customHeight="1" x14ac:dyDescent="0.25">
      <c r="A62" s="407"/>
      <c r="B62" s="206"/>
      <c r="C62" s="202"/>
      <c r="D62" s="109"/>
      <c r="E62" s="1148"/>
      <c r="F62" s="1148"/>
      <c r="G62" s="1148"/>
      <c r="H62" s="1148"/>
      <c r="I62" s="1148"/>
      <c r="J62" s="1148"/>
      <c r="K62" s="1148"/>
      <c r="L62" s="1148"/>
      <c r="M62" s="1148"/>
      <c r="N62" s="1148"/>
      <c r="O62" s="1148"/>
      <c r="P62" s="1148"/>
      <c r="Q62" s="1148"/>
      <c r="R62" s="1148"/>
      <c r="S62" s="1148"/>
      <c r="T62" s="1148"/>
      <c r="U62" s="202"/>
      <c r="V62" s="109"/>
      <c r="W62" s="85" t="s">
        <v>822</v>
      </c>
      <c r="X62" s="85"/>
      <c r="Y62" s="628"/>
      <c r="Z62" s="628"/>
      <c r="AA62" s="628"/>
      <c r="AB62" s="629" t="s">
        <v>9</v>
      </c>
      <c r="AC62" s="443"/>
      <c r="AD62" s="112"/>
      <c r="AE62" s="112"/>
      <c r="AF62" s="112"/>
      <c r="AG62" s="112"/>
      <c r="AH62" s="112"/>
      <c r="AI62" s="112"/>
      <c r="AJ62" s="112"/>
      <c r="AK62" s="112"/>
      <c r="AL62" s="410" t="s">
        <v>135</v>
      </c>
      <c r="AM62" s="202"/>
      <c r="AN62" s="109"/>
      <c r="AO62" s="381"/>
      <c r="AP62" s="381"/>
      <c r="AQ62" s="381"/>
    </row>
    <row r="63" spans="1:43" s="127" customFormat="1" ht="11.25" customHeight="1" x14ac:dyDescent="0.25">
      <c r="A63" s="407"/>
      <c r="B63" s="206"/>
      <c r="C63" s="202"/>
      <c r="D63" s="109"/>
      <c r="E63" s="1148"/>
      <c r="F63" s="1148"/>
      <c r="G63" s="1148"/>
      <c r="H63" s="1148"/>
      <c r="I63" s="1148"/>
      <c r="J63" s="1148"/>
      <c r="K63" s="1148"/>
      <c r="L63" s="1148"/>
      <c r="M63" s="1148"/>
      <c r="N63" s="1148"/>
      <c r="O63" s="1148"/>
      <c r="P63" s="1148"/>
      <c r="Q63" s="1148"/>
      <c r="R63" s="1148"/>
      <c r="S63" s="1148"/>
      <c r="T63" s="1148"/>
      <c r="U63" s="202"/>
      <c r="V63" s="109"/>
      <c r="W63" s="85" t="s">
        <v>823</v>
      </c>
      <c r="X63" s="85"/>
      <c r="Y63" s="628"/>
      <c r="Z63" s="628"/>
      <c r="AA63" s="628"/>
      <c r="AB63" s="628"/>
      <c r="AC63" s="443" t="s">
        <v>9</v>
      </c>
      <c r="AD63" s="112"/>
      <c r="AE63" s="112"/>
      <c r="AF63" s="112"/>
      <c r="AG63" s="112"/>
      <c r="AH63" s="112"/>
      <c r="AI63" s="112"/>
      <c r="AJ63" s="112"/>
      <c r="AK63" s="112"/>
      <c r="AL63" s="410" t="s">
        <v>137</v>
      </c>
      <c r="AM63" s="202"/>
      <c r="AN63" s="109"/>
      <c r="AO63" s="381"/>
      <c r="AP63" s="381"/>
      <c r="AQ63" s="381"/>
    </row>
    <row r="64" spans="1:43" s="127" customFormat="1" ht="11.25" customHeight="1" x14ac:dyDescent="0.25">
      <c r="A64" s="407"/>
      <c r="B64" s="206"/>
      <c r="C64" s="202"/>
      <c r="D64" s="109"/>
      <c r="E64" s="1148"/>
      <c r="F64" s="1148"/>
      <c r="G64" s="1148"/>
      <c r="H64" s="1148"/>
      <c r="I64" s="1148"/>
      <c r="J64" s="1148"/>
      <c r="K64" s="1148"/>
      <c r="L64" s="1148"/>
      <c r="M64" s="1148"/>
      <c r="N64" s="1148"/>
      <c r="O64" s="1148"/>
      <c r="P64" s="1148"/>
      <c r="Q64" s="1148"/>
      <c r="R64" s="1148"/>
      <c r="S64" s="1148"/>
      <c r="T64" s="1148"/>
      <c r="U64" s="202"/>
      <c r="V64" s="109"/>
      <c r="W64" s="85" t="s">
        <v>824</v>
      </c>
      <c r="X64" s="85"/>
      <c r="Y64" s="628"/>
      <c r="Z64" s="628"/>
      <c r="AA64" s="628"/>
      <c r="AB64" s="628"/>
      <c r="AC64" s="443" t="s">
        <v>9</v>
      </c>
      <c r="AD64" s="112"/>
      <c r="AE64" s="112"/>
      <c r="AF64" s="112"/>
      <c r="AG64" s="112"/>
      <c r="AH64" s="112"/>
      <c r="AI64" s="112"/>
      <c r="AJ64" s="112"/>
      <c r="AK64" s="112"/>
      <c r="AL64" s="410" t="s">
        <v>139</v>
      </c>
      <c r="AM64" s="202"/>
      <c r="AN64" s="109"/>
      <c r="AO64" s="381"/>
      <c r="AP64" s="381"/>
      <c r="AQ64" s="381"/>
    </row>
    <row r="65" spans="1:43" s="127" customFormat="1" ht="11.25" customHeight="1" x14ac:dyDescent="0.25">
      <c r="A65" s="407"/>
      <c r="B65" s="206"/>
      <c r="C65" s="202"/>
      <c r="D65" s="109"/>
      <c r="E65" s="1148"/>
      <c r="F65" s="1148"/>
      <c r="G65" s="1148"/>
      <c r="H65" s="1148"/>
      <c r="I65" s="1148"/>
      <c r="J65" s="1148"/>
      <c r="K65" s="1148"/>
      <c r="L65" s="1148"/>
      <c r="M65" s="1148"/>
      <c r="N65" s="1148"/>
      <c r="O65" s="1148"/>
      <c r="P65" s="1148"/>
      <c r="Q65" s="1148"/>
      <c r="R65" s="1148"/>
      <c r="S65" s="1148"/>
      <c r="T65" s="1148"/>
      <c r="U65" s="202"/>
      <c r="V65" s="109"/>
      <c r="W65" s="85" t="s">
        <v>825</v>
      </c>
      <c r="X65" s="85"/>
      <c r="Y65" s="628"/>
      <c r="Z65" s="628"/>
      <c r="AA65" s="628"/>
      <c r="AB65" s="628"/>
      <c r="AC65" s="85"/>
      <c r="AD65" s="112" t="s">
        <v>9</v>
      </c>
      <c r="AE65" s="112"/>
      <c r="AF65" s="112"/>
      <c r="AG65" s="112"/>
      <c r="AH65" s="112"/>
      <c r="AI65" s="112"/>
      <c r="AJ65" s="112"/>
      <c r="AK65" s="112"/>
      <c r="AL65" s="410" t="s">
        <v>141</v>
      </c>
      <c r="AM65" s="202"/>
      <c r="AN65" s="109"/>
      <c r="AO65" s="381"/>
      <c r="AP65" s="381"/>
      <c r="AQ65" s="381"/>
    </row>
    <row r="66" spans="1:43" s="149" customFormat="1" x14ac:dyDescent="0.25">
      <c r="A66" s="630"/>
      <c r="B66" s="206"/>
      <c r="C66" s="631"/>
      <c r="D66" s="547"/>
      <c r="E66" s="1148"/>
      <c r="F66" s="1148"/>
      <c r="G66" s="1148"/>
      <c r="H66" s="1148"/>
      <c r="I66" s="1148"/>
      <c r="J66" s="1148"/>
      <c r="K66" s="1148"/>
      <c r="L66" s="1148"/>
      <c r="M66" s="1148"/>
      <c r="N66" s="1148"/>
      <c r="O66" s="1148"/>
      <c r="P66" s="1148"/>
      <c r="Q66" s="1148"/>
      <c r="R66" s="1148"/>
      <c r="S66" s="1148"/>
      <c r="T66" s="1148"/>
      <c r="U66" s="540"/>
      <c r="V66" s="547"/>
      <c r="W66" s="539" t="s">
        <v>826</v>
      </c>
      <c r="X66" s="539"/>
      <c r="Y66" s="539"/>
      <c r="Z66" s="539"/>
      <c r="AA66" s="539"/>
      <c r="AB66" s="539"/>
      <c r="AC66" s="539"/>
      <c r="AD66" s="539"/>
      <c r="AE66" s="539"/>
      <c r="AF66" s="84"/>
      <c r="AG66" s="548" t="s">
        <v>9</v>
      </c>
      <c r="AH66" s="112"/>
      <c r="AI66" s="112"/>
      <c r="AJ66" s="112"/>
      <c r="AK66" s="112"/>
      <c r="AL66" s="410" t="s">
        <v>143</v>
      </c>
      <c r="AM66" s="540"/>
      <c r="AN66" s="109"/>
      <c r="AO66" s="381"/>
      <c r="AP66" s="381"/>
      <c r="AQ66" s="381"/>
    </row>
    <row r="67" spans="1:43" s="149" customFormat="1" ht="11.25" customHeight="1" x14ac:dyDescent="0.25">
      <c r="A67" s="630"/>
      <c r="B67" s="206"/>
      <c r="C67" s="631"/>
      <c r="D67" s="547"/>
      <c r="E67" s="1148"/>
      <c r="F67" s="1148"/>
      <c r="G67" s="1148"/>
      <c r="H67" s="1148"/>
      <c r="I67" s="1148"/>
      <c r="J67" s="1148"/>
      <c r="K67" s="1148"/>
      <c r="L67" s="1148"/>
      <c r="M67" s="1148"/>
      <c r="N67" s="1148"/>
      <c r="O67" s="1148"/>
      <c r="P67" s="1148"/>
      <c r="Q67" s="1148"/>
      <c r="R67" s="1148"/>
      <c r="S67" s="1148"/>
      <c r="T67" s="1148"/>
      <c r="U67" s="632"/>
      <c r="V67" s="547"/>
      <c r="W67" s="84"/>
      <c r="X67" s="633"/>
      <c r="Y67" s="633"/>
      <c r="Z67" s="633"/>
      <c r="AA67" s="258"/>
      <c r="AB67" s="634"/>
      <c r="AC67" s="633"/>
      <c r="AD67" s="633"/>
      <c r="AE67" s="635"/>
      <c r="AF67" s="633"/>
      <c r="AG67" s="407"/>
      <c r="AH67" s="407"/>
      <c r="AI67" s="407"/>
      <c r="AJ67" s="407"/>
      <c r="AK67" s="407"/>
      <c r="AL67" s="410"/>
      <c r="AM67" s="540"/>
      <c r="AN67" s="109"/>
      <c r="AO67" s="381"/>
      <c r="AP67" s="381"/>
      <c r="AQ67" s="381"/>
    </row>
    <row r="68" spans="1:43" s="149" customFormat="1" x14ac:dyDescent="0.25">
      <c r="A68" s="630"/>
      <c r="B68" s="206"/>
      <c r="C68" s="631"/>
      <c r="D68" s="547"/>
      <c r="E68" s="1148"/>
      <c r="F68" s="1148"/>
      <c r="G68" s="1148"/>
      <c r="H68" s="1148"/>
      <c r="I68" s="1148"/>
      <c r="J68" s="1148"/>
      <c r="K68" s="1148"/>
      <c r="L68" s="1148"/>
      <c r="M68" s="1148"/>
      <c r="N68" s="1148"/>
      <c r="O68" s="1148"/>
      <c r="P68" s="1148"/>
      <c r="Q68" s="1148"/>
      <c r="R68" s="1148"/>
      <c r="S68" s="1148"/>
      <c r="T68" s="1148"/>
      <c r="U68" s="620"/>
      <c r="V68" s="547"/>
      <c r="W68" s="539" t="s">
        <v>144</v>
      </c>
      <c r="X68" s="633"/>
      <c r="Y68" s="633"/>
      <c r="Z68" s="119"/>
      <c r="AA68" s="119"/>
      <c r="AB68" s="119"/>
      <c r="AC68" s="119"/>
      <c r="AD68" s="119"/>
      <c r="AE68" s="119"/>
      <c r="AF68" s="119"/>
      <c r="AG68" s="119"/>
      <c r="AH68" s="119"/>
      <c r="AI68" s="119"/>
      <c r="AJ68" s="119"/>
      <c r="AK68" s="119"/>
      <c r="AL68" s="206" t="s">
        <v>145</v>
      </c>
      <c r="AM68" s="540"/>
      <c r="AN68" s="109"/>
      <c r="AO68" s="381"/>
      <c r="AP68" s="381"/>
      <c r="AQ68" s="381"/>
    </row>
    <row r="69" spans="1:43" s="149" customFormat="1" x14ac:dyDescent="0.25">
      <c r="A69" s="630"/>
      <c r="B69" s="206"/>
      <c r="C69" s="631"/>
      <c r="D69" s="547"/>
      <c r="E69" s="1148"/>
      <c r="F69" s="1148"/>
      <c r="G69" s="1148"/>
      <c r="H69" s="1148"/>
      <c r="I69" s="1148"/>
      <c r="J69" s="1148"/>
      <c r="K69" s="1148"/>
      <c r="L69" s="1148"/>
      <c r="M69" s="1148"/>
      <c r="N69" s="1148"/>
      <c r="O69" s="1148"/>
      <c r="P69" s="1148"/>
      <c r="Q69" s="1148"/>
      <c r="R69" s="1148"/>
      <c r="S69" s="1148"/>
      <c r="T69" s="1148"/>
      <c r="U69" s="540"/>
      <c r="V69" s="547"/>
      <c r="W69" s="376"/>
      <c r="X69" s="633"/>
      <c r="Y69" s="633"/>
      <c r="Z69" s="1212" t="s">
        <v>146</v>
      </c>
      <c r="AA69" s="1212"/>
      <c r="AB69" s="1212"/>
      <c r="AC69" s="1212"/>
      <c r="AD69" s="1212"/>
      <c r="AE69" s="1212"/>
      <c r="AF69" s="1212"/>
      <c r="AG69" s="1212"/>
      <c r="AH69" s="1212"/>
      <c r="AI69" s="1212"/>
      <c r="AJ69" s="1212"/>
      <c r="AK69" s="1212"/>
      <c r="AL69" s="155"/>
      <c r="AM69" s="540"/>
      <c r="AN69" s="109"/>
      <c r="AO69" s="381"/>
      <c r="AP69" s="381"/>
      <c r="AQ69" s="381"/>
    </row>
    <row r="70" spans="1:43" s="127" customFormat="1" ht="6" customHeight="1" x14ac:dyDescent="0.25">
      <c r="A70" s="119"/>
      <c r="B70" s="118"/>
      <c r="C70" s="114"/>
      <c r="D70" s="113"/>
      <c r="E70" s="119"/>
      <c r="F70" s="119"/>
      <c r="G70" s="119"/>
      <c r="H70" s="119"/>
      <c r="I70" s="119"/>
      <c r="J70" s="119"/>
      <c r="K70" s="119"/>
      <c r="L70" s="119"/>
      <c r="M70" s="119"/>
      <c r="N70" s="119"/>
      <c r="O70" s="119"/>
      <c r="P70" s="119"/>
      <c r="Q70" s="119"/>
      <c r="R70" s="119"/>
      <c r="S70" s="119"/>
      <c r="T70" s="119"/>
      <c r="U70" s="114"/>
      <c r="V70" s="113"/>
      <c r="W70" s="119"/>
      <c r="X70" s="119"/>
      <c r="Y70" s="119"/>
      <c r="Z70" s="119"/>
      <c r="AA70" s="119"/>
      <c r="AB70" s="119"/>
      <c r="AC70" s="119"/>
      <c r="AD70" s="119"/>
      <c r="AE70" s="119"/>
      <c r="AF70" s="119"/>
      <c r="AG70" s="119"/>
      <c r="AH70" s="119"/>
      <c r="AI70" s="119"/>
      <c r="AJ70" s="119"/>
      <c r="AK70" s="119"/>
      <c r="AL70" s="120"/>
      <c r="AM70" s="114"/>
      <c r="AN70" s="113"/>
      <c r="AO70" s="119"/>
      <c r="AP70" s="119"/>
      <c r="AQ70" s="119"/>
    </row>
    <row r="71" spans="1:43" ht="6" customHeight="1" x14ac:dyDescent="0.25">
      <c r="A71" s="29"/>
      <c r="B71" s="433"/>
      <c r="C71" s="107"/>
      <c r="D71" s="108"/>
      <c r="E71" s="29"/>
      <c r="F71" s="29"/>
      <c r="G71" s="29"/>
      <c r="H71" s="29"/>
      <c r="I71" s="29"/>
      <c r="J71" s="29"/>
      <c r="K71" s="29"/>
      <c r="L71" s="29"/>
      <c r="M71" s="29"/>
      <c r="N71" s="29"/>
      <c r="O71" s="29"/>
      <c r="P71" s="29"/>
      <c r="Q71" s="29"/>
      <c r="R71" s="29"/>
      <c r="S71" s="29"/>
      <c r="T71" s="29"/>
      <c r="U71" s="107"/>
      <c r="V71" s="108"/>
      <c r="W71" s="29"/>
      <c r="X71" s="29"/>
      <c r="Y71" s="29"/>
      <c r="Z71" s="29"/>
      <c r="AA71" s="29"/>
      <c r="AB71" s="29"/>
      <c r="AC71" s="29"/>
      <c r="AD71" s="29"/>
      <c r="AE71" s="29"/>
      <c r="AF71" s="29"/>
      <c r="AG71" s="29"/>
      <c r="AH71" s="29"/>
      <c r="AI71" s="29"/>
      <c r="AJ71" s="29"/>
      <c r="AK71" s="29"/>
      <c r="AL71" s="33"/>
      <c r="AM71" s="107"/>
      <c r="AN71" s="108"/>
      <c r="AO71" s="29"/>
      <c r="AP71" s="29"/>
      <c r="AQ71" s="29"/>
    </row>
    <row r="72" spans="1:43" ht="11.25" customHeight="1" x14ac:dyDescent="0.25">
      <c r="A72" s="407"/>
      <c r="B72" s="410">
        <v>1110</v>
      </c>
      <c r="C72" s="202"/>
      <c r="D72" s="109"/>
      <c r="E72" s="1148" t="str">
        <f ca="1">VLOOKUP(INDIRECT(ADDRESS(ROW(),COLUMN()-3)),INDIRECT("translations[[Question Num]:["&amp; Language_Selected &amp;"]]"),MATCH(Language_Selected,Language_Options,0)+1,FALSE)</f>
        <v>Now I would like to ask you some questions about drinking alcohol. Have you ever consumed any alcohol, such as beer, wine, spirits, or [ADD OTHER LOCAL EXAMPLES]?</v>
      </c>
      <c r="F72" s="1148"/>
      <c r="G72" s="1148"/>
      <c r="H72" s="1148"/>
      <c r="I72" s="1148"/>
      <c r="J72" s="1148"/>
      <c r="K72" s="1148"/>
      <c r="L72" s="1148"/>
      <c r="M72" s="1148"/>
      <c r="N72" s="1148"/>
      <c r="O72" s="1148"/>
      <c r="P72" s="1148"/>
      <c r="Q72" s="1148"/>
      <c r="R72" s="1148"/>
      <c r="S72" s="1148"/>
      <c r="T72" s="1148"/>
      <c r="U72" s="202"/>
      <c r="V72" s="109"/>
      <c r="W72" s="381" t="s">
        <v>52</v>
      </c>
      <c r="X72" s="381"/>
      <c r="Y72" s="112" t="s">
        <v>9</v>
      </c>
      <c r="Z72" s="112"/>
      <c r="AA72" s="112"/>
      <c r="AB72" s="112"/>
      <c r="AC72" s="112"/>
      <c r="AD72" s="112"/>
      <c r="AE72" s="112"/>
      <c r="AF72" s="112"/>
      <c r="AG72" s="112"/>
      <c r="AH72" s="112"/>
      <c r="AI72" s="112"/>
      <c r="AJ72" s="112"/>
      <c r="AK72" s="112"/>
      <c r="AL72" s="117" t="s">
        <v>53</v>
      </c>
      <c r="AM72" s="202"/>
      <c r="AN72" s="109"/>
      <c r="AO72" s="381"/>
      <c r="AP72" s="381"/>
      <c r="AQ72" s="381"/>
    </row>
    <row r="73" spans="1:43" ht="11.25" customHeight="1" x14ac:dyDescent="0.25">
      <c r="A73" s="407"/>
      <c r="B73" s="410"/>
      <c r="C73" s="202"/>
      <c r="D73" s="109"/>
      <c r="E73" s="1148"/>
      <c r="F73" s="1148"/>
      <c r="G73" s="1148"/>
      <c r="H73" s="1148"/>
      <c r="I73" s="1148"/>
      <c r="J73" s="1148"/>
      <c r="K73" s="1148"/>
      <c r="L73" s="1148"/>
      <c r="M73" s="1148"/>
      <c r="N73" s="1148"/>
      <c r="O73" s="1148"/>
      <c r="P73" s="1148"/>
      <c r="Q73" s="1148"/>
      <c r="R73" s="1148"/>
      <c r="S73" s="1148"/>
      <c r="T73" s="1148"/>
      <c r="U73" s="202"/>
      <c r="V73" s="109"/>
      <c r="W73" s="381" t="s">
        <v>54</v>
      </c>
      <c r="X73" s="381"/>
      <c r="Y73" s="112" t="s">
        <v>9</v>
      </c>
      <c r="Z73" s="112"/>
      <c r="AA73" s="112"/>
      <c r="AB73" s="112"/>
      <c r="AC73" s="112"/>
      <c r="AD73" s="112"/>
      <c r="AE73" s="112"/>
      <c r="AF73" s="112"/>
      <c r="AG73" s="112"/>
      <c r="AH73" s="112"/>
      <c r="AI73" s="112"/>
      <c r="AJ73" s="112"/>
      <c r="AK73" s="112"/>
      <c r="AL73" s="117" t="s">
        <v>55</v>
      </c>
      <c r="AM73" s="202"/>
      <c r="AN73" s="109"/>
      <c r="AO73" s="381"/>
      <c r="AP73" s="359">
        <v>1113</v>
      </c>
      <c r="AQ73" s="381"/>
    </row>
    <row r="74" spans="1:43" ht="11.25" customHeight="1" x14ac:dyDescent="0.25">
      <c r="A74" s="407"/>
      <c r="B74" s="410"/>
      <c r="C74" s="202"/>
      <c r="D74" s="109"/>
      <c r="E74" s="1148"/>
      <c r="F74" s="1148"/>
      <c r="G74" s="1148"/>
      <c r="H74" s="1148"/>
      <c r="I74" s="1148"/>
      <c r="J74" s="1148"/>
      <c r="K74" s="1148"/>
      <c r="L74" s="1148"/>
      <c r="M74" s="1148"/>
      <c r="N74" s="1148"/>
      <c r="O74" s="1148"/>
      <c r="P74" s="1148"/>
      <c r="Q74" s="1148"/>
      <c r="R74" s="1148"/>
      <c r="S74" s="1148"/>
      <c r="T74" s="1148"/>
      <c r="U74" s="202"/>
      <c r="V74" s="109"/>
      <c r="W74" s="381"/>
      <c r="X74" s="381"/>
      <c r="Y74" s="112"/>
      <c r="Z74" s="112"/>
      <c r="AA74" s="112"/>
      <c r="AB74" s="112"/>
      <c r="AC74" s="112"/>
      <c r="AD74" s="112"/>
      <c r="AE74" s="112"/>
      <c r="AF74" s="112"/>
      <c r="AG74" s="112"/>
      <c r="AH74" s="112"/>
      <c r="AI74" s="112"/>
      <c r="AJ74" s="112"/>
      <c r="AK74" s="112"/>
      <c r="AL74" s="117"/>
      <c r="AM74" s="202"/>
      <c r="AN74" s="407"/>
      <c r="AO74" s="381"/>
      <c r="AP74" s="359"/>
      <c r="AQ74" s="381"/>
    </row>
    <row r="75" spans="1:43" ht="11.25" customHeight="1" x14ac:dyDescent="0.25">
      <c r="A75" s="407"/>
      <c r="B75" s="410"/>
      <c r="C75" s="202"/>
      <c r="D75" s="109"/>
      <c r="E75" s="1148"/>
      <c r="F75" s="1148"/>
      <c r="G75" s="1148"/>
      <c r="H75" s="1148"/>
      <c r="I75" s="1148"/>
      <c r="J75" s="1148"/>
      <c r="K75" s="1148"/>
      <c r="L75" s="1148"/>
      <c r="M75" s="1148"/>
      <c r="N75" s="1148"/>
      <c r="O75" s="1148"/>
      <c r="P75" s="1148"/>
      <c r="Q75" s="1148"/>
      <c r="R75" s="1148"/>
      <c r="S75" s="1148"/>
      <c r="T75" s="1148"/>
      <c r="U75" s="202"/>
      <c r="V75" s="109"/>
      <c r="W75" s="381"/>
      <c r="X75" s="381"/>
      <c r="Y75" s="112"/>
      <c r="Z75" s="112"/>
      <c r="AA75" s="112"/>
      <c r="AB75" s="112"/>
      <c r="AC75" s="112"/>
      <c r="AD75" s="112"/>
      <c r="AE75" s="112"/>
      <c r="AF75" s="112"/>
      <c r="AG75" s="112"/>
      <c r="AH75" s="112"/>
      <c r="AI75" s="112"/>
      <c r="AJ75" s="112"/>
      <c r="AK75" s="112"/>
      <c r="AL75" s="117"/>
      <c r="AM75" s="202"/>
      <c r="AN75" s="407"/>
      <c r="AO75" s="381"/>
      <c r="AP75" s="381"/>
      <c r="AQ75" s="381"/>
    </row>
    <row r="76" spans="1:43" x14ac:dyDescent="0.25">
      <c r="A76" s="407"/>
      <c r="B76" s="155"/>
      <c r="C76" s="202"/>
      <c r="D76" s="109"/>
      <c r="E76" s="1148"/>
      <c r="F76" s="1148"/>
      <c r="G76" s="1148"/>
      <c r="H76" s="1148"/>
      <c r="I76" s="1148"/>
      <c r="J76" s="1148"/>
      <c r="K76" s="1148"/>
      <c r="L76" s="1148"/>
      <c r="M76" s="1148"/>
      <c r="N76" s="1148"/>
      <c r="O76" s="1148"/>
      <c r="P76" s="1148"/>
      <c r="Q76" s="1148"/>
      <c r="R76" s="1148"/>
      <c r="S76" s="1148"/>
      <c r="T76" s="1148"/>
      <c r="U76" s="202"/>
      <c r="V76" s="109"/>
      <c r="AL76" s="84"/>
      <c r="AM76" s="171"/>
      <c r="AQ76" s="381"/>
    </row>
    <row r="77" spans="1:43" ht="6" customHeight="1" x14ac:dyDescent="0.25">
      <c r="A77" s="119"/>
      <c r="B77" s="118"/>
      <c r="C77" s="114"/>
      <c r="D77" s="113"/>
      <c r="E77" s="119"/>
      <c r="F77" s="119"/>
      <c r="G77" s="119"/>
      <c r="H77" s="119"/>
      <c r="I77" s="119"/>
      <c r="J77" s="119"/>
      <c r="K77" s="119"/>
      <c r="L77" s="119"/>
      <c r="M77" s="119"/>
      <c r="N77" s="119"/>
      <c r="O77" s="119"/>
      <c r="P77" s="119"/>
      <c r="Q77" s="119"/>
      <c r="R77" s="119"/>
      <c r="S77" s="119"/>
      <c r="T77" s="119"/>
      <c r="U77" s="114"/>
      <c r="V77" s="113"/>
      <c r="W77" s="119"/>
      <c r="X77" s="119"/>
      <c r="Y77" s="119"/>
      <c r="Z77" s="119"/>
      <c r="AA77" s="119"/>
      <c r="AB77" s="119"/>
      <c r="AC77" s="119"/>
      <c r="AD77" s="119"/>
      <c r="AE77" s="119"/>
      <c r="AF77" s="119"/>
      <c r="AG77" s="119"/>
      <c r="AH77" s="119"/>
      <c r="AI77" s="119"/>
      <c r="AJ77" s="119"/>
      <c r="AK77" s="119"/>
      <c r="AL77" s="120"/>
      <c r="AM77" s="114"/>
      <c r="AN77" s="113"/>
      <c r="AO77" s="119"/>
      <c r="AP77" s="119"/>
      <c r="AQ77" s="119"/>
    </row>
    <row r="78" spans="1:43" s="127" customFormat="1" ht="6" customHeight="1" x14ac:dyDescent="0.25">
      <c r="A78" s="29"/>
      <c r="B78" s="433"/>
      <c r="C78" s="107"/>
      <c r="D78" s="108"/>
      <c r="E78" s="29"/>
      <c r="F78" s="29"/>
      <c r="G78" s="29"/>
      <c r="H78" s="29"/>
      <c r="I78" s="29"/>
      <c r="J78" s="29"/>
      <c r="K78" s="29"/>
      <c r="L78" s="29"/>
      <c r="M78" s="29"/>
      <c r="N78" s="29"/>
      <c r="O78" s="29"/>
      <c r="P78" s="29"/>
      <c r="Q78" s="29"/>
      <c r="R78" s="29"/>
      <c r="S78" s="29"/>
      <c r="T78" s="29"/>
      <c r="U78" s="107"/>
      <c r="V78" s="108"/>
      <c r="W78" s="29"/>
      <c r="X78" s="29"/>
      <c r="Y78" s="29"/>
      <c r="Z78" s="29"/>
      <c r="AA78" s="29"/>
      <c r="AB78" s="29"/>
      <c r="AC78" s="29"/>
      <c r="AD78" s="29"/>
      <c r="AE78" s="29"/>
      <c r="AF78" s="29"/>
      <c r="AG78" s="29"/>
      <c r="AH78" s="29"/>
      <c r="AI78" s="29"/>
      <c r="AJ78" s="29"/>
      <c r="AK78" s="29"/>
      <c r="AL78" s="33"/>
      <c r="AM78" s="107"/>
      <c r="AN78" s="108"/>
      <c r="AO78" s="29"/>
      <c r="AP78" s="29"/>
      <c r="AQ78" s="29"/>
    </row>
    <row r="79" spans="1:43" s="127" customFormat="1" ht="11.25" customHeight="1" x14ac:dyDescent="0.25">
      <c r="A79" s="407"/>
      <c r="B79" s="206">
        <v>1111</v>
      </c>
      <c r="C79" s="202"/>
      <c r="D79" s="109"/>
      <c r="E79" s="1128" t="str">
        <f ca="1">VLOOKUP(INDIRECT(ADDRESS(ROW(),COLUMN()-3)),INDIRECT("translations[[Question Num]:["&amp; Language_Selected &amp;"]]"),MATCH(Language_Selected,Language_Options,0)+1,FALSE)</f>
        <v>During the last one month, on how many days did you have an alcoholic drink?
IF NON-NUMERIC ANSWER, PROBE TO GET AN ESTIMATE. IF RESPONDENT ANSWERS 'EVERY DAY' OR 'ALMOST EVERY DAY,' CODE '95'.</v>
      </c>
      <c r="F79" s="1128"/>
      <c r="G79" s="1128"/>
      <c r="H79" s="1128"/>
      <c r="I79" s="1128"/>
      <c r="J79" s="1128"/>
      <c r="K79" s="1128"/>
      <c r="L79" s="1128"/>
      <c r="M79" s="1128"/>
      <c r="N79" s="1128"/>
      <c r="O79" s="1128"/>
      <c r="P79" s="1128"/>
      <c r="Q79" s="1128"/>
      <c r="R79" s="1128"/>
      <c r="S79" s="1128"/>
      <c r="T79" s="1128"/>
      <c r="U79" s="146"/>
      <c r="V79" s="109"/>
      <c r="W79" s="407"/>
      <c r="X79" s="407"/>
      <c r="Y79" s="407"/>
      <c r="Z79" s="407"/>
      <c r="AA79" s="407"/>
      <c r="AB79" s="407"/>
      <c r="AC79" s="407"/>
      <c r="AD79" s="407"/>
      <c r="AE79" s="407"/>
      <c r="AF79" s="407"/>
      <c r="AG79" s="407"/>
      <c r="AH79" s="381"/>
      <c r="AI79" s="407"/>
      <c r="AJ79" s="407"/>
      <c r="AK79" s="407"/>
      <c r="AL79" s="203"/>
      <c r="AM79" s="202"/>
      <c r="AN79" s="109"/>
      <c r="AO79" s="381"/>
      <c r="AP79" s="126"/>
      <c r="AQ79" s="126"/>
    </row>
    <row r="80" spans="1:43" s="127" customFormat="1" ht="11.25" customHeight="1" x14ac:dyDescent="0.25">
      <c r="A80" s="407"/>
      <c r="B80" s="206"/>
      <c r="C80" s="202"/>
      <c r="D80" s="109"/>
      <c r="E80" s="1128"/>
      <c r="F80" s="1128"/>
      <c r="G80" s="1128"/>
      <c r="H80" s="1128"/>
      <c r="I80" s="1128"/>
      <c r="J80" s="1128"/>
      <c r="K80" s="1128"/>
      <c r="L80" s="1128"/>
      <c r="M80" s="1128"/>
      <c r="N80" s="1128"/>
      <c r="O80" s="1128"/>
      <c r="P80" s="1128"/>
      <c r="Q80" s="1128"/>
      <c r="R80" s="1128"/>
      <c r="S80" s="1128"/>
      <c r="T80" s="1128"/>
      <c r="U80" s="146"/>
      <c r="V80" s="109"/>
      <c r="W80" t="s">
        <v>2143</v>
      </c>
      <c r="X80"/>
      <c r="Y80"/>
      <c r="Z80"/>
      <c r="AA80"/>
      <c r="AB80"/>
      <c r="AC80"/>
      <c r="AD80"/>
      <c r="AE80"/>
      <c r="AF80" s="946" t="s">
        <v>9</v>
      </c>
      <c r="AG80" s="946"/>
      <c r="AH80" s="946"/>
      <c r="AI80" s="946"/>
      <c r="AJ80" s="946"/>
      <c r="AK80" s="946"/>
      <c r="AL80" s="359" t="s">
        <v>268</v>
      </c>
      <c r="AM80" s="202"/>
      <c r="AN80" s="109"/>
      <c r="AO80" s="381"/>
      <c r="AP80" s="359">
        <v>1113</v>
      </c>
      <c r="AQ80" s="126"/>
    </row>
    <row r="81" spans="1:43" s="127" customFormat="1" ht="11.25" customHeight="1" x14ac:dyDescent="0.25">
      <c r="A81" s="407"/>
      <c r="B81" s="206"/>
      <c r="C81" s="202"/>
      <c r="D81" s="109"/>
      <c r="E81" s="1128"/>
      <c r="F81" s="1128"/>
      <c r="G81" s="1128"/>
      <c r="H81" s="1128"/>
      <c r="I81" s="1128"/>
      <c r="J81" s="1128"/>
      <c r="K81" s="1128"/>
      <c r="L81" s="1128"/>
      <c r="M81" s="1128"/>
      <c r="N81" s="1128"/>
      <c r="O81" s="1128"/>
      <c r="P81" s="1128"/>
      <c r="Q81" s="1128"/>
      <c r="R81" s="1128"/>
      <c r="S81" s="1128"/>
      <c r="T81" s="1128"/>
      <c r="U81" s="146"/>
      <c r="V81" s="109"/>
      <c r="W81" s="407"/>
      <c r="X81" s="407"/>
      <c r="Y81" s="407"/>
      <c r="Z81" s="407"/>
      <c r="AA81" s="407"/>
      <c r="AB81" s="407"/>
      <c r="AC81" s="407"/>
      <c r="AD81" s="407"/>
      <c r="AE81" s="407"/>
      <c r="AF81" s="407"/>
      <c r="AG81" s="407"/>
      <c r="AH81" s="381"/>
      <c r="AI81" s="407"/>
      <c r="AJ81" s="407"/>
      <c r="AK81" s="407"/>
      <c r="AL81" s="203"/>
      <c r="AM81" s="202"/>
      <c r="AN81" s="109"/>
      <c r="AO81" s="381"/>
      <c r="AP81" s="126"/>
      <c r="AQ81" s="126"/>
    </row>
    <row r="82" spans="1:43" s="127" customFormat="1" ht="11.25" customHeight="1" x14ac:dyDescent="0.25">
      <c r="A82" s="407"/>
      <c r="B82" s="206"/>
      <c r="C82" s="202"/>
      <c r="D82" s="109"/>
      <c r="E82" s="1128"/>
      <c r="F82" s="1128"/>
      <c r="G82" s="1128"/>
      <c r="H82" s="1128"/>
      <c r="I82" s="1128"/>
      <c r="J82" s="1128"/>
      <c r="K82" s="1128"/>
      <c r="L82" s="1128"/>
      <c r="M82" s="1128"/>
      <c r="N82" s="1128"/>
      <c r="O82" s="1128"/>
      <c r="P82" s="1128"/>
      <c r="Q82" s="1128"/>
      <c r="R82" s="1128"/>
      <c r="S82" s="1128"/>
      <c r="T82" s="1128"/>
      <c r="U82" s="146"/>
      <c r="V82" s="109"/>
      <c r="W82" s="407"/>
      <c r="X82" s="407"/>
      <c r="Y82" s="407"/>
      <c r="Z82" s="407"/>
      <c r="AA82" s="407"/>
      <c r="AB82" s="407"/>
      <c r="AC82" s="407"/>
      <c r="AD82" s="407"/>
      <c r="AE82" s="407"/>
      <c r="AF82" s="407"/>
      <c r="AG82" s="407"/>
      <c r="AH82" s="381"/>
      <c r="AI82" s="108"/>
      <c r="AJ82" s="29"/>
      <c r="AK82" s="108"/>
      <c r="AL82" s="110"/>
      <c r="AM82" s="202"/>
      <c r="AN82" s="109"/>
      <c r="AO82" s="381"/>
      <c r="AP82" s="126"/>
      <c r="AQ82" s="126"/>
    </row>
    <row r="83" spans="1:43" s="127" customFormat="1" ht="11.25" customHeight="1" x14ac:dyDescent="0.25">
      <c r="A83" s="407"/>
      <c r="B83" s="206"/>
      <c r="C83" s="202"/>
      <c r="D83" s="109"/>
      <c r="E83" s="1128"/>
      <c r="F83" s="1128"/>
      <c r="G83" s="1128"/>
      <c r="H83" s="1128"/>
      <c r="I83" s="1128"/>
      <c r="J83" s="1128"/>
      <c r="K83" s="1128"/>
      <c r="L83" s="1128"/>
      <c r="M83" s="1128"/>
      <c r="N83" s="1128"/>
      <c r="O83" s="1128"/>
      <c r="P83" s="1128"/>
      <c r="Q83" s="1128"/>
      <c r="R83" s="1128"/>
      <c r="S83" s="1128"/>
      <c r="T83" s="1128"/>
      <c r="U83" s="146"/>
      <c r="V83" s="109"/>
      <c r="W83" s="407" t="s">
        <v>827</v>
      </c>
      <c r="X83" s="407"/>
      <c r="Y83" s="407"/>
      <c r="Z83" s="407"/>
      <c r="AA83" s="407"/>
      <c r="AB83" s="407"/>
      <c r="AC83" s="111" t="s">
        <v>9</v>
      </c>
      <c r="AD83" s="150"/>
      <c r="AE83" s="112"/>
      <c r="AF83" s="112"/>
      <c r="AG83" s="112"/>
      <c r="AH83" s="112"/>
      <c r="AI83" s="113"/>
      <c r="AJ83" s="119"/>
      <c r="AK83" s="113"/>
      <c r="AL83" s="115"/>
      <c r="AM83" s="202"/>
      <c r="AN83" s="109"/>
      <c r="AO83" s="381"/>
      <c r="AP83" s="126"/>
      <c r="AQ83" s="126"/>
    </row>
    <row r="84" spans="1:43" s="127" customFormat="1" x14ac:dyDescent="0.25">
      <c r="A84" s="407"/>
      <c r="B84" s="206"/>
      <c r="C84" s="202"/>
      <c r="D84" s="109"/>
      <c r="E84" s="1128"/>
      <c r="F84" s="1128"/>
      <c r="G84" s="1128"/>
      <c r="H84" s="1128"/>
      <c r="I84" s="1128"/>
      <c r="J84" s="1128"/>
      <c r="K84" s="1128"/>
      <c r="L84" s="1128"/>
      <c r="M84" s="1128"/>
      <c r="N84" s="1128"/>
      <c r="O84" s="1128"/>
      <c r="P84" s="1128"/>
      <c r="Q84" s="1128"/>
      <c r="R84" s="1128"/>
      <c r="S84" s="1128"/>
      <c r="T84" s="1128"/>
      <c r="U84" s="146"/>
      <c r="V84" s="109"/>
      <c r="W84" s="407"/>
      <c r="X84" s="407"/>
      <c r="Y84" s="407"/>
      <c r="Z84" s="407"/>
      <c r="AA84" s="407"/>
      <c r="AB84" s="407"/>
      <c r="AC84" s="111"/>
      <c r="AD84" s="150"/>
      <c r="AE84" s="112"/>
      <c r="AF84" s="112"/>
      <c r="AG84" s="112"/>
      <c r="AH84" s="112"/>
      <c r="AI84" s="407"/>
      <c r="AJ84" s="407"/>
      <c r="AK84" s="407"/>
      <c r="AL84" s="203"/>
      <c r="AM84" s="202"/>
      <c r="AN84" s="109"/>
      <c r="AO84" s="381"/>
      <c r="AP84" s="126"/>
      <c r="AQ84" s="126"/>
    </row>
    <row r="85" spans="1:43" s="127" customFormat="1" ht="11.25" customHeight="1" x14ac:dyDescent="0.25">
      <c r="A85" s="407"/>
      <c r="B85" s="206"/>
      <c r="C85" s="202"/>
      <c r="D85" s="109"/>
      <c r="E85" s="1128"/>
      <c r="F85" s="1128"/>
      <c r="G85" s="1128"/>
      <c r="H85" s="1128"/>
      <c r="I85" s="1128"/>
      <c r="J85" s="1128"/>
      <c r="K85" s="1128"/>
      <c r="L85" s="1128"/>
      <c r="M85" s="1128"/>
      <c r="N85" s="1128"/>
      <c r="O85" s="1128"/>
      <c r="P85" s="1128"/>
      <c r="Q85" s="1128"/>
      <c r="R85" s="1128"/>
      <c r="S85" s="1128"/>
      <c r="T85" s="1128"/>
      <c r="U85" s="146"/>
      <c r="V85" s="109"/>
      <c r="W85" s="407" t="s">
        <v>828</v>
      </c>
      <c r="X85" s="407"/>
      <c r="Y85" s="407"/>
      <c r="Z85" s="407"/>
      <c r="AA85" s="407"/>
      <c r="AB85" s="407"/>
      <c r="AC85" s="407"/>
      <c r="AD85" s="407"/>
      <c r="AE85" s="407"/>
      <c r="AF85" s="407"/>
      <c r="AG85" s="407"/>
      <c r="AH85" s="111" t="s">
        <v>9</v>
      </c>
      <c r="AI85" s="150"/>
      <c r="AJ85" s="112"/>
      <c r="AK85" s="112"/>
      <c r="AL85" s="223" t="s">
        <v>271</v>
      </c>
      <c r="AM85" s="202"/>
      <c r="AN85" s="109"/>
      <c r="AO85" s="381"/>
      <c r="AP85" s="126"/>
      <c r="AQ85" s="126"/>
    </row>
    <row r="86" spans="1:43" s="127" customFormat="1" ht="11.25" customHeight="1" x14ac:dyDescent="0.25">
      <c r="A86" s="407"/>
      <c r="B86" s="206"/>
      <c r="C86" s="202"/>
      <c r="D86" s="109"/>
      <c r="E86" s="1128"/>
      <c r="F86" s="1128"/>
      <c r="G86" s="1128"/>
      <c r="H86" s="1128"/>
      <c r="I86" s="1128"/>
      <c r="J86" s="1128"/>
      <c r="K86" s="1128"/>
      <c r="L86" s="1128"/>
      <c r="M86" s="1128"/>
      <c r="N86" s="1128"/>
      <c r="O86" s="1128"/>
      <c r="P86" s="1128"/>
      <c r="Q86" s="1128"/>
      <c r="R86" s="1128"/>
      <c r="S86" s="1128"/>
      <c r="T86" s="1128"/>
      <c r="U86" s="146"/>
      <c r="V86" s="109"/>
      <c r="AM86" s="202"/>
      <c r="AN86" s="109"/>
      <c r="AO86" s="381"/>
      <c r="AP86" s="126"/>
      <c r="AQ86" s="126"/>
    </row>
    <row r="87" spans="1:43" s="127" customFormat="1" ht="6" customHeight="1" x14ac:dyDescent="0.25">
      <c r="A87" s="119"/>
      <c r="B87" s="118"/>
      <c r="C87" s="114"/>
      <c r="D87" s="113"/>
      <c r="E87" s="119"/>
      <c r="F87" s="119"/>
      <c r="G87" s="119"/>
      <c r="H87" s="119"/>
      <c r="I87" s="119"/>
      <c r="J87" s="119"/>
      <c r="K87" s="119"/>
      <c r="L87" s="119"/>
      <c r="M87" s="119"/>
      <c r="N87" s="119"/>
      <c r="O87" s="119"/>
      <c r="P87" s="119"/>
      <c r="Q87" s="119"/>
      <c r="R87" s="119"/>
      <c r="S87" s="119"/>
      <c r="T87" s="119"/>
      <c r="U87" s="114"/>
      <c r="V87" s="113"/>
      <c r="W87" s="119"/>
      <c r="X87" s="119"/>
      <c r="Y87" s="119"/>
      <c r="Z87" s="119"/>
      <c r="AA87" s="119"/>
      <c r="AB87" s="119"/>
      <c r="AC87" s="119"/>
      <c r="AD87" s="119"/>
      <c r="AE87" s="119"/>
      <c r="AF87" s="119"/>
      <c r="AG87" s="119"/>
      <c r="AH87" s="119"/>
      <c r="AI87" s="119"/>
      <c r="AJ87" s="119"/>
      <c r="AK87" s="119"/>
      <c r="AL87" s="120"/>
      <c r="AM87" s="114"/>
      <c r="AN87" s="113"/>
      <c r="AO87" s="119"/>
      <c r="AP87" s="119"/>
      <c r="AQ87" s="119"/>
    </row>
    <row r="88" spans="1:43" customFormat="1" ht="6" customHeight="1" x14ac:dyDescent="0.25">
      <c r="A88" s="931"/>
      <c r="B88" s="950"/>
      <c r="C88" s="932"/>
      <c r="D88" s="930"/>
      <c r="E88" s="943"/>
      <c r="F88" s="943"/>
      <c r="G88" s="943"/>
      <c r="H88" s="943"/>
      <c r="I88" s="943"/>
      <c r="J88" s="943"/>
      <c r="K88" s="943"/>
      <c r="L88" s="943"/>
      <c r="M88" s="943"/>
      <c r="N88" s="943"/>
      <c r="O88" s="943"/>
      <c r="P88" s="943"/>
      <c r="Q88" s="943"/>
      <c r="R88" s="943"/>
      <c r="S88" s="943"/>
      <c r="T88" s="943"/>
      <c r="U88" s="938"/>
      <c r="V88" s="962"/>
      <c r="W88" s="943"/>
      <c r="X88" s="943"/>
      <c r="Y88" s="943"/>
      <c r="Z88" s="943"/>
      <c r="AA88" s="943"/>
      <c r="AB88" s="943"/>
      <c r="AC88" s="943"/>
      <c r="AD88" s="943"/>
      <c r="AE88" s="943"/>
      <c r="AF88" s="943"/>
      <c r="AG88" s="943"/>
      <c r="AH88" s="943"/>
      <c r="AI88" s="943"/>
      <c r="AJ88" s="943"/>
      <c r="AK88" s="943"/>
      <c r="AL88" s="973"/>
      <c r="AM88" s="932"/>
      <c r="AN88" s="930"/>
      <c r="AO88" s="931"/>
      <c r="AP88" s="931"/>
      <c r="AQ88" s="931"/>
    </row>
    <row r="89" spans="1:43" customFormat="1" ht="11.25" customHeight="1" x14ac:dyDescent="0.25">
      <c r="A89" s="776"/>
      <c r="B89" s="951">
        <v>1112</v>
      </c>
      <c r="C89" s="925"/>
      <c r="D89" s="924"/>
      <c r="E89" s="1123" t="str">
        <f ca="1">VLOOKUP(INDIRECT(ADDRESS(ROW(),COLUMN()-3)),INDIRECT("translations[[Question Num]:["&amp; Language_Selected &amp;"]]"),MATCH(Language_Selected,Language_Options,0)+1,FALSE)</f>
        <v>We count one drink of alcohol as one can or bottle of beer, one glass of wine, one shot of spirits, or one cup of [ADD OTHER LOCAL EXAMPLES]. In the last one month, on the days that you drank alcohol, how many drinks did you usually have per day?
SHOW PICTURES OF SIZES OF STANDARD DRINKS.</v>
      </c>
      <c r="F89" s="1123"/>
      <c r="G89" s="1123"/>
      <c r="H89" s="1123"/>
      <c r="I89" s="1123"/>
      <c r="J89" s="1123"/>
      <c r="K89" s="1123"/>
      <c r="L89" s="1123"/>
      <c r="M89" s="1123"/>
      <c r="N89" s="1123"/>
      <c r="O89" s="1123"/>
      <c r="P89" s="1123"/>
      <c r="Q89" s="1123"/>
      <c r="R89" s="1123"/>
      <c r="S89" s="1123"/>
      <c r="T89" s="1123"/>
      <c r="U89" s="937"/>
      <c r="V89" s="935"/>
      <c r="AM89" s="925"/>
      <c r="AN89" s="924"/>
      <c r="AO89" s="776"/>
      <c r="AP89" s="1023"/>
      <c r="AQ89" s="1023"/>
    </row>
    <row r="90" spans="1:43" customFormat="1" ht="11.25" customHeight="1" x14ac:dyDescent="0.25">
      <c r="A90" s="776"/>
      <c r="B90" s="951"/>
      <c r="C90" s="925"/>
      <c r="D90" s="924"/>
      <c r="E90" s="1123"/>
      <c r="F90" s="1123"/>
      <c r="G90" s="1123"/>
      <c r="H90" s="1123"/>
      <c r="I90" s="1123"/>
      <c r="J90" s="1123"/>
      <c r="K90" s="1123"/>
      <c r="L90" s="1123"/>
      <c r="M90" s="1123"/>
      <c r="N90" s="1123"/>
      <c r="O90" s="1123"/>
      <c r="P90" s="1123"/>
      <c r="Q90" s="1123"/>
      <c r="R90" s="1123"/>
      <c r="S90" s="1123"/>
      <c r="T90" s="1123"/>
      <c r="U90" s="937"/>
      <c r="V90" s="935"/>
      <c r="W90" t="s">
        <v>2142</v>
      </c>
      <c r="AI90" s="946" t="s">
        <v>9</v>
      </c>
      <c r="AJ90" s="946"/>
      <c r="AK90" s="946"/>
      <c r="AL90" s="955" t="s">
        <v>268</v>
      </c>
      <c r="AM90" s="925"/>
      <c r="AN90" s="924"/>
      <c r="AO90" s="776"/>
      <c r="AP90" s="1023"/>
      <c r="AQ90" s="1023"/>
    </row>
    <row r="91" spans="1:43" customFormat="1" x14ac:dyDescent="0.25">
      <c r="A91" s="776"/>
      <c r="B91" s="951"/>
      <c r="C91" s="925"/>
      <c r="D91" s="924"/>
      <c r="E91" s="1123"/>
      <c r="F91" s="1123"/>
      <c r="G91" s="1123"/>
      <c r="H91" s="1123"/>
      <c r="I91" s="1123"/>
      <c r="J91" s="1123"/>
      <c r="K91" s="1123"/>
      <c r="L91" s="1123"/>
      <c r="M91" s="1123"/>
      <c r="N91" s="1123"/>
      <c r="O91" s="1123"/>
      <c r="P91" s="1123"/>
      <c r="Q91" s="1123"/>
      <c r="R91" s="1123"/>
      <c r="S91" s="1123"/>
      <c r="T91" s="1123"/>
      <c r="U91" s="937"/>
      <c r="V91" s="935"/>
      <c r="AD91" s="946"/>
      <c r="AE91" s="946"/>
      <c r="AF91" s="946"/>
      <c r="AG91" s="946"/>
      <c r="AH91" s="946"/>
      <c r="AL91" s="948"/>
      <c r="AM91" s="925"/>
      <c r="AN91" s="924"/>
      <c r="AO91" s="776"/>
      <c r="AP91" s="1023"/>
      <c r="AQ91" s="1023"/>
    </row>
    <row r="92" spans="1:43" customFormat="1" x14ac:dyDescent="0.25">
      <c r="A92" s="776"/>
      <c r="B92" s="951"/>
      <c r="C92" s="925"/>
      <c r="D92" s="924"/>
      <c r="E92" s="1123"/>
      <c r="F92" s="1123"/>
      <c r="G92" s="1123"/>
      <c r="H92" s="1123"/>
      <c r="I92" s="1123"/>
      <c r="J92" s="1123"/>
      <c r="K92" s="1123"/>
      <c r="L92" s="1123"/>
      <c r="M92" s="1123"/>
      <c r="N92" s="1123"/>
      <c r="O92" s="1123"/>
      <c r="P92" s="1123"/>
      <c r="Q92" s="1123"/>
      <c r="R92" s="1123"/>
      <c r="S92" s="1123"/>
      <c r="T92" s="1123"/>
      <c r="U92" s="937"/>
      <c r="V92" s="935"/>
      <c r="AI92" s="962"/>
      <c r="AJ92" s="938"/>
      <c r="AK92" s="962"/>
      <c r="AL92" s="963"/>
      <c r="AM92" s="925"/>
      <c r="AN92" s="924"/>
      <c r="AO92" s="776"/>
      <c r="AP92" s="1023"/>
      <c r="AQ92" s="1023"/>
    </row>
    <row r="93" spans="1:43" customFormat="1" x14ac:dyDescent="0.25">
      <c r="A93" s="776"/>
      <c r="B93" s="951"/>
      <c r="C93" s="925"/>
      <c r="D93" s="924"/>
      <c r="E93" s="1123"/>
      <c r="F93" s="1123"/>
      <c r="G93" s="1123"/>
      <c r="H93" s="1123"/>
      <c r="I93" s="1123"/>
      <c r="J93" s="1123"/>
      <c r="K93" s="1123"/>
      <c r="L93" s="1123"/>
      <c r="M93" s="1123"/>
      <c r="N93" s="1123"/>
      <c r="O93" s="1123"/>
      <c r="P93" s="1123"/>
      <c r="Q93" s="1123"/>
      <c r="R93" s="1123"/>
      <c r="S93" s="1123"/>
      <c r="T93" s="1123"/>
      <c r="U93" s="937"/>
      <c r="V93" s="935"/>
      <c r="W93" t="s">
        <v>829</v>
      </c>
      <c r="AD93" s="946" t="s">
        <v>9</v>
      </c>
      <c r="AE93" s="946"/>
      <c r="AF93" s="946"/>
      <c r="AG93" s="946"/>
      <c r="AH93" s="946"/>
      <c r="AI93" s="942"/>
      <c r="AJ93" s="941"/>
      <c r="AK93" s="942"/>
      <c r="AL93" s="964"/>
      <c r="AM93" s="925"/>
      <c r="AN93" s="924"/>
      <c r="AO93" s="776"/>
      <c r="AP93" s="1023"/>
      <c r="AQ93" s="1023"/>
    </row>
    <row r="94" spans="1:43" customFormat="1" x14ac:dyDescent="0.25">
      <c r="A94" s="776"/>
      <c r="B94" s="951"/>
      <c r="C94" s="925"/>
      <c r="D94" s="924"/>
      <c r="E94" s="1123"/>
      <c r="F94" s="1123"/>
      <c r="G94" s="1123"/>
      <c r="H94" s="1123"/>
      <c r="I94" s="1123"/>
      <c r="J94" s="1123"/>
      <c r="K94" s="1123"/>
      <c r="L94" s="1123"/>
      <c r="M94" s="1123"/>
      <c r="N94" s="1123"/>
      <c r="O94" s="1123"/>
      <c r="P94" s="1123"/>
      <c r="Q94" s="1123"/>
      <c r="R94" s="1123"/>
      <c r="S94" s="1123"/>
      <c r="T94" s="1123"/>
      <c r="U94" s="937"/>
      <c r="V94" s="935"/>
      <c r="AD94" s="946"/>
      <c r="AE94" s="946"/>
      <c r="AF94" s="946"/>
      <c r="AG94" s="946"/>
      <c r="AH94" s="946"/>
      <c r="AL94" s="948"/>
      <c r="AM94" s="925"/>
      <c r="AN94" s="924"/>
      <c r="AO94" s="776"/>
      <c r="AP94" s="1023"/>
      <c r="AQ94" s="1023"/>
    </row>
    <row r="95" spans="1:43" customFormat="1" ht="10" customHeight="1" x14ac:dyDescent="0.25">
      <c r="A95" s="776"/>
      <c r="B95" s="951"/>
      <c r="C95" s="925"/>
      <c r="D95" s="924"/>
      <c r="E95" s="1123"/>
      <c r="F95" s="1123"/>
      <c r="G95" s="1123"/>
      <c r="H95" s="1123"/>
      <c r="I95" s="1123"/>
      <c r="J95" s="1123"/>
      <c r="K95" s="1123"/>
      <c r="L95" s="1123"/>
      <c r="M95" s="1123"/>
      <c r="N95" s="1123"/>
      <c r="O95" s="1123"/>
      <c r="P95" s="1123"/>
      <c r="Q95" s="1123"/>
      <c r="R95" s="1123"/>
      <c r="S95" s="1123"/>
      <c r="T95" s="1123"/>
      <c r="U95" s="937"/>
      <c r="V95" s="935"/>
      <c r="AM95" s="925"/>
      <c r="AN95" s="924"/>
      <c r="AO95" s="776"/>
      <c r="AP95" s="1023"/>
      <c r="AQ95" s="1023"/>
    </row>
    <row r="96" spans="1:43" customFormat="1" x14ac:dyDescent="0.25">
      <c r="A96" s="776"/>
      <c r="B96" s="951"/>
      <c r="C96" s="925"/>
      <c r="D96" s="924"/>
      <c r="E96" s="1123"/>
      <c r="F96" s="1123"/>
      <c r="G96" s="1123"/>
      <c r="H96" s="1123"/>
      <c r="I96" s="1123"/>
      <c r="J96" s="1123"/>
      <c r="K96" s="1123"/>
      <c r="L96" s="1123"/>
      <c r="M96" s="1123"/>
      <c r="N96" s="1123"/>
      <c r="O96" s="1123"/>
      <c r="P96" s="1123"/>
      <c r="Q96" s="1123"/>
      <c r="R96" s="1123"/>
      <c r="S96" s="1123"/>
      <c r="T96" s="1123"/>
      <c r="U96" s="937"/>
      <c r="V96" s="935"/>
      <c r="AM96" s="925"/>
      <c r="AN96" s="924"/>
      <c r="AO96" s="776"/>
      <c r="AP96" s="1023"/>
      <c r="AQ96" s="1023"/>
    </row>
    <row r="97" spans="1:43" customFormat="1" ht="6" customHeight="1" x14ac:dyDescent="0.25">
      <c r="A97" s="928"/>
      <c r="B97" s="952"/>
      <c r="C97" s="929"/>
      <c r="D97" s="927"/>
      <c r="E97" s="928"/>
      <c r="F97" s="928"/>
      <c r="G97" s="928"/>
      <c r="H97" s="928"/>
      <c r="I97" s="928"/>
      <c r="J97" s="928"/>
      <c r="K97" s="928"/>
      <c r="L97" s="928"/>
      <c r="M97" s="928"/>
      <c r="N97" s="928"/>
      <c r="O97" s="928"/>
      <c r="P97" s="928"/>
      <c r="Q97" s="928"/>
      <c r="R97" s="928"/>
      <c r="S97" s="928"/>
      <c r="T97" s="928"/>
      <c r="U97" s="929"/>
      <c r="V97" s="927"/>
      <c r="W97" s="928"/>
      <c r="X97" s="928"/>
      <c r="Y97" s="928"/>
      <c r="Z97" s="928"/>
      <c r="AA97" s="928"/>
      <c r="AB97" s="928"/>
      <c r="AC97" s="928"/>
      <c r="AD97" s="928"/>
      <c r="AE97" s="928"/>
      <c r="AF97" s="928"/>
      <c r="AG97" s="928"/>
      <c r="AH97" s="928"/>
      <c r="AI97" s="928"/>
      <c r="AJ97" s="928"/>
      <c r="AK97" s="928"/>
      <c r="AL97" s="999"/>
      <c r="AM97" s="929"/>
      <c r="AN97" s="927"/>
      <c r="AO97" s="928"/>
      <c r="AP97" s="928"/>
      <c r="AQ97" s="928"/>
    </row>
    <row r="98" spans="1:43" ht="6" customHeight="1" x14ac:dyDescent="0.25">
      <c r="A98" s="407"/>
      <c r="B98" s="410"/>
      <c r="C98" s="202"/>
      <c r="D98" s="109"/>
      <c r="E98" s="407"/>
      <c r="F98" s="407"/>
      <c r="G98" s="407"/>
      <c r="H98" s="407"/>
      <c r="I98" s="407"/>
      <c r="J98" s="407"/>
      <c r="K98" s="407"/>
      <c r="L98" s="407"/>
      <c r="M98" s="407"/>
      <c r="N98" s="407"/>
      <c r="O98" s="407"/>
      <c r="P98" s="407"/>
      <c r="Q98" s="407"/>
      <c r="R98" s="407"/>
      <c r="S98" s="407"/>
      <c r="T98" s="407"/>
      <c r="U98" s="202"/>
      <c r="V98" s="109"/>
      <c r="W98" s="407"/>
      <c r="X98" s="407"/>
      <c r="Y98" s="407"/>
      <c r="Z98" s="407"/>
      <c r="AA98" s="407"/>
      <c r="AB98" s="407"/>
      <c r="AC98" s="407"/>
      <c r="AD98" s="407"/>
      <c r="AE98" s="407"/>
      <c r="AF98" s="407"/>
      <c r="AG98" s="407"/>
      <c r="AH98" s="407"/>
      <c r="AI98" s="407"/>
      <c r="AJ98" s="407"/>
      <c r="AK98" s="407"/>
      <c r="AL98" s="410"/>
      <c r="AM98" s="202"/>
      <c r="AN98" s="109"/>
      <c r="AO98" s="407"/>
      <c r="AP98" s="407"/>
      <c r="AQ98" s="407"/>
    </row>
    <row r="99" spans="1:43" x14ac:dyDescent="0.25">
      <c r="A99" s="407"/>
      <c r="B99" s="410">
        <v>1113</v>
      </c>
      <c r="C99" s="202"/>
      <c r="D99" s="109"/>
      <c r="E99" s="1148" t="str">
        <f ca="1">VLOOKUP(INDIRECT(ADDRESS(ROW(),COLUMN()-3)),INDIRECT("translations[[Question Num]:["&amp; Language_Selected &amp;"]]"),MATCH(Language_Selected,Language_Options,0)+1,FALSE)</f>
        <v>Many different factors can prevent women from getting medical advice or treatment for themselves. When you are sick and want to get medical advice or treatment, is each of the following a big problem or not a big problem:</v>
      </c>
      <c r="F99" s="1148"/>
      <c r="G99" s="1148"/>
      <c r="H99" s="1148"/>
      <c r="I99" s="1148"/>
      <c r="J99" s="1148"/>
      <c r="K99" s="1148"/>
      <c r="L99" s="1148"/>
      <c r="M99" s="1148"/>
      <c r="N99" s="1148"/>
      <c r="O99" s="1148"/>
      <c r="P99" s="1148"/>
      <c r="Q99" s="1148"/>
      <c r="R99" s="1148"/>
      <c r="S99" s="1148"/>
      <c r="T99" s="1148"/>
      <c r="U99" s="202"/>
      <c r="V99" s="109"/>
      <c r="W99" s="407"/>
      <c r="X99" s="407"/>
      <c r="Y99" s="407"/>
      <c r="Z99" s="407"/>
      <c r="AA99" s="407"/>
      <c r="AB99" s="407"/>
      <c r="AC99" s="407"/>
      <c r="AD99" s="407"/>
      <c r="AE99" s="407"/>
      <c r="AF99" s="407"/>
      <c r="AG99" s="407"/>
      <c r="AH99" s="407"/>
      <c r="AI99" s="407"/>
      <c r="AJ99" s="407"/>
      <c r="AK99" s="407"/>
      <c r="AL99" s="410"/>
      <c r="AM99" s="202"/>
      <c r="AN99" s="109"/>
      <c r="AO99" s="407"/>
      <c r="AP99" s="407"/>
      <c r="AQ99" s="407"/>
    </row>
    <row r="100" spans="1:43" x14ac:dyDescent="0.25">
      <c r="A100" s="407"/>
      <c r="B100" s="410"/>
      <c r="C100" s="202"/>
      <c r="D100" s="109"/>
      <c r="E100" s="1148"/>
      <c r="F100" s="1148"/>
      <c r="G100" s="1148"/>
      <c r="H100" s="1148"/>
      <c r="I100" s="1148"/>
      <c r="J100" s="1148"/>
      <c r="K100" s="1148"/>
      <c r="L100" s="1148"/>
      <c r="M100" s="1148"/>
      <c r="N100" s="1148"/>
      <c r="O100" s="1148"/>
      <c r="P100" s="1148"/>
      <c r="Q100" s="1148"/>
      <c r="R100" s="1148"/>
      <c r="S100" s="1148"/>
      <c r="T100" s="1148"/>
      <c r="U100" s="202"/>
      <c r="V100" s="109"/>
      <c r="W100" s="407"/>
      <c r="X100" s="407"/>
      <c r="Y100" s="407"/>
      <c r="Z100" s="407"/>
      <c r="AA100" s="407"/>
      <c r="AB100" s="407"/>
      <c r="AC100" s="407"/>
      <c r="AD100" s="407"/>
      <c r="AE100" s="407"/>
      <c r="AL100" s="84"/>
      <c r="AM100" s="202"/>
      <c r="AN100" s="109"/>
      <c r="AO100" s="407"/>
      <c r="AP100" s="407"/>
      <c r="AQ100" s="407"/>
    </row>
    <row r="101" spans="1:43" x14ac:dyDescent="0.25">
      <c r="A101" s="407"/>
      <c r="B101" s="410"/>
      <c r="C101" s="202"/>
      <c r="D101" s="109"/>
      <c r="E101" s="1148"/>
      <c r="F101" s="1148"/>
      <c r="G101" s="1148"/>
      <c r="H101" s="1148"/>
      <c r="I101" s="1148"/>
      <c r="J101" s="1148"/>
      <c r="K101" s="1148"/>
      <c r="L101" s="1148"/>
      <c r="M101" s="1148"/>
      <c r="N101" s="1148"/>
      <c r="O101" s="1148"/>
      <c r="P101" s="1148"/>
      <c r="Q101" s="1148"/>
      <c r="R101" s="1148"/>
      <c r="S101" s="1148"/>
      <c r="T101" s="1148"/>
      <c r="U101" s="202"/>
      <c r="V101" s="109"/>
      <c r="W101" s="407"/>
      <c r="X101" s="407"/>
      <c r="Y101" s="407"/>
      <c r="Z101" s="407"/>
      <c r="AA101" s="407"/>
      <c r="AB101" s="407"/>
      <c r="AC101" s="407"/>
      <c r="AD101" s="407"/>
      <c r="AL101" s="84"/>
      <c r="AM101" s="202"/>
      <c r="AN101" s="109"/>
      <c r="AO101" s="407"/>
      <c r="AP101" s="407"/>
      <c r="AQ101" s="407"/>
    </row>
    <row r="102" spans="1:43" x14ac:dyDescent="0.25">
      <c r="A102" s="407"/>
      <c r="B102" s="410"/>
      <c r="C102" s="202"/>
      <c r="D102" s="109"/>
      <c r="E102" s="1148"/>
      <c r="F102" s="1148"/>
      <c r="G102" s="1148"/>
      <c r="H102" s="1148"/>
      <c r="I102" s="1148"/>
      <c r="J102" s="1148"/>
      <c r="K102" s="1148"/>
      <c r="L102" s="1148"/>
      <c r="M102" s="1148"/>
      <c r="N102" s="1148"/>
      <c r="O102" s="1148"/>
      <c r="P102" s="1148"/>
      <c r="Q102" s="1148"/>
      <c r="R102" s="1148"/>
      <c r="S102" s="1148"/>
      <c r="T102" s="1148"/>
      <c r="U102" s="202"/>
      <c r="V102" s="109"/>
      <c r="W102" s="407"/>
      <c r="X102" s="407"/>
      <c r="Y102" s="407"/>
      <c r="Z102" s="407"/>
      <c r="AA102" s="407"/>
      <c r="AB102" s="407"/>
      <c r="AC102" s="407"/>
      <c r="AD102" s="407"/>
      <c r="AF102" s="407"/>
      <c r="AG102" s="450" t="s">
        <v>830</v>
      </c>
      <c r="AH102" s="287"/>
      <c r="AI102" s="287"/>
      <c r="AJ102" s="287"/>
      <c r="AK102" s="450" t="s">
        <v>831</v>
      </c>
      <c r="AL102" s="410"/>
      <c r="AM102" s="202"/>
      <c r="AN102" s="109"/>
      <c r="AO102" s="407"/>
      <c r="AP102" s="407"/>
      <c r="AQ102" s="407"/>
    </row>
    <row r="103" spans="1:43" x14ac:dyDescent="0.25">
      <c r="A103" s="407"/>
      <c r="B103" s="410"/>
      <c r="C103" s="202"/>
      <c r="D103" s="109"/>
      <c r="E103" s="1148"/>
      <c r="F103" s="1148"/>
      <c r="G103" s="1148"/>
      <c r="H103" s="1148"/>
      <c r="I103" s="1148"/>
      <c r="J103" s="1148"/>
      <c r="K103" s="1148"/>
      <c r="L103" s="1148"/>
      <c r="M103" s="1148"/>
      <c r="N103" s="1148"/>
      <c r="O103" s="1148"/>
      <c r="P103" s="1148"/>
      <c r="Q103" s="1148"/>
      <c r="R103" s="1148"/>
      <c r="S103" s="1148"/>
      <c r="T103" s="1148"/>
      <c r="U103" s="202"/>
      <c r="V103" s="109"/>
      <c r="W103" s="407"/>
      <c r="X103" s="407"/>
      <c r="Y103" s="407"/>
      <c r="Z103" s="407"/>
      <c r="AA103" s="407"/>
      <c r="AB103" s="407"/>
      <c r="AC103" s="407"/>
      <c r="AD103" s="407"/>
      <c r="AG103" s="450" t="s">
        <v>832</v>
      </c>
      <c r="AH103" s="287"/>
      <c r="AI103" s="287"/>
      <c r="AJ103" s="287"/>
      <c r="AK103" s="450" t="s">
        <v>832</v>
      </c>
      <c r="AL103" s="410"/>
      <c r="AM103" s="202"/>
      <c r="AN103" s="109"/>
      <c r="AO103" s="407"/>
      <c r="AP103" s="407"/>
      <c r="AQ103" s="407"/>
    </row>
    <row r="104" spans="1:43" ht="6" customHeight="1" x14ac:dyDescent="0.25">
      <c r="A104" s="407"/>
      <c r="B104" s="410"/>
      <c r="C104" s="202"/>
      <c r="D104" s="109"/>
      <c r="E104" s="407"/>
      <c r="F104" s="407"/>
      <c r="G104" s="407"/>
      <c r="H104" s="407"/>
      <c r="I104" s="407"/>
      <c r="J104" s="407"/>
      <c r="K104" s="407"/>
      <c r="L104" s="407"/>
      <c r="M104" s="407"/>
      <c r="N104" s="407"/>
      <c r="O104" s="407"/>
      <c r="P104" s="407"/>
      <c r="Q104" s="407"/>
      <c r="R104" s="407"/>
      <c r="S104" s="407"/>
      <c r="T104" s="407"/>
      <c r="U104" s="202"/>
      <c r="V104" s="109"/>
      <c r="W104" s="407"/>
      <c r="X104" s="407"/>
      <c r="Y104" s="407"/>
      <c r="Z104" s="407"/>
      <c r="AA104" s="407"/>
      <c r="AB104" s="407"/>
      <c r="AC104" s="407"/>
      <c r="AD104" s="407"/>
      <c r="AG104" s="450"/>
      <c r="AH104" s="287"/>
      <c r="AI104" s="287"/>
      <c r="AJ104" s="287"/>
      <c r="AK104" s="450"/>
      <c r="AL104" s="410"/>
      <c r="AM104" s="202"/>
      <c r="AN104" s="109"/>
      <c r="AO104" s="407"/>
      <c r="AP104" s="407"/>
      <c r="AQ104" s="407"/>
    </row>
    <row r="105" spans="1:43" x14ac:dyDescent="0.25">
      <c r="A105" s="407"/>
      <c r="B105" s="410"/>
      <c r="C105" s="202"/>
      <c r="D105" s="109"/>
      <c r="E105" s="407" t="s">
        <v>56</v>
      </c>
      <c r="F105" s="1128" t="str">
        <f ca="1">VLOOKUP(CONCATENATE($B$99&amp;INDIRECT(ADDRESS(ROW(),COLUMN()-1))),INDIRECT("translations[[Question Num]:["&amp; Language_Selected &amp;"]]"),MATCH(Language_Selected,Language_Options,0)+1,FALSE)</f>
        <v>Getting permission to go to the doctor?</v>
      </c>
      <c r="G105" s="1128"/>
      <c r="H105" s="1128"/>
      <c r="I105" s="1128"/>
      <c r="J105" s="1128"/>
      <c r="K105" s="1128"/>
      <c r="L105" s="1128"/>
      <c r="M105" s="1128"/>
      <c r="N105" s="1128"/>
      <c r="O105" s="1128"/>
      <c r="P105" s="1128"/>
      <c r="Q105" s="1128"/>
      <c r="R105" s="1128"/>
      <c r="S105" s="1128"/>
      <c r="T105" s="1128"/>
      <c r="U105" s="202"/>
      <c r="V105" s="109"/>
      <c r="W105" s="407" t="s">
        <v>56</v>
      </c>
      <c r="X105" s="287" t="s">
        <v>833</v>
      </c>
      <c r="Y105" s="407"/>
      <c r="Z105" s="407"/>
      <c r="AA105" s="407"/>
      <c r="AB105" s="407"/>
      <c r="AC105" s="407"/>
      <c r="AE105" s="112" t="s">
        <v>9</v>
      </c>
      <c r="AF105" s="150"/>
      <c r="AG105" s="496" t="s">
        <v>53</v>
      </c>
      <c r="AJ105" s="407"/>
      <c r="AK105" s="121" t="s">
        <v>55</v>
      </c>
      <c r="AL105" s="410"/>
      <c r="AM105" s="202"/>
      <c r="AN105" s="109"/>
      <c r="AO105" s="407"/>
      <c r="AP105" s="407"/>
      <c r="AQ105" s="407"/>
    </row>
    <row r="106" spans="1:43" x14ac:dyDescent="0.25">
      <c r="A106" s="407"/>
      <c r="B106" s="410"/>
      <c r="C106" s="202"/>
      <c r="D106" s="109"/>
      <c r="E106" s="407"/>
      <c r="F106" s="1128"/>
      <c r="G106" s="1128"/>
      <c r="H106" s="1128"/>
      <c r="I106" s="1128"/>
      <c r="J106" s="1128"/>
      <c r="K106" s="1128"/>
      <c r="L106" s="1128"/>
      <c r="M106" s="1128"/>
      <c r="N106" s="1128"/>
      <c r="O106" s="1128"/>
      <c r="P106" s="1128"/>
      <c r="Q106" s="1128"/>
      <c r="R106" s="1128"/>
      <c r="S106" s="1128"/>
      <c r="T106" s="1128"/>
      <c r="U106" s="202"/>
      <c r="V106" s="109"/>
      <c r="W106" s="407"/>
      <c r="X106" s="287"/>
      <c r="Y106" s="407"/>
      <c r="Z106" s="407"/>
      <c r="AA106" s="407"/>
      <c r="AB106" s="407"/>
      <c r="AC106" s="407"/>
      <c r="AD106" s="407"/>
      <c r="AE106" s="407"/>
      <c r="AF106" s="407"/>
      <c r="AG106" s="496"/>
      <c r="AJ106" s="407"/>
      <c r="AK106" s="121"/>
      <c r="AL106" s="410"/>
      <c r="AM106" s="202"/>
      <c r="AN106" s="109"/>
      <c r="AO106" s="407"/>
      <c r="AP106" s="407"/>
      <c r="AQ106" s="407"/>
    </row>
    <row r="107" spans="1:43" ht="11.25" customHeight="1" x14ac:dyDescent="0.25">
      <c r="A107" s="407"/>
      <c r="B107" s="410"/>
      <c r="C107" s="202"/>
      <c r="D107" s="109"/>
      <c r="E107" s="407" t="s">
        <v>58</v>
      </c>
      <c r="F107" s="1128" t="str">
        <f ca="1">VLOOKUP(CONCATENATE($B$99&amp;INDIRECT(ADDRESS(ROW(),COLUMN()-1))),INDIRECT("translations[[Question Num]:["&amp; Language_Selected &amp;"]]"),MATCH(Language_Selected,Language_Options,0)+1,FALSE)</f>
        <v>Getting money needed for advice or treatment?</v>
      </c>
      <c r="G107" s="1128"/>
      <c r="H107" s="1128"/>
      <c r="I107" s="1128"/>
      <c r="J107" s="1128"/>
      <c r="K107" s="1128"/>
      <c r="L107" s="1128"/>
      <c r="M107" s="1128"/>
      <c r="N107" s="1128"/>
      <c r="O107" s="1128"/>
      <c r="P107" s="1128"/>
      <c r="Q107" s="1128"/>
      <c r="R107" s="1128"/>
      <c r="S107" s="1128"/>
      <c r="T107" s="1128"/>
      <c r="U107" s="202"/>
      <c r="V107" s="109"/>
      <c r="W107" s="407" t="s">
        <v>58</v>
      </c>
      <c r="X107" s="287" t="s">
        <v>834</v>
      </c>
      <c r="Y107" s="407"/>
      <c r="Z107" s="407"/>
      <c r="AA107" s="407"/>
      <c r="AB107" s="407"/>
      <c r="AC107" s="407"/>
      <c r="AD107" s="112" t="s">
        <v>9</v>
      </c>
      <c r="AE107" s="112"/>
      <c r="AF107" s="112"/>
      <c r="AG107" s="496" t="s">
        <v>53</v>
      </c>
      <c r="AJ107" s="407"/>
      <c r="AK107" s="121" t="s">
        <v>55</v>
      </c>
      <c r="AL107" s="410"/>
      <c r="AM107" s="202"/>
      <c r="AN107" s="109"/>
      <c r="AO107" s="407"/>
      <c r="AP107" s="407"/>
      <c r="AQ107" s="407"/>
    </row>
    <row r="108" spans="1:43" x14ac:dyDescent="0.25">
      <c r="A108" s="407"/>
      <c r="B108" s="410"/>
      <c r="C108" s="202"/>
      <c r="D108" s="109"/>
      <c r="E108" s="407"/>
      <c r="F108" s="1128"/>
      <c r="G108" s="1128"/>
      <c r="H108" s="1128"/>
      <c r="I108" s="1128"/>
      <c r="J108" s="1128"/>
      <c r="K108" s="1128"/>
      <c r="L108" s="1128"/>
      <c r="M108" s="1128"/>
      <c r="N108" s="1128"/>
      <c r="O108" s="1128"/>
      <c r="P108" s="1128"/>
      <c r="Q108" s="1128"/>
      <c r="R108" s="1128"/>
      <c r="S108" s="1128"/>
      <c r="T108" s="1128"/>
      <c r="U108" s="202"/>
      <c r="V108" s="109"/>
      <c r="W108" s="407"/>
      <c r="X108" s="287"/>
      <c r="Y108" s="407"/>
      <c r="Z108" s="407"/>
      <c r="AA108" s="407"/>
      <c r="AB108" s="407"/>
      <c r="AC108" s="407"/>
      <c r="AD108" s="407"/>
      <c r="AE108" s="407"/>
      <c r="AF108" s="407"/>
      <c r="AG108" s="496"/>
      <c r="AJ108" s="407"/>
      <c r="AK108" s="121"/>
      <c r="AL108" s="410"/>
      <c r="AM108" s="202"/>
      <c r="AN108" s="109"/>
      <c r="AO108" s="407"/>
      <c r="AP108" s="407"/>
      <c r="AQ108" s="407"/>
    </row>
    <row r="109" spans="1:43" ht="11.25" customHeight="1" x14ac:dyDescent="0.25">
      <c r="A109" s="407"/>
      <c r="B109" s="410"/>
      <c r="C109" s="202"/>
      <c r="D109" s="109"/>
      <c r="E109" s="407" t="s">
        <v>255</v>
      </c>
      <c r="F109" s="1128" t="str">
        <f ca="1">VLOOKUP(CONCATENATE($B$99&amp;INDIRECT(ADDRESS(ROW(),COLUMN()-1))),INDIRECT("translations[[Question Num]:["&amp; Language_Selected &amp;"]]"),MATCH(Language_Selected,Language_Options,0)+1,FALSE)</f>
        <v>The distance to the health facility?</v>
      </c>
      <c r="G109" s="1128"/>
      <c r="H109" s="1128"/>
      <c r="I109" s="1128"/>
      <c r="J109" s="1128"/>
      <c r="K109" s="1128"/>
      <c r="L109" s="1128"/>
      <c r="M109" s="1128"/>
      <c r="N109" s="1128"/>
      <c r="O109" s="1128"/>
      <c r="P109" s="1128"/>
      <c r="Q109" s="1128"/>
      <c r="R109" s="1128"/>
      <c r="S109" s="1128"/>
      <c r="T109" s="1128"/>
      <c r="U109" s="202"/>
      <c r="V109" s="109"/>
      <c r="W109" s="407" t="s">
        <v>255</v>
      </c>
      <c r="X109" s="287" t="s">
        <v>835</v>
      </c>
      <c r="Y109" s="407"/>
      <c r="Z109" s="407"/>
      <c r="AA109" s="407"/>
      <c r="AB109" s="112" t="s">
        <v>9</v>
      </c>
      <c r="AC109" s="112"/>
      <c r="AD109" s="112"/>
      <c r="AE109" s="112"/>
      <c r="AF109" s="112"/>
      <c r="AG109" s="496" t="s">
        <v>53</v>
      </c>
      <c r="AJ109" s="407"/>
      <c r="AK109" s="121" t="s">
        <v>55</v>
      </c>
      <c r="AL109" s="410"/>
      <c r="AM109" s="202"/>
      <c r="AN109" s="109"/>
      <c r="AO109" s="407"/>
      <c r="AP109" s="407"/>
      <c r="AQ109" s="407"/>
    </row>
    <row r="110" spans="1:43" x14ac:dyDescent="0.25">
      <c r="A110" s="407"/>
      <c r="B110" s="410"/>
      <c r="C110" s="202"/>
      <c r="D110" s="109"/>
      <c r="E110" s="407"/>
      <c r="F110" s="1128"/>
      <c r="G110" s="1128"/>
      <c r="H110" s="1128"/>
      <c r="I110" s="1128"/>
      <c r="J110" s="1128"/>
      <c r="K110" s="1128"/>
      <c r="L110" s="1128"/>
      <c r="M110" s="1128"/>
      <c r="N110" s="1128"/>
      <c r="O110" s="1128"/>
      <c r="P110" s="1128"/>
      <c r="Q110" s="1128"/>
      <c r="R110" s="1128"/>
      <c r="S110" s="1128"/>
      <c r="T110" s="1128"/>
      <c r="U110" s="202"/>
      <c r="V110" s="109"/>
      <c r="W110" s="407"/>
      <c r="X110" s="287"/>
      <c r="Y110" s="407"/>
      <c r="Z110" s="407"/>
      <c r="AA110" s="407"/>
      <c r="AB110" s="407"/>
      <c r="AC110" s="407"/>
      <c r="AD110" s="407"/>
      <c r="AE110" s="407"/>
      <c r="AF110" s="407"/>
      <c r="AG110" s="496"/>
      <c r="AJ110" s="407"/>
      <c r="AK110" s="121"/>
      <c r="AL110" s="410"/>
      <c r="AM110" s="202"/>
      <c r="AN110" s="109"/>
      <c r="AO110" s="407"/>
      <c r="AP110" s="407"/>
      <c r="AQ110" s="407"/>
    </row>
    <row r="111" spans="1:43" ht="11.25" customHeight="1" x14ac:dyDescent="0.25">
      <c r="A111" s="407"/>
      <c r="B111" s="410"/>
      <c r="C111" s="202"/>
      <c r="D111" s="109"/>
      <c r="E111" s="407" t="s">
        <v>257</v>
      </c>
      <c r="F111" s="1128" t="str">
        <f ca="1">VLOOKUP(CONCATENATE($B$99&amp;INDIRECT(ADDRESS(ROW(),COLUMN()-1))),INDIRECT("translations[[Question Num]:["&amp; Language_Selected &amp;"]]"),MATCH(Language_Selected,Language_Options,0)+1,FALSE)</f>
        <v>Not wanting to go alone?</v>
      </c>
      <c r="G111" s="1128"/>
      <c r="H111" s="1128"/>
      <c r="I111" s="1128"/>
      <c r="J111" s="1128"/>
      <c r="K111" s="1128"/>
      <c r="L111" s="1128"/>
      <c r="M111" s="1128"/>
      <c r="N111" s="1128"/>
      <c r="O111" s="1128"/>
      <c r="P111" s="1128"/>
      <c r="Q111" s="1128"/>
      <c r="R111" s="1128"/>
      <c r="S111" s="1128"/>
      <c r="T111" s="1128"/>
      <c r="U111" s="202"/>
      <c r="V111" s="109"/>
      <c r="W111" s="407" t="s">
        <v>257</v>
      </c>
      <c r="X111" s="287" t="s">
        <v>836</v>
      </c>
      <c r="Y111" s="407"/>
      <c r="Z111" s="407"/>
      <c r="AA111" s="407"/>
      <c r="AB111" s="112" t="s">
        <v>9</v>
      </c>
      <c r="AC111" s="112"/>
      <c r="AD111" s="112"/>
      <c r="AE111" s="112"/>
      <c r="AF111" s="112"/>
      <c r="AG111" s="496" t="s">
        <v>53</v>
      </c>
      <c r="AJ111" s="407"/>
      <c r="AK111" s="121" t="s">
        <v>55</v>
      </c>
      <c r="AL111" s="410"/>
      <c r="AM111" s="202"/>
      <c r="AN111" s="109"/>
      <c r="AO111" s="407"/>
      <c r="AP111" s="407"/>
      <c r="AQ111" s="407"/>
    </row>
    <row r="112" spans="1:43" x14ac:dyDescent="0.25">
      <c r="A112" s="407"/>
      <c r="B112" s="410"/>
      <c r="C112" s="202"/>
      <c r="D112" s="109"/>
      <c r="E112" s="407"/>
      <c r="F112" s="1128"/>
      <c r="G112" s="1128"/>
      <c r="H112" s="1128"/>
      <c r="I112" s="1128"/>
      <c r="J112" s="1128"/>
      <c r="K112" s="1128"/>
      <c r="L112" s="1128"/>
      <c r="M112" s="1128"/>
      <c r="N112" s="1128"/>
      <c r="O112" s="1128"/>
      <c r="P112" s="1128"/>
      <c r="Q112" s="1128"/>
      <c r="R112" s="1128"/>
      <c r="S112" s="1128"/>
      <c r="T112" s="1128"/>
      <c r="U112" s="202"/>
      <c r="V112" s="109"/>
      <c r="W112" s="407"/>
      <c r="X112" s="287"/>
      <c r="Y112" s="407"/>
      <c r="Z112" s="407"/>
      <c r="AA112" s="407"/>
      <c r="AB112" s="112"/>
      <c r="AC112" s="112"/>
      <c r="AD112" s="112"/>
      <c r="AE112" s="112"/>
      <c r="AF112" s="112"/>
      <c r="AG112" s="496"/>
      <c r="AJ112" s="407"/>
      <c r="AK112" s="121"/>
      <c r="AL112" s="410"/>
      <c r="AM112" s="202"/>
      <c r="AN112" s="109"/>
      <c r="AO112" s="407"/>
      <c r="AP112" s="407"/>
      <c r="AQ112" s="407"/>
    </row>
    <row r="113" spans="1:43" ht="6" customHeight="1" x14ac:dyDescent="0.25">
      <c r="A113" s="119"/>
      <c r="B113" s="118"/>
      <c r="C113" s="114"/>
      <c r="D113" s="113"/>
      <c r="E113" s="119"/>
      <c r="F113" s="119"/>
      <c r="G113" s="119"/>
      <c r="H113" s="119"/>
      <c r="I113" s="119"/>
      <c r="J113" s="119"/>
      <c r="K113" s="119"/>
      <c r="L113" s="119"/>
      <c r="M113" s="119"/>
      <c r="N113" s="119"/>
      <c r="O113" s="119"/>
      <c r="P113" s="119"/>
      <c r="Q113" s="119"/>
      <c r="R113" s="119"/>
      <c r="S113" s="119"/>
      <c r="T113" s="119"/>
      <c r="U113" s="114"/>
      <c r="V113" s="113"/>
      <c r="W113" s="119"/>
      <c r="X113" s="119"/>
      <c r="Y113" s="119"/>
      <c r="Z113" s="119"/>
      <c r="AA113" s="119"/>
      <c r="AB113" s="119"/>
      <c r="AC113" s="119"/>
      <c r="AD113" s="119"/>
      <c r="AE113" s="119"/>
      <c r="AF113" s="119"/>
      <c r="AG113" s="119"/>
      <c r="AH113" s="119"/>
      <c r="AI113" s="119"/>
      <c r="AJ113" s="119"/>
      <c r="AK113" s="119"/>
      <c r="AL113" s="118"/>
      <c r="AM113" s="114"/>
      <c r="AN113" s="113"/>
      <c r="AO113" s="119"/>
      <c r="AP113" s="119"/>
      <c r="AQ113" s="119"/>
    </row>
    <row r="114" spans="1:43" ht="6" customHeight="1" x14ac:dyDescent="0.25">
      <c r="A114" s="29"/>
      <c r="B114" s="433"/>
      <c r="C114" s="107"/>
      <c r="D114" s="108"/>
      <c r="E114" s="29"/>
      <c r="F114" s="29"/>
      <c r="G114" s="29"/>
      <c r="H114" s="29"/>
      <c r="I114" s="29"/>
      <c r="J114" s="29"/>
      <c r="K114" s="29"/>
      <c r="L114" s="29"/>
      <c r="M114" s="29"/>
      <c r="N114" s="29"/>
      <c r="O114" s="29"/>
      <c r="P114" s="29"/>
      <c r="Q114" s="29"/>
      <c r="R114" s="29"/>
      <c r="S114" s="29"/>
      <c r="T114" s="29"/>
      <c r="U114" s="107"/>
      <c r="V114" s="108"/>
      <c r="W114" s="29"/>
      <c r="X114" s="29"/>
      <c r="Y114" s="29"/>
      <c r="Z114" s="29"/>
      <c r="AA114" s="29"/>
      <c r="AB114" s="29"/>
      <c r="AC114" s="29"/>
      <c r="AD114" s="29"/>
      <c r="AE114" s="29"/>
      <c r="AF114" s="29"/>
      <c r="AG114" s="29"/>
      <c r="AH114" s="29"/>
      <c r="AI114" s="29"/>
      <c r="AJ114" s="29"/>
      <c r="AK114" s="29"/>
      <c r="AL114" s="33"/>
      <c r="AM114" s="107"/>
      <c r="AN114" s="108"/>
      <c r="AO114" s="29"/>
      <c r="AP114" s="29"/>
      <c r="AQ114" s="29"/>
    </row>
    <row r="115" spans="1:43" ht="11.25" customHeight="1" x14ac:dyDescent="0.25">
      <c r="A115" s="407"/>
      <c r="B115" s="410">
        <v>1114</v>
      </c>
      <c r="C115" s="202"/>
      <c r="D115" s="109"/>
      <c r="E115" s="1148" t="str">
        <f ca="1">VLOOKUP(INDIRECT(ADDRESS(ROW(),COLUMN()-3)),INDIRECT("translations[[Question Num]:["&amp; Language_Selected &amp;"]]"),MATCH(Language_Selected,Language_Options,0)+1,FALSE)</f>
        <v>Are you covered by any health insurance?</v>
      </c>
      <c r="F115" s="1148"/>
      <c r="G115" s="1148"/>
      <c r="H115" s="1148"/>
      <c r="I115" s="1148"/>
      <c r="J115" s="1148"/>
      <c r="K115" s="1148"/>
      <c r="L115" s="1148"/>
      <c r="M115" s="1148"/>
      <c r="N115" s="1148"/>
      <c r="O115" s="1148"/>
      <c r="P115" s="1148"/>
      <c r="Q115" s="1148"/>
      <c r="R115" s="1148"/>
      <c r="S115" s="1148"/>
      <c r="T115" s="1148"/>
      <c r="U115" s="202"/>
      <c r="V115" s="109"/>
      <c r="W115" s="381" t="s">
        <v>52</v>
      </c>
      <c r="X115" s="381"/>
      <c r="Y115" s="112" t="s">
        <v>9</v>
      </c>
      <c r="Z115" s="112"/>
      <c r="AA115" s="112"/>
      <c r="AB115" s="112"/>
      <c r="AC115" s="112"/>
      <c r="AD115" s="112"/>
      <c r="AE115" s="112"/>
      <c r="AF115" s="112"/>
      <c r="AG115" s="112"/>
      <c r="AH115" s="112"/>
      <c r="AI115" s="112"/>
      <c r="AJ115" s="112"/>
      <c r="AK115" s="112"/>
      <c r="AL115" s="117" t="s">
        <v>53</v>
      </c>
      <c r="AM115" s="202"/>
      <c r="AN115" s="109"/>
      <c r="AO115" s="381"/>
      <c r="AP115" s="381"/>
      <c r="AQ115" s="381"/>
    </row>
    <row r="116" spans="1:43" x14ac:dyDescent="0.25">
      <c r="A116" s="407"/>
      <c r="B116" s="155" t="s">
        <v>166</v>
      </c>
      <c r="C116" s="202"/>
      <c r="D116" s="109"/>
      <c r="E116" s="1148"/>
      <c r="F116" s="1148"/>
      <c r="G116" s="1148"/>
      <c r="H116" s="1148"/>
      <c r="I116" s="1148"/>
      <c r="J116" s="1148"/>
      <c r="K116" s="1148"/>
      <c r="L116" s="1148"/>
      <c r="M116" s="1148"/>
      <c r="N116" s="1148"/>
      <c r="O116" s="1148"/>
      <c r="P116" s="1148"/>
      <c r="Q116" s="1148"/>
      <c r="R116" s="1148"/>
      <c r="S116" s="1148"/>
      <c r="T116" s="1148"/>
      <c r="U116" s="202"/>
      <c r="V116" s="109"/>
      <c r="W116" s="381" t="s">
        <v>54</v>
      </c>
      <c r="X116" s="381"/>
      <c r="Y116" s="112" t="s">
        <v>9</v>
      </c>
      <c r="Z116" s="112"/>
      <c r="AA116" s="112"/>
      <c r="AB116" s="112"/>
      <c r="AC116" s="112"/>
      <c r="AD116" s="112"/>
      <c r="AE116" s="112"/>
      <c r="AF116" s="112"/>
      <c r="AG116" s="112"/>
      <c r="AH116" s="112"/>
      <c r="AI116" s="112"/>
      <c r="AJ116" s="112"/>
      <c r="AK116" s="112"/>
      <c r="AL116" s="117" t="s">
        <v>55</v>
      </c>
      <c r="AM116" s="202"/>
      <c r="AN116" s="109"/>
      <c r="AO116" s="381"/>
      <c r="AP116" s="359">
        <v>1116</v>
      </c>
      <c r="AQ116" s="381"/>
    </row>
    <row r="117" spans="1:43" ht="6" customHeight="1" x14ac:dyDescent="0.25">
      <c r="A117" s="119"/>
      <c r="B117" s="118"/>
      <c r="C117" s="114"/>
      <c r="D117" s="113"/>
      <c r="E117" s="119"/>
      <c r="F117" s="119"/>
      <c r="G117" s="119"/>
      <c r="H117" s="119"/>
      <c r="I117" s="119"/>
      <c r="J117" s="119"/>
      <c r="K117" s="119"/>
      <c r="L117" s="119"/>
      <c r="M117" s="119"/>
      <c r="N117" s="119"/>
      <c r="O117" s="119"/>
      <c r="P117" s="119"/>
      <c r="Q117" s="119"/>
      <c r="R117" s="119"/>
      <c r="S117" s="119"/>
      <c r="T117" s="119"/>
      <c r="U117" s="114"/>
      <c r="V117" s="113"/>
      <c r="W117" s="119"/>
      <c r="X117" s="119"/>
      <c r="Y117" s="119"/>
      <c r="Z117" s="119"/>
      <c r="AA117" s="119"/>
      <c r="AB117" s="119"/>
      <c r="AC117" s="119"/>
      <c r="AD117" s="119"/>
      <c r="AE117" s="119"/>
      <c r="AF117" s="119"/>
      <c r="AG117" s="119"/>
      <c r="AH117" s="119"/>
      <c r="AI117" s="119"/>
      <c r="AJ117" s="119"/>
      <c r="AK117" s="119"/>
      <c r="AL117" s="120"/>
      <c r="AM117" s="114"/>
      <c r="AN117" s="113"/>
      <c r="AO117" s="119"/>
      <c r="AP117" s="119"/>
      <c r="AQ117" s="119"/>
    </row>
    <row r="118" spans="1:43" ht="6" customHeight="1" x14ac:dyDescent="0.25">
      <c r="A118" s="29"/>
      <c r="B118" s="433"/>
      <c r="C118" s="107"/>
      <c r="D118" s="108"/>
      <c r="E118" s="29"/>
      <c r="F118" s="29"/>
      <c r="G118" s="29"/>
      <c r="H118" s="29"/>
      <c r="I118" s="29"/>
      <c r="J118" s="29"/>
      <c r="K118" s="29"/>
      <c r="L118" s="29"/>
      <c r="M118" s="29"/>
      <c r="N118" s="29"/>
      <c r="O118" s="29"/>
      <c r="P118" s="29"/>
      <c r="Q118" s="29"/>
      <c r="R118" s="29"/>
      <c r="S118" s="29"/>
      <c r="T118" s="29"/>
      <c r="U118" s="107"/>
      <c r="V118" s="108"/>
      <c r="W118" s="29"/>
      <c r="X118" s="29"/>
      <c r="Y118" s="29"/>
      <c r="Z118" s="29"/>
      <c r="AA118" s="29"/>
      <c r="AB118" s="29"/>
      <c r="AC118" s="29"/>
      <c r="AD118" s="29"/>
      <c r="AE118" s="29"/>
      <c r="AF118" s="29"/>
      <c r="AG118" s="29"/>
      <c r="AH118" s="29"/>
      <c r="AI118" s="29"/>
      <c r="AJ118" s="29"/>
      <c r="AK118" s="29"/>
      <c r="AL118" s="433"/>
      <c r="AM118" s="107"/>
      <c r="AN118" s="108"/>
      <c r="AO118" s="29"/>
      <c r="AP118" s="29"/>
      <c r="AQ118" s="29"/>
    </row>
    <row r="119" spans="1:43" ht="11.25" customHeight="1" x14ac:dyDescent="0.25">
      <c r="A119" s="381"/>
      <c r="B119" s="206">
        <v>1115</v>
      </c>
      <c r="C119" s="202"/>
      <c r="D119" s="109"/>
      <c r="E119" s="1148" t="str">
        <f ca="1">VLOOKUP(INDIRECT(ADDRESS(ROW(),COLUMN()-3)),INDIRECT("translations[[Question Num]:["&amp; Language_Selected &amp;"]]"),MATCH(Language_Selected,Language_Options,0)+1,FALSE)</f>
        <v>What type of health insurance are you covered by?
RECORD ALL MENTIONED.</v>
      </c>
      <c r="F119" s="1148"/>
      <c r="G119" s="1148"/>
      <c r="H119" s="1148"/>
      <c r="I119" s="1148"/>
      <c r="J119" s="1148"/>
      <c r="K119" s="1148"/>
      <c r="L119" s="1148"/>
      <c r="M119" s="1148"/>
      <c r="N119" s="1148"/>
      <c r="O119" s="1148"/>
      <c r="P119" s="1148"/>
      <c r="Q119" s="1148"/>
      <c r="R119" s="1148"/>
      <c r="S119" s="1148"/>
      <c r="T119" s="1148"/>
      <c r="U119" s="202"/>
      <c r="V119" s="109"/>
      <c r="W119" s="381" t="s">
        <v>837</v>
      </c>
      <c r="X119" s="381"/>
      <c r="Y119" s="381"/>
      <c r="Z119" s="381"/>
      <c r="AA119" s="381"/>
      <c r="AB119" s="381"/>
      <c r="AC119" s="381"/>
      <c r="AD119" s="381"/>
      <c r="AE119" s="381"/>
      <c r="AF119" s="381"/>
      <c r="AG119" s="381"/>
      <c r="AH119" s="381"/>
      <c r="AI119" s="381"/>
      <c r="AJ119" s="381"/>
      <c r="AK119" s="381"/>
      <c r="AL119" s="206"/>
      <c r="AM119" s="202"/>
      <c r="AN119" s="109"/>
      <c r="AO119" s="381"/>
      <c r="AP119" s="381"/>
      <c r="AQ119" s="407"/>
    </row>
    <row r="120" spans="1:43" ht="10.75" x14ac:dyDescent="0.25">
      <c r="A120" s="381"/>
      <c r="B120" s="155" t="s">
        <v>166</v>
      </c>
      <c r="C120" s="202"/>
      <c r="D120" s="109"/>
      <c r="E120" s="1148"/>
      <c r="F120" s="1148"/>
      <c r="G120" s="1148"/>
      <c r="H120" s="1148"/>
      <c r="I120" s="1148"/>
      <c r="J120" s="1148"/>
      <c r="K120" s="1148"/>
      <c r="L120" s="1148"/>
      <c r="M120" s="1148"/>
      <c r="N120" s="1148"/>
      <c r="O120" s="1148"/>
      <c r="P120" s="1148"/>
      <c r="Q120" s="1148"/>
      <c r="R120" s="1148"/>
      <c r="S120" s="1148"/>
      <c r="T120" s="1148"/>
      <c r="U120" s="202"/>
      <c r="V120" s="109"/>
      <c r="W120" s="1022"/>
      <c r="X120" s="381" t="s">
        <v>838</v>
      </c>
      <c r="Y120" s="381"/>
      <c r="Z120" s="381"/>
      <c r="AA120" s="381"/>
      <c r="AB120" s="381"/>
      <c r="AC120" s="381"/>
      <c r="AD120" s="381"/>
      <c r="AE120" s="381"/>
      <c r="AF120" s="381"/>
      <c r="AG120" s="381"/>
      <c r="AH120" s="381"/>
      <c r="AI120" s="381"/>
      <c r="AJ120" s="381"/>
      <c r="AK120" s="381"/>
      <c r="AL120" s="206"/>
      <c r="AM120" s="202"/>
      <c r="AN120" s="109"/>
      <c r="AO120" s="381"/>
      <c r="AP120" s="381"/>
      <c r="AQ120" s="407"/>
    </row>
    <row r="121" spans="1:43" x14ac:dyDescent="0.25">
      <c r="A121" s="381"/>
      <c r="B121" s="155"/>
      <c r="C121" s="202"/>
      <c r="D121" s="109"/>
      <c r="E121" s="1148"/>
      <c r="F121" s="1148"/>
      <c r="G121" s="1148"/>
      <c r="H121" s="1148"/>
      <c r="I121" s="1148"/>
      <c r="J121" s="1148"/>
      <c r="K121" s="1148"/>
      <c r="L121" s="1148"/>
      <c r="M121" s="1148"/>
      <c r="N121" s="1148"/>
      <c r="O121" s="1148"/>
      <c r="P121" s="1148"/>
      <c r="Q121" s="1148"/>
      <c r="R121" s="1148"/>
      <c r="S121" s="1148"/>
      <c r="T121" s="1148"/>
      <c r="U121" s="202"/>
      <c r="V121" s="109"/>
      <c r="W121" s="381"/>
      <c r="X121" s="381" t="s">
        <v>839</v>
      </c>
      <c r="Y121" s="381"/>
      <c r="Z121" s="381"/>
      <c r="AA121" s="381"/>
      <c r="AB121" s="381"/>
      <c r="AC121" s="111" t="s">
        <v>621</v>
      </c>
      <c r="AD121" s="111"/>
      <c r="AE121" s="111"/>
      <c r="AF121" s="111"/>
      <c r="AG121" s="111"/>
      <c r="AH121" s="111"/>
      <c r="AI121" s="111"/>
      <c r="AJ121" s="111"/>
      <c r="AK121" s="111"/>
      <c r="AL121" s="206" t="s">
        <v>129</v>
      </c>
      <c r="AM121" s="202"/>
      <c r="AN121" s="109"/>
      <c r="AO121" s="381"/>
      <c r="AP121" s="381"/>
      <c r="AQ121" s="407"/>
    </row>
    <row r="122" spans="1:43" x14ac:dyDescent="0.25">
      <c r="A122" s="381"/>
      <c r="B122" s="206"/>
      <c r="C122" s="202"/>
      <c r="D122" s="109"/>
      <c r="E122" s="1148"/>
      <c r="F122" s="1148"/>
      <c r="G122" s="1148"/>
      <c r="H122" s="1148"/>
      <c r="I122" s="1148"/>
      <c r="J122" s="1148"/>
      <c r="K122" s="1148"/>
      <c r="L122" s="1148"/>
      <c r="M122" s="1148"/>
      <c r="N122" s="1148"/>
      <c r="O122" s="1148"/>
      <c r="P122" s="1148"/>
      <c r="Q122" s="1148"/>
      <c r="R122" s="1148"/>
      <c r="S122" s="1148"/>
      <c r="T122" s="1148"/>
      <c r="U122" s="202"/>
      <c r="V122" s="109"/>
      <c r="W122" s="381" t="s">
        <v>1607</v>
      </c>
      <c r="X122" s="381"/>
      <c r="Y122" s="381"/>
      <c r="Z122" s="381"/>
      <c r="AA122" s="381"/>
      <c r="AB122" s="381"/>
      <c r="AC122" s="381"/>
      <c r="AD122" s="381"/>
      <c r="AE122" s="381"/>
      <c r="AF122" s="381"/>
      <c r="AG122" s="381"/>
      <c r="AH122" s="381"/>
      <c r="AI122" s="381"/>
      <c r="AJ122" s="381"/>
      <c r="AK122" s="381"/>
      <c r="AL122" s="206" t="s">
        <v>132</v>
      </c>
      <c r="AM122" s="202"/>
      <c r="AN122" s="109"/>
      <c r="AO122" s="381"/>
      <c r="AP122" s="381"/>
      <c r="AQ122" s="407"/>
    </row>
    <row r="123" spans="1:43" x14ac:dyDescent="0.25">
      <c r="A123" s="381"/>
      <c r="B123" s="206"/>
      <c r="C123" s="202"/>
      <c r="D123" s="109"/>
      <c r="E123" s="1148"/>
      <c r="F123" s="1148"/>
      <c r="G123" s="1148"/>
      <c r="H123" s="1148"/>
      <c r="I123" s="1148"/>
      <c r="J123" s="1148"/>
      <c r="K123" s="1148"/>
      <c r="L123" s="1148"/>
      <c r="M123" s="1148"/>
      <c r="N123" s="1148"/>
      <c r="O123" s="1148"/>
      <c r="P123" s="1148"/>
      <c r="Q123" s="1148"/>
      <c r="R123" s="1148"/>
      <c r="S123" s="1148"/>
      <c r="T123" s="1148"/>
      <c r="U123" s="202"/>
      <c r="V123" s="109"/>
      <c r="W123" s="381" t="s">
        <v>840</v>
      </c>
      <c r="X123" s="381"/>
      <c r="Y123" s="381"/>
      <c r="Z123" s="381"/>
      <c r="AA123" s="381"/>
      <c r="AB123" s="381"/>
      <c r="AC123" s="381"/>
      <c r="AD123" s="111" t="s">
        <v>621</v>
      </c>
      <c r="AE123" s="111"/>
      <c r="AF123" s="111"/>
      <c r="AG123" s="111"/>
      <c r="AH123" s="111"/>
      <c r="AI123" s="111"/>
      <c r="AJ123" s="111"/>
      <c r="AK123" s="111"/>
      <c r="AL123" s="206" t="s">
        <v>101</v>
      </c>
      <c r="AM123" s="202"/>
      <c r="AN123" s="109"/>
      <c r="AO123" s="381"/>
      <c r="AP123" s="381"/>
      <c r="AQ123" s="407"/>
    </row>
    <row r="124" spans="1:43" x14ac:dyDescent="0.25">
      <c r="A124" s="381"/>
      <c r="B124" s="206"/>
      <c r="C124" s="202"/>
      <c r="D124" s="109"/>
      <c r="E124" s="1148"/>
      <c r="F124" s="1148"/>
      <c r="G124" s="1148"/>
      <c r="H124" s="1148"/>
      <c r="I124" s="1148"/>
      <c r="J124" s="1148"/>
      <c r="K124" s="1148"/>
      <c r="L124" s="1148"/>
      <c r="M124" s="1148"/>
      <c r="N124" s="1148"/>
      <c r="O124" s="1148"/>
      <c r="P124" s="1148"/>
      <c r="Q124" s="1148"/>
      <c r="R124" s="1148"/>
      <c r="S124" s="1148"/>
      <c r="T124" s="1148"/>
      <c r="U124" s="202"/>
      <c r="V124" s="109"/>
      <c r="W124" s="381" t="s">
        <v>841</v>
      </c>
      <c r="X124" s="381"/>
      <c r="Y124" s="381"/>
      <c r="Z124" s="381"/>
      <c r="AA124" s="381"/>
      <c r="AB124" s="381"/>
      <c r="AC124" s="381"/>
      <c r="AD124" s="381"/>
      <c r="AE124" s="381"/>
      <c r="AF124" s="381"/>
      <c r="AG124" s="381"/>
      <c r="AH124" s="381"/>
      <c r="AI124" s="381"/>
      <c r="AJ124" s="381"/>
      <c r="AK124" s="381"/>
      <c r="AL124" s="206"/>
      <c r="AM124" s="202"/>
      <c r="AN124" s="109"/>
      <c r="AO124" s="381"/>
      <c r="AP124" s="381"/>
      <c r="AQ124" s="407"/>
    </row>
    <row r="125" spans="1:43" x14ac:dyDescent="0.25">
      <c r="A125" s="381"/>
      <c r="B125" s="206"/>
      <c r="C125" s="202"/>
      <c r="D125" s="109"/>
      <c r="E125" s="1148"/>
      <c r="F125" s="1148"/>
      <c r="G125" s="1148"/>
      <c r="H125" s="1148"/>
      <c r="I125" s="1148"/>
      <c r="J125" s="1148"/>
      <c r="K125" s="1148"/>
      <c r="L125" s="1148"/>
      <c r="M125" s="1148"/>
      <c r="N125" s="1148"/>
      <c r="O125" s="1148"/>
      <c r="P125" s="1148"/>
      <c r="Q125" s="1148"/>
      <c r="R125" s="1148"/>
      <c r="S125" s="1148"/>
      <c r="T125" s="1148"/>
      <c r="U125" s="202"/>
      <c r="V125" s="109"/>
      <c r="W125" s="381"/>
      <c r="X125" s="381" t="s">
        <v>842</v>
      </c>
      <c r="Y125" s="381"/>
      <c r="Z125" s="381"/>
      <c r="AA125" s="381"/>
      <c r="AB125" s="381"/>
      <c r="AC125" s="381"/>
      <c r="AD125" s="381"/>
      <c r="AE125" s="381"/>
      <c r="AF125" s="381"/>
      <c r="AG125" s="381"/>
      <c r="AH125" s="381"/>
      <c r="AJ125" s="111" t="s">
        <v>9</v>
      </c>
      <c r="AK125" s="111"/>
      <c r="AL125" s="206" t="s">
        <v>135</v>
      </c>
      <c r="AM125" s="202"/>
      <c r="AN125" s="109"/>
      <c r="AO125" s="381"/>
      <c r="AP125" s="381"/>
      <c r="AQ125" s="407"/>
    </row>
    <row r="126" spans="1:43" x14ac:dyDescent="0.25">
      <c r="A126" s="381"/>
      <c r="B126" s="206"/>
      <c r="C126" s="202"/>
      <c r="D126" s="109"/>
      <c r="E126" s="1148"/>
      <c r="F126" s="1148"/>
      <c r="G126" s="1148"/>
      <c r="H126" s="1148"/>
      <c r="I126" s="1148"/>
      <c r="J126" s="1148"/>
      <c r="K126" s="1148"/>
      <c r="L126" s="1148"/>
      <c r="M126" s="1148"/>
      <c r="N126" s="1148"/>
      <c r="O126" s="1148"/>
      <c r="P126" s="1148"/>
      <c r="Q126" s="1148"/>
      <c r="R126" s="1148"/>
      <c r="S126" s="1148"/>
      <c r="T126" s="1148"/>
      <c r="U126" s="202"/>
      <c r="V126" s="109"/>
      <c r="W126" s="381"/>
      <c r="X126" s="381"/>
      <c r="Y126" s="381"/>
      <c r="Z126" s="381"/>
      <c r="AA126" s="381"/>
      <c r="AB126" s="381"/>
      <c r="AC126" s="381"/>
      <c r="AD126" s="381"/>
      <c r="AE126" s="381"/>
      <c r="AF126" s="381"/>
      <c r="AG126" s="381"/>
      <c r="AH126" s="381"/>
      <c r="AJ126" s="111"/>
      <c r="AK126" s="111"/>
      <c r="AL126" s="206"/>
      <c r="AM126" s="202"/>
      <c r="AN126" s="109"/>
      <c r="AO126" s="381"/>
      <c r="AP126" s="381"/>
      <c r="AQ126" s="407"/>
    </row>
    <row r="127" spans="1:43" x14ac:dyDescent="0.25">
      <c r="A127" s="381"/>
      <c r="B127" s="206"/>
      <c r="C127" s="202"/>
      <c r="D127" s="109"/>
      <c r="E127" s="1148"/>
      <c r="F127" s="1148"/>
      <c r="G127" s="1148"/>
      <c r="H127" s="1148"/>
      <c r="I127" s="1148"/>
      <c r="J127" s="1148"/>
      <c r="K127" s="1148"/>
      <c r="L127" s="1148"/>
      <c r="M127" s="1148"/>
      <c r="N127" s="1148"/>
      <c r="O127" s="1148"/>
      <c r="P127" s="1148"/>
      <c r="Q127" s="1148"/>
      <c r="R127" s="1148"/>
      <c r="S127" s="1148"/>
      <c r="T127" s="1148"/>
      <c r="U127" s="202"/>
      <c r="V127" s="109"/>
      <c r="W127" s="381" t="s">
        <v>144</v>
      </c>
      <c r="X127" s="381"/>
      <c r="Y127" s="381"/>
      <c r="Z127" s="119"/>
      <c r="AA127" s="119"/>
      <c r="AB127" s="119"/>
      <c r="AC127" s="119"/>
      <c r="AD127" s="119"/>
      <c r="AE127" s="119"/>
      <c r="AF127" s="119"/>
      <c r="AG127" s="119"/>
      <c r="AH127" s="119"/>
      <c r="AI127" s="119"/>
      <c r="AJ127" s="119"/>
      <c r="AK127" s="119"/>
      <c r="AL127" s="206" t="s">
        <v>145</v>
      </c>
      <c r="AM127" s="202"/>
      <c r="AN127" s="109"/>
      <c r="AO127" s="381"/>
      <c r="AP127" s="381"/>
      <c r="AQ127" s="407"/>
    </row>
    <row r="128" spans="1:43" x14ac:dyDescent="0.25">
      <c r="A128" s="381"/>
      <c r="B128" s="206"/>
      <c r="C128" s="202"/>
      <c r="D128" s="109"/>
      <c r="E128" s="1148"/>
      <c r="F128" s="1148"/>
      <c r="G128" s="1148"/>
      <c r="H128" s="1148"/>
      <c r="I128" s="1148"/>
      <c r="J128" s="1148"/>
      <c r="K128" s="1148"/>
      <c r="L128" s="1148"/>
      <c r="M128" s="1148"/>
      <c r="N128" s="1148"/>
      <c r="O128" s="1148"/>
      <c r="P128" s="1148"/>
      <c r="Q128" s="1148"/>
      <c r="R128" s="1148"/>
      <c r="S128" s="1148"/>
      <c r="T128" s="1148"/>
      <c r="U128" s="202"/>
      <c r="V128" s="109"/>
      <c r="W128" s="381"/>
      <c r="X128" s="381"/>
      <c r="Y128" s="381"/>
      <c r="Z128" s="1212" t="s">
        <v>146</v>
      </c>
      <c r="AA128" s="1212"/>
      <c r="AB128" s="1212"/>
      <c r="AC128" s="1212"/>
      <c r="AD128" s="1212"/>
      <c r="AE128" s="1212"/>
      <c r="AF128" s="1212"/>
      <c r="AG128" s="1212"/>
      <c r="AH128" s="1212"/>
      <c r="AI128" s="1212"/>
      <c r="AJ128" s="1212"/>
      <c r="AK128" s="1212"/>
      <c r="AL128" s="155"/>
      <c r="AM128" s="202"/>
      <c r="AN128" s="109"/>
      <c r="AO128" s="381"/>
      <c r="AP128" s="381"/>
      <c r="AQ128" s="407"/>
    </row>
    <row r="129" spans="1:43" ht="6" customHeight="1" thickBot="1" x14ac:dyDescent="0.3">
      <c r="A129" s="141"/>
      <c r="B129" s="432"/>
      <c r="C129" s="139"/>
      <c r="D129" s="140"/>
      <c r="E129" s="141"/>
      <c r="F129" s="141"/>
      <c r="G129" s="141"/>
      <c r="H129" s="141"/>
      <c r="I129" s="141"/>
      <c r="J129" s="141"/>
      <c r="K129" s="141"/>
      <c r="L129" s="141"/>
      <c r="M129" s="141"/>
      <c r="N129" s="141"/>
      <c r="O129" s="141"/>
      <c r="P129" s="141"/>
      <c r="Q129" s="141"/>
      <c r="R129" s="141"/>
      <c r="S129" s="141"/>
      <c r="T129" s="141"/>
      <c r="U129" s="139"/>
      <c r="V129" s="140"/>
      <c r="W129" s="141"/>
      <c r="X129" s="141"/>
      <c r="Y129" s="141"/>
      <c r="Z129" s="141"/>
      <c r="AA129" s="141"/>
      <c r="AB129" s="141"/>
      <c r="AC129" s="141"/>
      <c r="AD129" s="141"/>
      <c r="AE129" s="141"/>
      <c r="AF129" s="141"/>
      <c r="AG129" s="141"/>
      <c r="AH129" s="141"/>
      <c r="AI129" s="141"/>
      <c r="AJ129" s="141"/>
      <c r="AK129" s="141"/>
      <c r="AL129" s="432"/>
      <c r="AM129" s="139"/>
      <c r="AN129" s="140"/>
      <c r="AO129" s="141"/>
      <c r="AP129" s="141"/>
      <c r="AQ129" s="141"/>
    </row>
    <row r="130" spans="1:43" ht="6" customHeight="1" x14ac:dyDescent="0.25">
      <c r="A130" s="129"/>
      <c r="B130" s="130"/>
      <c r="C130" s="131"/>
      <c r="D130" s="132"/>
      <c r="E130" s="133"/>
      <c r="F130" s="133"/>
      <c r="G130" s="133"/>
      <c r="H130" s="133"/>
      <c r="I130" s="133"/>
      <c r="J130" s="133"/>
      <c r="K130" s="133"/>
      <c r="L130" s="133"/>
      <c r="M130" s="133"/>
      <c r="N130" s="133"/>
      <c r="O130" s="133"/>
      <c r="P130" s="133"/>
      <c r="Q130" s="133"/>
      <c r="R130" s="133"/>
      <c r="S130" s="133"/>
      <c r="T130" s="133"/>
      <c r="U130" s="131"/>
      <c r="V130" s="132"/>
      <c r="W130" s="133"/>
      <c r="X130" s="133"/>
      <c r="Y130" s="133"/>
      <c r="Z130" s="133"/>
      <c r="AA130" s="133"/>
      <c r="AB130" s="133"/>
      <c r="AC130" s="133"/>
      <c r="AD130" s="133"/>
      <c r="AE130" s="133"/>
      <c r="AF130" s="133"/>
      <c r="AG130" s="133"/>
      <c r="AH130" s="133"/>
      <c r="AI130" s="133"/>
      <c r="AJ130" s="133"/>
      <c r="AK130" s="133"/>
      <c r="AL130" s="134"/>
      <c r="AM130" s="131"/>
      <c r="AN130" s="132"/>
      <c r="AO130" s="133"/>
      <c r="AP130" s="133"/>
      <c r="AQ130" s="135"/>
    </row>
    <row r="131" spans="1:43" x14ac:dyDescent="0.25">
      <c r="A131" s="136"/>
      <c r="B131" s="121">
        <v>1116</v>
      </c>
      <c r="C131" s="202"/>
      <c r="D131" s="109"/>
      <c r="E131" s="1129" t="s">
        <v>843</v>
      </c>
      <c r="F131" s="1129"/>
      <c r="G131" s="1129"/>
      <c r="H131" s="1129"/>
      <c r="I131" s="1129"/>
      <c r="J131" s="1129"/>
      <c r="K131" s="1129"/>
      <c r="L131" s="1129"/>
      <c r="M131" s="1129"/>
      <c r="N131" s="1129"/>
      <c r="O131" s="1129"/>
      <c r="P131" s="1129"/>
      <c r="Q131" s="1129"/>
      <c r="R131" s="1129"/>
      <c r="S131" s="1129"/>
      <c r="T131" s="1129"/>
      <c r="U131" s="202"/>
      <c r="V131" s="109"/>
      <c r="W131" s="407"/>
      <c r="X131" s="407"/>
      <c r="Y131" s="407"/>
      <c r="Z131" s="407"/>
      <c r="AA131" s="407"/>
      <c r="AB131" s="407"/>
      <c r="AC131" s="407"/>
      <c r="AD131" s="407"/>
      <c r="AE131" s="407"/>
      <c r="AF131" s="407"/>
      <c r="AG131" s="407"/>
      <c r="AH131" s="407"/>
      <c r="AI131" s="108"/>
      <c r="AJ131" s="107"/>
      <c r="AK131" s="108"/>
      <c r="AL131" s="110"/>
      <c r="AM131" s="202"/>
      <c r="AN131" s="109"/>
      <c r="AO131" s="407"/>
      <c r="AP131" s="407"/>
      <c r="AQ131" s="137"/>
    </row>
    <row r="132" spans="1:43" x14ac:dyDescent="0.25">
      <c r="A132" s="136"/>
      <c r="B132" s="121"/>
      <c r="C132" s="202"/>
      <c r="D132" s="109"/>
      <c r="E132" s="1129"/>
      <c r="F132" s="1129"/>
      <c r="G132" s="1129"/>
      <c r="H132" s="1129"/>
      <c r="I132" s="1129"/>
      <c r="J132" s="1129"/>
      <c r="K132" s="1129"/>
      <c r="L132" s="1129"/>
      <c r="M132" s="1129"/>
      <c r="N132" s="1129"/>
      <c r="O132" s="1129"/>
      <c r="P132" s="1129"/>
      <c r="Q132" s="1129"/>
      <c r="R132" s="1129"/>
      <c r="S132" s="1129"/>
      <c r="T132" s="1129"/>
      <c r="U132" s="202"/>
      <c r="V132" s="109"/>
      <c r="W132" s="407" t="s">
        <v>379</v>
      </c>
      <c r="X132" s="407"/>
      <c r="Y132" s="407"/>
      <c r="Z132" s="112" t="s">
        <v>9</v>
      </c>
      <c r="AA132" s="112"/>
      <c r="AB132" s="112"/>
      <c r="AC132" s="112"/>
      <c r="AD132" s="112"/>
      <c r="AE132" s="112"/>
      <c r="AF132" s="112"/>
      <c r="AG132" s="112"/>
      <c r="AH132" s="112"/>
      <c r="AI132" s="113"/>
      <c r="AJ132" s="114"/>
      <c r="AK132" s="113"/>
      <c r="AL132" s="115"/>
      <c r="AM132" s="202"/>
      <c r="AN132" s="109"/>
      <c r="AO132" s="407"/>
      <c r="AP132" s="407"/>
      <c r="AQ132" s="137"/>
    </row>
    <row r="133" spans="1:43" x14ac:dyDescent="0.25">
      <c r="A133" s="136"/>
      <c r="B133" s="410"/>
      <c r="C133" s="202"/>
      <c r="D133" s="109"/>
      <c r="E133" s="1129"/>
      <c r="F133" s="1129"/>
      <c r="G133" s="1129"/>
      <c r="H133" s="1129"/>
      <c r="I133" s="1129"/>
      <c r="J133" s="1129"/>
      <c r="K133" s="1129"/>
      <c r="L133" s="1129"/>
      <c r="M133" s="1129"/>
      <c r="N133" s="1129"/>
      <c r="O133" s="1129"/>
      <c r="P133" s="1129"/>
      <c r="Q133" s="1129"/>
      <c r="R133" s="1129"/>
      <c r="S133" s="1129"/>
      <c r="T133" s="1129"/>
      <c r="U133" s="202"/>
      <c r="V133" s="109"/>
      <c r="W133" s="407"/>
      <c r="X133" s="407"/>
      <c r="Y133" s="407"/>
      <c r="Z133" s="407"/>
      <c r="AA133" s="407"/>
      <c r="AB133" s="407"/>
      <c r="AC133" s="407"/>
      <c r="AD133" s="407"/>
      <c r="AE133" s="407"/>
      <c r="AF133" s="407"/>
      <c r="AG133" s="407"/>
      <c r="AH133" s="407"/>
      <c r="AI133" s="108"/>
      <c r="AJ133" s="107"/>
      <c r="AK133" s="108"/>
      <c r="AL133" s="110"/>
      <c r="AM133" s="202"/>
      <c r="AN133" s="109"/>
      <c r="AO133" s="407"/>
      <c r="AP133" s="407"/>
      <c r="AQ133" s="137"/>
    </row>
    <row r="134" spans="1:43" x14ac:dyDescent="0.25">
      <c r="A134" s="136"/>
      <c r="B134" s="410"/>
      <c r="C134" s="202"/>
      <c r="D134" s="109"/>
      <c r="E134" s="1129"/>
      <c r="F134" s="1129"/>
      <c r="G134" s="1129"/>
      <c r="H134" s="1129"/>
      <c r="I134" s="1129"/>
      <c r="J134" s="1129"/>
      <c r="K134" s="1129"/>
      <c r="L134" s="1129"/>
      <c r="M134" s="1129"/>
      <c r="N134" s="1129"/>
      <c r="O134" s="1129"/>
      <c r="P134" s="1129"/>
      <c r="Q134" s="1129"/>
      <c r="R134" s="1129"/>
      <c r="S134" s="1129"/>
      <c r="T134" s="1129"/>
      <c r="U134" s="202"/>
      <c r="V134" s="109"/>
      <c r="W134" s="407" t="s">
        <v>804</v>
      </c>
      <c r="X134" s="407"/>
      <c r="Y134" s="407"/>
      <c r="Z134" s="112" t="s">
        <v>9</v>
      </c>
      <c r="AA134" s="150"/>
      <c r="AB134" s="150"/>
      <c r="AC134" s="150"/>
      <c r="AD134" s="150"/>
      <c r="AE134" s="150"/>
      <c r="AF134" s="150"/>
      <c r="AG134" s="150"/>
      <c r="AH134" s="636"/>
      <c r="AI134" s="113"/>
      <c r="AJ134" s="114"/>
      <c r="AK134" s="113"/>
      <c r="AL134" s="115"/>
      <c r="AM134" s="202"/>
      <c r="AN134" s="109"/>
      <c r="AO134" s="407"/>
      <c r="AP134" s="407"/>
      <c r="AQ134" s="137"/>
    </row>
    <row r="135" spans="1:43" ht="6" customHeight="1" thickBot="1" x14ac:dyDescent="0.3">
      <c r="A135" s="138"/>
      <c r="B135" s="432"/>
      <c r="C135" s="139"/>
      <c r="D135" s="140"/>
      <c r="E135" s="141"/>
      <c r="F135" s="141"/>
      <c r="G135" s="141"/>
      <c r="H135" s="141"/>
      <c r="I135" s="141"/>
      <c r="J135" s="141"/>
      <c r="K135" s="141"/>
      <c r="L135" s="141"/>
      <c r="M135" s="141"/>
      <c r="N135" s="141"/>
      <c r="O135" s="141"/>
      <c r="P135" s="141"/>
      <c r="Q135" s="141"/>
      <c r="R135" s="141"/>
      <c r="S135" s="141"/>
      <c r="T135" s="141"/>
      <c r="U135" s="139"/>
      <c r="V135" s="140"/>
      <c r="W135" s="141"/>
      <c r="X135" s="141"/>
      <c r="Y135" s="141"/>
      <c r="Z135" s="141"/>
      <c r="AA135" s="141"/>
      <c r="AB135" s="141"/>
      <c r="AC135" s="141"/>
      <c r="AD135" s="141"/>
      <c r="AE135" s="141"/>
      <c r="AF135" s="141"/>
      <c r="AG135" s="141"/>
      <c r="AH135" s="141"/>
      <c r="AI135" s="141"/>
      <c r="AJ135" s="141"/>
      <c r="AK135" s="141"/>
      <c r="AL135" s="142"/>
      <c r="AM135" s="139"/>
      <c r="AN135" s="140"/>
      <c r="AO135" s="141"/>
      <c r="AP135" s="141"/>
      <c r="AQ135" s="143"/>
    </row>
    <row r="136" spans="1:43" ht="6" customHeight="1" x14ac:dyDescent="0.25">
      <c r="A136" s="133"/>
      <c r="B136" s="13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4"/>
      <c r="AM136" s="133"/>
      <c r="AN136" s="133"/>
      <c r="AO136" s="133"/>
      <c r="AP136" s="133"/>
      <c r="AQ136" s="133"/>
    </row>
    <row r="137" spans="1:43" ht="11.05" customHeight="1" x14ac:dyDescent="0.25">
      <c r="A137" s="407"/>
      <c r="B137" s="1229" t="s">
        <v>1345</v>
      </c>
      <c r="C137" s="1229"/>
      <c r="D137" s="1229"/>
      <c r="E137" s="1229"/>
      <c r="F137" s="1229"/>
      <c r="G137" s="1229"/>
      <c r="H137" s="1229"/>
      <c r="I137" s="1229"/>
      <c r="J137" s="1229"/>
      <c r="K137" s="1229"/>
      <c r="L137" s="1229"/>
      <c r="M137" s="1229"/>
      <c r="N137" s="1229"/>
      <c r="O137" s="1229"/>
      <c r="P137" s="1229"/>
      <c r="Q137" s="1229"/>
      <c r="R137" s="1229"/>
      <c r="S137" s="1229"/>
      <c r="T137" s="1229"/>
      <c r="U137" s="1229"/>
      <c r="V137" s="1229"/>
      <c r="W137" s="1229"/>
      <c r="X137" s="1229"/>
      <c r="Y137" s="1229"/>
      <c r="Z137" s="1229"/>
      <c r="AA137" s="1229"/>
      <c r="AB137" s="1229"/>
      <c r="AC137" s="1229"/>
      <c r="AD137" s="1229"/>
      <c r="AE137" s="1229"/>
      <c r="AF137" s="1229"/>
      <c r="AG137" s="1229"/>
      <c r="AH137" s="1229"/>
      <c r="AI137" s="1229"/>
      <c r="AJ137" s="1229"/>
      <c r="AK137" s="1229"/>
      <c r="AL137" s="1229"/>
      <c r="AM137" s="1229"/>
      <c r="AN137" s="1229"/>
      <c r="AO137" s="1229"/>
      <c r="AP137" s="1229"/>
      <c r="AQ137" s="1229"/>
    </row>
    <row r="138" spans="1:43" ht="11.25" customHeight="1" x14ac:dyDescent="0.25">
      <c r="A138" s="407"/>
      <c r="B138" s="1237" t="s">
        <v>1343</v>
      </c>
      <c r="C138" s="1237"/>
      <c r="D138" s="1237"/>
      <c r="E138" s="1237"/>
      <c r="F138" s="1237"/>
      <c r="G138" s="1237"/>
      <c r="H138" s="1237"/>
      <c r="I138" s="1237"/>
      <c r="J138" s="1237"/>
      <c r="K138" s="1237"/>
      <c r="L138" s="1237"/>
      <c r="M138" s="1237"/>
      <c r="N138" s="1237"/>
      <c r="O138" s="1237"/>
      <c r="P138" s="1237"/>
      <c r="Q138" s="1237"/>
      <c r="R138" s="1237"/>
      <c r="S138" s="1237"/>
      <c r="T138" s="1237"/>
      <c r="U138" s="1237"/>
      <c r="V138" s="1237"/>
      <c r="W138" s="1237"/>
      <c r="X138" s="1237"/>
      <c r="Y138" s="1237"/>
      <c r="Z138" s="1237"/>
      <c r="AA138" s="1237"/>
      <c r="AB138" s="1237"/>
      <c r="AC138" s="1237"/>
      <c r="AD138" s="1237"/>
      <c r="AE138" s="1237"/>
      <c r="AF138" s="1237"/>
      <c r="AG138" s="1237"/>
      <c r="AH138" s="1237"/>
      <c r="AI138" s="1237"/>
      <c r="AJ138" s="1237"/>
      <c r="AK138" s="1237"/>
      <c r="AL138" s="1237"/>
      <c r="AM138" s="1237"/>
      <c r="AN138" s="1237"/>
      <c r="AO138" s="1237"/>
      <c r="AP138" s="1237"/>
      <c r="AQ138" s="1237"/>
    </row>
    <row r="139" spans="1:43" ht="11.25" customHeight="1" x14ac:dyDescent="0.25">
      <c r="A139" s="407"/>
      <c r="B139" s="1220" t="s">
        <v>1344</v>
      </c>
      <c r="C139" s="1220"/>
      <c r="D139" s="1220"/>
      <c r="E139" s="1220"/>
      <c r="F139" s="1220"/>
      <c r="G139" s="1220"/>
      <c r="H139" s="1220"/>
      <c r="I139" s="1220"/>
      <c r="J139" s="1220"/>
      <c r="K139" s="1220"/>
      <c r="L139" s="1220"/>
      <c r="M139" s="1220"/>
      <c r="N139" s="1220"/>
      <c r="O139" s="1220"/>
      <c r="P139" s="1220"/>
      <c r="Q139" s="1220"/>
      <c r="R139" s="1220"/>
      <c r="S139" s="1220"/>
      <c r="T139" s="1220"/>
      <c r="U139" s="1220"/>
      <c r="V139" s="1220"/>
      <c r="W139" s="1220"/>
      <c r="X139" s="1220"/>
      <c r="Y139" s="1220"/>
      <c r="Z139" s="1220"/>
      <c r="AA139" s="1220"/>
      <c r="AB139" s="1220"/>
      <c r="AC139" s="1220"/>
      <c r="AD139" s="1220"/>
      <c r="AE139" s="1220"/>
      <c r="AF139" s="1220"/>
      <c r="AG139" s="1220"/>
      <c r="AH139" s="1220"/>
      <c r="AI139" s="1220"/>
      <c r="AJ139" s="1220"/>
      <c r="AK139" s="1220"/>
      <c r="AL139" s="1220"/>
      <c r="AM139" s="1220"/>
      <c r="AN139" s="1220"/>
      <c r="AO139" s="1220"/>
      <c r="AP139" s="1220"/>
      <c r="AQ139" s="1220"/>
    </row>
    <row r="140" spans="1:43" x14ac:dyDescent="0.25">
      <c r="A140" s="381"/>
      <c r="B140" s="1220"/>
      <c r="C140" s="1220"/>
      <c r="D140" s="1220"/>
      <c r="E140" s="1220"/>
      <c r="F140" s="1220"/>
      <c r="G140" s="1220"/>
      <c r="H140" s="1220"/>
      <c r="I140" s="1220"/>
      <c r="J140" s="1220"/>
      <c r="K140" s="1220"/>
      <c r="L140" s="1220"/>
      <c r="M140" s="1220"/>
      <c r="N140" s="1220"/>
      <c r="O140" s="1220"/>
      <c r="P140" s="1220"/>
      <c r="Q140" s="1220"/>
      <c r="R140" s="1220"/>
      <c r="S140" s="1220"/>
      <c r="T140" s="1220"/>
      <c r="U140" s="1220"/>
      <c r="V140" s="1220"/>
      <c r="W140" s="1220"/>
      <c r="X140" s="1220"/>
      <c r="Y140" s="1220"/>
      <c r="Z140" s="1220"/>
      <c r="AA140" s="1220"/>
      <c r="AB140" s="1220"/>
      <c r="AC140" s="1220"/>
      <c r="AD140" s="1220"/>
      <c r="AE140" s="1220"/>
      <c r="AF140" s="1220"/>
      <c r="AG140" s="1220"/>
      <c r="AH140" s="1220"/>
      <c r="AI140" s="1220"/>
      <c r="AJ140" s="1220"/>
      <c r="AK140" s="1220"/>
      <c r="AL140" s="1220"/>
      <c r="AM140" s="1220"/>
      <c r="AN140" s="1220"/>
      <c r="AO140" s="1220"/>
      <c r="AP140" s="1220"/>
      <c r="AQ140" s="1220"/>
    </row>
    <row r="141" spans="1:43" ht="6" customHeight="1" x14ac:dyDescent="0.25"/>
  </sheetData>
  <sheetProtection sheet="1" scenarios="1" formatCells="0" formatRows="0" insertRows="0" deleteRows="0"/>
  <mergeCells count="30">
    <mergeCell ref="F107:T108"/>
    <mergeCell ref="F105:T106"/>
    <mergeCell ref="F111:T112"/>
    <mergeCell ref="A1:AQ1"/>
    <mergeCell ref="E45:T47"/>
    <mergeCell ref="E50:T51"/>
    <mergeCell ref="E54:T56"/>
    <mergeCell ref="AO3:AP3"/>
    <mergeCell ref="W3:AL3"/>
    <mergeCell ref="E3:T3"/>
    <mergeCell ref="E5:T8"/>
    <mergeCell ref="E11:T24"/>
    <mergeCell ref="E40:T42"/>
    <mergeCell ref="E32:AL37"/>
    <mergeCell ref="B139:AQ140"/>
    <mergeCell ref="E27:T29"/>
    <mergeCell ref="B138:AQ138"/>
    <mergeCell ref="Z128:AK128"/>
    <mergeCell ref="AP46:AP47"/>
    <mergeCell ref="E72:T76"/>
    <mergeCell ref="Z69:AK69"/>
    <mergeCell ref="E59:T69"/>
    <mergeCell ref="E79:T86"/>
    <mergeCell ref="E119:T128"/>
    <mergeCell ref="E131:T134"/>
    <mergeCell ref="B137:AQ137"/>
    <mergeCell ref="E115:T116"/>
    <mergeCell ref="E99:T103"/>
    <mergeCell ref="F109:T110"/>
    <mergeCell ref="E89:T96"/>
  </mergeCells>
  <printOptions horizontalCentered="1"/>
  <pageMargins left="0.25" right="0.25" top="0.25" bottom="0.25" header="0.3" footer="0.3"/>
  <pageSetup paperSize="9" orientation="portrait" r:id="rId1"/>
  <headerFooter>
    <oddFooter>&amp;CW-&amp;P</oddFooter>
  </headerFooter>
  <rowBreaks count="1" manualBreakCount="1">
    <brk id="77" max="4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rgb="FFFFFF99"/>
  </sheetPr>
  <dimension ref="A1:AG83"/>
  <sheetViews>
    <sheetView view="pageBreakPreview" zoomScaleNormal="100" zoomScaleSheetLayoutView="100" workbookViewId="0">
      <selection activeCell="AL2" sqref="AL2:AP2"/>
    </sheetView>
  </sheetViews>
  <sheetFormatPr defaultColWidth="2.90625" defaultRowHeight="11.15" customHeight="1" x14ac:dyDescent="0.25"/>
  <cols>
    <col min="1" max="14" width="2.90625" style="23"/>
    <col min="15" max="15" width="2.90625" style="23" customWidth="1"/>
    <col min="16" max="22" width="2.90625" style="23"/>
    <col min="23" max="23" width="2.90625" style="23" customWidth="1"/>
    <col min="24" max="24" width="2.90625" style="285" customWidth="1"/>
    <col min="25" max="25" width="2.90625" style="23"/>
    <col min="26" max="27" width="4.90625" style="23" customWidth="1"/>
    <col min="28" max="28" width="4.90625" style="34" customWidth="1"/>
    <col min="29" max="30" width="8.90625" style="23" customWidth="1"/>
    <col min="31" max="31" width="2.90625" style="23" customWidth="1"/>
    <col min="32" max="32" width="2.90625" style="285"/>
    <col min="33" max="16384" width="2.90625" style="23"/>
  </cols>
  <sheetData>
    <row r="1" spans="1:33" ht="14.15" x14ac:dyDescent="0.25">
      <c r="B1" s="303" t="s">
        <v>850</v>
      </c>
      <c r="C1" s="303"/>
      <c r="D1" s="303"/>
      <c r="E1" s="303"/>
      <c r="F1" s="303"/>
      <c r="G1" s="303"/>
      <c r="H1" s="303"/>
      <c r="I1" s="303"/>
      <c r="J1" s="303"/>
      <c r="K1" s="303"/>
      <c r="L1" s="303"/>
      <c r="M1" s="303"/>
      <c r="N1" s="303"/>
      <c r="O1" s="303"/>
      <c r="P1" s="303"/>
      <c r="Q1" s="303"/>
      <c r="R1" s="303"/>
      <c r="S1" s="303"/>
      <c r="T1" s="303"/>
      <c r="U1" s="303"/>
      <c r="V1" s="303"/>
      <c r="W1" s="303"/>
      <c r="X1" s="279"/>
      <c r="Y1" s="303"/>
      <c r="Z1" s="303"/>
      <c r="AA1" s="303"/>
      <c r="AB1" s="382"/>
      <c r="AC1" s="37" t="s">
        <v>851</v>
      </c>
      <c r="AD1" s="38" t="s">
        <v>852</v>
      </c>
      <c r="AE1" s="399"/>
      <c r="AF1" s="279"/>
      <c r="AG1" s="39"/>
    </row>
    <row r="2" spans="1:33" ht="11.15" customHeight="1" x14ac:dyDescent="0.25">
      <c r="C2" s="303" t="s">
        <v>853</v>
      </c>
      <c r="D2" s="303"/>
      <c r="E2" s="303"/>
      <c r="F2" s="303"/>
      <c r="G2" s="303"/>
      <c r="H2" s="303"/>
      <c r="I2" s="303"/>
      <c r="J2" s="303"/>
      <c r="K2" s="303"/>
      <c r="L2" s="303"/>
      <c r="M2" s="303"/>
      <c r="N2" s="303"/>
      <c r="O2" s="303"/>
      <c r="P2" s="303"/>
      <c r="Q2" s="303"/>
      <c r="R2" s="303"/>
      <c r="S2" s="303"/>
      <c r="T2" s="303"/>
      <c r="U2" s="303"/>
      <c r="V2" s="303"/>
      <c r="W2" s="303"/>
      <c r="X2" s="280"/>
      <c r="Y2" s="24"/>
      <c r="Z2" s="24" t="s">
        <v>167</v>
      </c>
      <c r="AA2" s="24" t="s">
        <v>854</v>
      </c>
      <c r="AB2" s="30" t="s">
        <v>75</v>
      </c>
      <c r="AC2" s="25"/>
      <c r="AD2" s="25"/>
      <c r="AE2" s="36"/>
      <c r="AF2" s="280"/>
      <c r="AG2" s="39"/>
    </row>
    <row r="3" spans="1:33" ht="11.15" customHeight="1" x14ac:dyDescent="0.25">
      <c r="C3" s="303" t="s">
        <v>855</v>
      </c>
      <c r="D3" s="303"/>
      <c r="E3" s="303"/>
      <c r="F3" s="303"/>
      <c r="G3" s="303"/>
      <c r="H3" s="303"/>
      <c r="I3" s="303"/>
      <c r="J3" s="303"/>
      <c r="K3" s="303"/>
      <c r="L3" s="303"/>
      <c r="M3" s="303"/>
      <c r="N3" s="303"/>
      <c r="O3" s="303"/>
      <c r="P3" s="303"/>
      <c r="Q3" s="303"/>
      <c r="R3" s="303"/>
      <c r="S3" s="303"/>
      <c r="T3" s="303"/>
      <c r="U3" s="303"/>
      <c r="V3" s="303"/>
      <c r="W3" s="303"/>
      <c r="X3" s="281"/>
      <c r="Y3" s="408"/>
      <c r="Z3" s="408" t="s">
        <v>165</v>
      </c>
      <c r="AA3" s="408" t="s">
        <v>856</v>
      </c>
      <c r="AB3" s="308" t="s">
        <v>95</v>
      </c>
      <c r="AC3" s="25"/>
      <c r="AD3" s="25"/>
      <c r="AE3" s="408"/>
      <c r="AF3" s="279"/>
    </row>
    <row r="4" spans="1:33" ht="11.15" customHeight="1" x14ac:dyDescent="0.25">
      <c r="B4" s="303"/>
      <c r="C4" s="303"/>
      <c r="D4" s="303"/>
      <c r="E4" s="303"/>
      <c r="F4" s="303"/>
      <c r="G4" s="303"/>
      <c r="H4" s="303"/>
      <c r="I4" s="303"/>
      <c r="J4" s="303"/>
      <c r="K4" s="303"/>
      <c r="L4" s="303"/>
      <c r="M4" s="303"/>
      <c r="N4" s="303"/>
      <c r="O4" s="303"/>
      <c r="P4" s="303"/>
      <c r="Q4" s="303"/>
      <c r="R4" s="303"/>
      <c r="S4" s="303"/>
      <c r="T4" s="303"/>
      <c r="U4" s="303"/>
      <c r="V4" s="303"/>
      <c r="W4" s="303"/>
      <c r="X4" s="51"/>
      <c r="Y4" s="408"/>
      <c r="Z4" s="408" t="s">
        <v>163</v>
      </c>
      <c r="AA4" s="408" t="s">
        <v>857</v>
      </c>
      <c r="AB4" s="308" t="s">
        <v>96</v>
      </c>
      <c r="AC4" s="25"/>
      <c r="AD4" s="25"/>
      <c r="AE4" s="408"/>
      <c r="AF4" s="279"/>
    </row>
    <row r="5" spans="1:33" ht="11.15" customHeight="1" x14ac:dyDescent="0.25">
      <c r="B5" s="303" t="s">
        <v>858</v>
      </c>
      <c r="C5" s="303"/>
      <c r="D5" s="303"/>
      <c r="E5" s="303"/>
      <c r="F5" s="303"/>
      <c r="G5" s="303"/>
      <c r="H5" s="303"/>
      <c r="I5" s="303"/>
      <c r="J5" s="303"/>
      <c r="K5" s="303"/>
      <c r="L5" s="303"/>
      <c r="M5" s="303"/>
      <c r="N5" s="303"/>
      <c r="O5" s="303"/>
      <c r="P5" s="303"/>
      <c r="Q5" s="303"/>
      <c r="R5" s="303"/>
      <c r="S5" s="303"/>
      <c r="T5" s="303"/>
      <c r="U5" s="303"/>
      <c r="V5" s="303"/>
      <c r="X5" s="1312" t="str">
        <f>TEXT(FW_YR,"####")</f>
        <v>2022</v>
      </c>
      <c r="Y5" s="408"/>
      <c r="Z5" s="408" t="s">
        <v>162</v>
      </c>
      <c r="AA5" s="408" t="s">
        <v>859</v>
      </c>
      <c r="AB5" s="308" t="s">
        <v>97</v>
      </c>
      <c r="AC5" s="25"/>
      <c r="AD5" s="25"/>
      <c r="AE5" s="408"/>
      <c r="AF5" s="1312" t="str">
        <f>X5</f>
        <v>2022</v>
      </c>
    </row>
    <row r="6" spans="1:33" ht="11.15" customHeight="1" x14ac:dyDescent="0.25">
      <c r="B6" s="303"/>
      <c r="C6" s="303"/>
      <c r="D6" s="303"/>
      <c r="E6" s="303"/>
      <c r="F6" s="303"/>
      <c r="G6" s="303"/>
      <c r="H6" s="303"/>
      <c r="I6" s="303"/>
      <c r="J6" s="303"/>
      <c r="K6" s="303"/>
      <c r="L6" s="303"/>
      <c r="M6" s="303"/>
      <c r="N6" s="303"/>
      <c r="O6" s="303"/>
      <c r="P6" s="303"/>
      <c r="Q6" s="303"/>
      <c r="R6" s="303"/>
      <c r="S6" s="303"/>
      <c r="T6" s="303"/>
      <c r="U6" s="303"/>
      <c r="V6" s="303"/>
      <c r="X6" s="1312"/>
      <c r="Y6" s="408"/>
      <c r="Z6" s="408" t="s">
        <v>161</v>
      </c>
      <c r="AA6" s="408" t="s">
        <v>860</v>
      </c>
      <c r="AB6" s="308" t="s">
        <v>158</v>
      </c>
      <c r="AC6" s="25"/>
      <c r="AD6" s="25"/>
      <c r="AE6" s="408"/>
      <c r="AF6" s="1312"/>
    </row>
    <row r="7" spans="1:33" ht="11.15" customHeight="1" x14ac:dyDescent="0.25">
      <c r="B7" s="303" t="s">
        <v>861</v>
      </c>
      <c r="C7" s="303"/>
      <c r="D7" s="303"/>
      <c r="E7" s="303"/>
      <c r="F7" s="303"/>
      <c r="G7" s="303"/>
      <c r="H7" s="303"/>
      <c r="I7" s="303"/>
      <c r="J7" s="303"/>
      <c r="K7" s="303"/>
      <c r="L7" s="303"/>
      <c r="M7" s="303"/>
      <c r="N7" s="303"/>
      <c r="O7" s="303"/>
      <c r="P7" s="303"/>
      <c r="Q7" s="303"/>
      <c r="R7" s="303"/>
      <c r="S7" s="303"/>
      <c r="T7" s="303"/>
      <c r="U7" s="303"/>
      <c r="V7" s="303"/>
      <c r="X7" s="1312"/>
      <c r="Y7" s="408"/>
      <c r="Z7" s="408" t="s">
        <v>160</v>
      </c>
      <c r="AA7" s="408" t="s">
        <v>862</v>
      </c>
      <c r="AB7" s="308" t="s">
        <v>159</v>
      </c>
      <c r="AC7" s="25"/>
      <c r="AD7" s="25"/>
      <c r="AE7" s="408"/>
      <c r="AF7" s="1312"/>
    </row>
    <row r="8" spans="1:33" ht="11.15" customHeight="1" x14ac:dyDescent="0.25">
      <c r="A8" s="303"/>
      <c r="B8" s="303"/>
      <c r="E8" s="303"/>
      <c r="F8" s="303"/>
      <c r="G8" s="303"/>
      <c r="H8" s="303"/>
      <c r="I8" s="303"/>
      <c r="J8" s="303"/>
      <c r="K8" s="303"/>
      <c r="L8" s="303"/>
      <c r="M8" s="303"/>
      <c r="N8" s="303"/>
      <c r="O8" s="303"/>
      <c r="P8" s="303"/>
      <c r="Q8" s="303"/>
      <c r="R8" s="303"/>
      <c r="S8" s="303"/>
      <c r="T8" s="303"/>
      <c r="U8" s="303"/>
      <c r="V8" s="303"/>
      <c r="X8" s="1312"/>
      <c r="Y8" s="408"/>
      <c r="Z8" s="408" t="s">
        <v>159</v>
      </c>
      <c r="AA8" s="408" t="s">
        <v>863</v>
      </c>
      <c r="AB8" s="308" t="s">
        <v>160</v>
      </c>
      <c r="AC8" s="25"/>
      <c r="AD8" s="25"/>
      <c r="AE8" s="408"/>
      <c r="AF8" s="1312"/>
    </row>
    <row r="9" spans="1:33" ht="11.15" customHeight="1" x14ac:dyDescent="0.25">
      <c r="A9" s="303"/>
      <c r="B9" s="303"/>
      <c r="C9" s="303" t="s">
        <v>132</v>
      </c>
      <c r="D9" s="303" t="s">
        <v>864</v>
      </c>
      <c r="E9" s="303"/>
      <c r="F9" s="303"/>
      <c r="G9" s="303"/>
      <c r="H9" s="303"/>
      <c r="I9" s="303"/>
      <c r="J9" s="303"/>
      <c r="K9" s="303"/>
      <c r="L9" s="303"/>
      <c r="M9" s="303"/>
      <c r="N9" s="303"/>
      <c r="O9" s="303"/>
      <c r="P9" s="303"/>
      <c r="Q9" s="303"/>
      <c r="R9" s="303"/>
      <c r="S9" s="303"/>
      <c r="T9" s="303"/>
      <c r="U9" s="303"/>
      <c r="V9" s="303"/>
      <c r="X9" s="1312"/>
      <c r="Y9" s="408"/>
      <c r="Z9" s="408" t="s">
        <v>158</v>
      </c>
      <c r="AA9" s="408" t="s">
        <v>865</v>
      </c>
      <c r="AB9" s="308" t="s">
        <v>161</v>
      </c>
      <c r="AC9" s="25"/>
      <c r="AD9" s="25"/>
      <c r="AE9" s="408"/>
      <c r="AF9" s="1312"/>
    </row>
    <row r="10" spans="1:33" ht="11.15" customHeight="1" x14ac:dyDescent="0.25">
      <c r="A10" s="303"/>
      <c r="B10" s="303"/>
      <c r="C10" s="303" t="s">
        <v>366</v>
      </c>
      <c r="D10" s="303" t="s">
        <v>70</v>
      </c>
      <c r="E10" s="303"/>
      <c r="F10" s="303"/>
      <c r="G10" s="303"/>
      <c r="H10" s="303"/>
      <c r="I10" s="303"/>
      <c r="J10" s="303"/>
      <c r="K10" s="303"/>
      <c r="L10" s="303"/>
      <c r="M10" s="303"/>
      <c r="N10" s="303"/>
      <c r="O10" s="303"/>
      <c r="P10" s="303"/>
      <c r="Q10" s="303"/>
      <c r="R10" s="303"/>
      <c r="S10" s="303"/>
      <c r="T10" s="303"/>
      <c r="U10" s="303"/>
      <c r="V10" s="303"/>
      <c r="X10" s="1312"/>
      <c r="Y10" s="408"/>
      <c r="Z10" s="408" t="s">
        <v>97</v>
      </c>
      <c r="AA10" s="408" t="s">
        <v>866</v>
      </c>
      <c r="AB10" s="308" t="s">
        <v>162</v>
      </c>
      <c r="AC10" s="25"/>
      <c r="AD10" s="25"/>
      <c r="AE10" s="408"/>
      <c r="AF10" s="1312"/>
    </row>
    <row r="11" spans="1:33" ht="11.15" customHeight="1" x14ac:dyDescent="0.25">
      <c r="A11" s="303"/>
      <c r="B11" s="303"/>
      <c r="C11" s="303" t="s">
        <v>494</v>
      </c>
      <c r="D11" s="303" t="s">
        <v>867</v>
      </c>
      <c r="E11" s="303"/>
      <c r="F11" s="303"/>
      <c r="G11" s="303"/>
      <c r="H11" s="303"/>
      <c r="I11" s="303"/>
      <c r="J11" s="303"/>
      <c r="K11" s="303"/>
      <c r="L11" s="303"/>
      <c r="M11" s="303"/>
      <c r="N11" s="303"/>
      <c r="O11" s="303"/>
      <c r="P11" s="303"/>
      <c r="Q11" s="303"/>
      <c r="R11" s="303"/>
      <c r="S11" s="303"/>
      <c r="T11" s="303"/>
      <c r="U11" s="303"/>
      <c r="V11" s="303"/>
      <c r="W11" s="303"/>
      <c r="X11" s="128" t="s">
        <v>130</v>
      </c>
      <c r="Y11" s="408"/>
      <c r="Z11" s="408" t="s">
        <v>96</v>
      </c>
      <c r="AA11" s="408" t="s">
        <v>868</v>
      </c>
      <c r="AB11" s="308" t="s">
        <v>163</v>
      </c>
      <c r="AC11" s="25"/>
      <c r="AD11" s="25"/>
      <c r="AE11" s="408"/>
      <c r="AF11" s="279"/>
    </row>
    <row r="12" spans="1:33" ht="11.15" customHeight="1" x14ac:dyDescent="0.25">
      <c r="A12" s="303"/>
      <c r="B12" s="303"/>
      <c r="C12" s="303"/>
      <c r="D12" s="303"/>
      <c r="E12" s="303"/>
      <c r="F12" s="303"/>
      <c r="G12" s="303"/>
      <c r="H12" s="303"/>
      <c r="I12" s="303"/>
      <c r="J12" s="303"/>
      <c r="K12" s="303"/>
      <c r="L12" s="303"/>
      <c r="M12" s="303"/>
      <c r="N12" s="303"/>
      <c r="O12" s="303"/>
      <c r="P12" s="303"/>
      <c r="Q12" s="303"/>
      <c r="R12" s="303"/>
      <c r="S12" s="303"/>
      <c r="T12" s="303"/>
      <c r="U12" s="303"/>
      <c r="V12" s="303"/>
      <c r="W12" s="303"/>
      <c r="X12" s="281"/>
      <c r="Y12" s="408"/>
      <c r="Z12" s="408" t="s">
        <v>95</v>
      </c>
      <c r="AA12" s="408" t="s">
        <v>869</v>
      </c>
      <c r="AB12" s="308" t="s">
        <v>165</v>
      </c>
      <c r="AC12" s="25"/>
      <c r="AD12" s="25"/>
      <c r="AE12" s="408"/>
      <c r="AF12" s="279"/>
    </row>
    <row r="13" spans="1:33" ht="11.15" customHeight="1" x14ac:dyDescent="0.25">
      <c r="A13" s="303"/>
      <c r="B13" s="303"/>
      <c r="C13" s="413" t="s">
        <v>547</v>
      </c>
      <c r="D13" s="303" t="s">
        <v>870</v>
      </c>
      <c r="E13" s="303"/>
      <c r="F13" s="303"/>
      <c r="G13" s="303"/>
      <c r="H13" s="303"/>
      <c r="I13" s="303"/>
      <c r="J13" s="303"/>
      <c r="K13" s="303"/>
      <c r="L13" s="303"/>
      <c r="M13" s="303"/>
      <c r="N13" s="303"/>
      <c r="O13" s="303"/>
      <c r="P13" s="303"/>
      <c r="Q13" s="303"/>
      <c r="R13" s="303"/>
      <c r="S13" s="303"/>
      <c r="T13" s="303"/>
      <c r="U13" s="303"/>
      <c r="V13" s="303"/>
      <c r="W13" s="303"/>
      <c r="X13" s="282"/>
      <c r="Y13" s="406"/>
      <c r="Z13" s="406" t="s">
        <v>75</v>
      </c>
      <c r="AA13" s="406" t="s">
        <v>871</v>
      </c>
      <c r="AB13" s="31" t="s">
        <v>167</v>
      </c>
      <c r="AC13" s="25"/>
      <c r="AD13" s="25"/>
      <c r="AE13" s="408"/>
      <c r="AF13" s="279"/>
    </row>
    <row r="14" spans="1:33" ht="6" customHeight="1" x14ac:dyDescent="0.25">
      <c r="A14" s="303"/>
      <c r="B14" s="303"/>
      <c r="C14" s="413"/>
      <c r="D14" s="303"/>
      <c r="E14" s="303"/>
      <c r="F14" s="303"/>
      <c r="G14" s="303"/>
      <c r="H14" s="303"/>
      <c r="I14" s="303"/>
      <c r="J14" s="303"/>
      <c r="K14" s="303"/>
      <c r="L14" s="303"/>
      <c r="M14" s="303"/>
      <c r="N14" s="303"/>
      <c r="O14" s="303"/>
      <c r="P14" s="303"/>
      <c r="Q14" s="303"/>
      <c r="R14" s="303"/>
      <c r="S14" s="303"/>
      <c r="T14" s="303"/>
      <c r="U14" s="303"/>
      <c r="V14" s="303"/>
      <c r="W14" s="303"/>
      <c r="X14" s="283"/>
      <c r="Y14" s="26"/>
      <c r="Z14" s="26"/>
      <c r="AA14" s="26"/>
      <c r="AB14" s="32"/>
      <c r="AC14" s="26"/>
      <c r="AD14" s="26"/>
      <c r="AE14" s="27"/>
      <c r="AF14" s="286"/>
    </row>
    <row r="15" spans="1:33" ht="11.15" customHeight="1" x14ac:dyDescent="0.25">
      <c r="A15" s="303"/>
      <c r="B15" s="303"/>
      <c r="C15" s="303" t="s">
        <v>53</v>
      </c>
      <c r="D15" s="303" t="s">
        <v>190</v>
      </c>
      <c r="E15" s="303"/>
      <c r="F15" s="303"/>
      <c r="G15" s="303"/>
      <c r="H15" s="303"/>
      <c r="I15" s="303"/>
      <c r="J15" s="303"/>
      <c r="K15" s="303"/>
      <c r="L15" s="303"/>
      <c r="M15" s="303"/>
      <c r="N15" s="303"/>
      <c r="O15" s="303"/>
      <c r="P15" s="303"/>
      <c r="Q15" s="303"/>
      <c r="R15" s="303"/>
      <c r="S15" s="303"/>
      <c r="T15" s="303"/>
      <c r="U15" s="303"/>
      <c r="V15" s="303"/>
      <c r="W15" s="303"/>
      <c r="X15" s="280"/>
      <c r="Y15" s="24"/>
      <c r="Z15" s="24" t="s">
        <v>167</v>
      </c>
      <c r="AA15" s="24" t="s">
        <v>854</v>
      </c>
      <c r="AB15" s="30" t="s">
        <v>168</v>
      </c>
      <c r="AC15" s="25"/>
      <c r="AD15" s="25"/>
      <c r="AE15" s="408"/>
      <c r="AF15" s="279"/>
    </row>
    <row r="16" spans="1:33" ht="11.15" customHeight="1" x14ac:dyDescent="0.25">
      <c r="A16" s="303"/>
      <c r="B16" s="303"/>
      <c r="C16" s="303" t="s">
        <v>55</v>
      </c>
      <c r="D16" s="303" t="s">
        <v>192</v>
      </c>
      <c r="E16" s="303"/>
      <c r="F16" s="303"/>
      <c r="G16" s="303"/>
      <c r="H16" s="303"/>
      <c r="I16" s="303"/>
      <c r="J16" s="303"/>
      <c r="K16" s="303"/>
      <c r="L16" s="303"/>
      <c r="M16" s="303"/>
      <c r="N16" s="303"/>
      <c r="O16" s="303"/>
      <c r="P16" s="303"/>
      <c r="Q16" s="303"/>
      <c r="R16" s="303"/>
      <c r="S16" s="303"/>
      <c r="T16" s="303"/>
      <c r="U16" s="303"/>
      <c r="V16" s="303"/>
      <c r="W16" s="303"/>
      <c r="X16" s="281"/>
      <c r="Y16" s="408"/>
      <c r="Z16" s="408" t="s">
        <v>165</v>
      </c>
      <c r="AA16" s="408" t="s">
        <v>856</v>
      </c>
      <c r="AB16" s="308" t="s">
        <v>169</v>
      </c>
      <c r="AC16" s="25"/>
      <c r="AD16" s="25"/>
      <c r="AE16" s="408"/>
      <c r="AF16" s="279"/>
    </row>
    <row r="17" spans="1:32" ht="11.15" customHeight="1" x14ac:dyDescent="0.25">
      <c r="A17" s="303"/>
      <c r="B17" s="303"/>
      <c r="C17" s="303" t="s">
        <v>91</v>
      </c>
      <c r="D17" s="303" t="s">
        <v>193</v>
      </c>
      <c r="E17" s="303"/>
      <c r="F17" s="303"/>
      <c r="G17" s="303"/>
      <c r="H17" s="303"/>
      <c r="I17" s="303"/>
      <c r="J17" s="303"/>
      <c r="K17" s="303"/>
      <c r="L17" s="303"/>
      <c r="M17" s="303"/>
      <c r="N17" s="303"/>
      <c r="O17" s="303"/>
      <c r="P17" s="303"/>
      <c r="Q17" s="303"/>
      <c r="R17" s="303"/>
      <c r="S17" s="303"/>
      <c r="T17" s="303"/>
      <c r="U17" s="303"/>
      <c r="V17" s="303"/>
      <c r="W17" s="303"/>
      <c r="X17" s="281"/>
      <c r="Y17" s="408"/>
      <c r="Z17" s="408" t="s">
        <v>163</v>
      </c>
      <c r="AA17" s="408" t="s">
        <v>857</v>
      </c>
      <c r="AB17" s="308" t="s">
        <v>284</v>
      </c>
      <c r="AC17" s="25"/>
      <c r="AD17" s="25"/>
      <c r="AE17" s="408"/>
      <c r="AF17" s="279"/>
    </row>
    <row r="18" spans="1:32" ht="11.15" customHeight="1" x14ac:dyDescent="0.25">
      <c r="A18" s="303"/>
      <c r="B18" s="303"/>
      <c r="C18" s="303" t="s">
        <v>116</v>
      </c>
      <c r="D18" s="303" t="s">
        <v>194</v>
      </c>
      <c r="E18" s="303"/>
      <c r="F18" s="303"/>
      <c r="G18" s="303"/>
      <c r="H18" s="303"/>
      <c r="I18" s="303"/>
      <c r="J18" s="303"/>
      <c r="K18" s="303"/>
      <c r="L18" s="303"/>
      <c r="M18" s="303"/>
      <c r="N18" s="303"/>
      <c r="O18" s="375"/>
      <c r="P18" s="303"/>
      <c r="Q18" s="303"/>
      <c r="R18" s="303"/>
      <c r="S18" s="303"/>
      <c r="T18" s="303"/>
      <c r="U18" s="303"/>
      <c r="V18" s="303"/>
      <c r="W18" s="303"/>
      <c r="X18" s="1312" t="str">
        <f>TEXT(FW_YR-1,"####")</f>
        <v>2021</v>
      </c>
      <c r="Y18" s="408"/>
      <c r="Z18" s="408" t="s">
        <v>162</v>
      </c>
      <c r="AA18" s="408" t="s">
        <v>859</v>
      </c>
      <c r="AB18" s="308" t="s">
        <v>227</v>
      </c>
      <c r="AC18" s="25"/>
      <c r="AD18" s="25"/>
      <c r="AE18" s="408"/>
      <c r="AF18" s="1312" t="str">
        <f>X18</f>
        <v>2021</v>
      </c>
    </row>
    <row r="19" spans="1:32" ht="11.15" customHeight="1" x14ac:dyDescent="0.25">
      <c r="A19" s="303"/>
      <c r="B19" s="303"/>
      <c r="C19" s="303" t="s">
        <v>385</v>
      </c>
      <c r="D19" s="303" t="s">
        <v>195</v>
      </c>
      <c r="E19" s="303"/>
      <c r="F19" s="303"/>
      <c r="G19" s="303"/>
      <c r="H19" s="303"/>
      <c r="I19" s="303"/>
      <c r="J19" s="303"/>
      <c r="K19" s="303"/>
      <c r="L19" s="303"/>
      <c r="M19" s="303"/>
      <c r="N19" s="303"/>
      <c r="O19" s="375"/>
      <c r="P19" s="303"/>
      <c r="Q19" s="303"/>
      <c r="R19" s="303"/>
      <c r="S19" s="303"/>
      <c r="T19" s="303"/>
      <c r="U19" s="303"/>
      <c r="V19" s="303"/>
      <c r="W19" s="303"/>
      <c r="X19" s="1312"/>
      <c r="Y19" s="408"/>
      <c r="Z19" s="408" t="s">
        <v>161</v>
      </c>
      <c r="AA19" s="408" t="s">
        <v>860</v>
      </c>
      <c r="AB19" s="308" t="s">
        <v>872</v>
      </c>
      <c r="AC19" s="25"/>
      <c r="AD19" s="25"/>
      <c r="AE19" s="408"/>
      <c r="AF19" s="1312"/>
    </row>
    <row r="20" spans="1:32" ht="11.15" customHeight="1" x14ac:dyDescent="0.25">
      <c r="A20" s="303"/>
      <c r="B20" s="303"/>
      <c r="C20" s="303" t="s">
        <v>155</v>
      </c>
      <c r="D20" s="303" t="s">
        <v>196</v>
      </c>
      <c r="E20" s="303"/>
      <c r="F20" s="303"/>
      <c r="G20" s="303"/>
      <c r="H20" s="303"/>
      <c r="I20" s="303"/>
      <c r="J20" s="303"/>
      <c r="K20" s="303"/>
      <c r="L20" s="303"/>
      <c r="M20" s="303"/>
      <c r="N20" s="303"/>
      <c r="O20" s="375"/>
      <c r="P20" s="303"/>
      <c r="Q20" s="303"/>
      <c r="R20" s="303"/>
      <c r="S20" s="303"/>
      <c r="T20" s="303"/>
      <c r="U20" s="303"/>
      <c r="V20" s="303"/>
      <c r="W20" s="303"/>
      <c r="X20" s="1312"/>
      <c r="Y20" s="408"/>
      <c r="Z20" s="408" t="s">
        <v>160</v>
      </c>
      <c r="AA20" s="408" t="s">
        <v>862</v>
      </c>
      <c r="AB20" s="308" t="s">
        <v>873</v>
      </c>
      <c r="AC20" s="25"/>
      <c r="AD20" s="25"/>
      <c r="AE20" s="408"/>
      <c r="AF20" s="1312"/>
    </row>
    <row r="21" spans="1:32" ht="11.15" customHeight="1" x14ac:dyDescent="0.25">
      <c r="A21" s="303"/>
      <c r="B21" s="303"/>
      <c r="C21" s="303" t="s">
        <v>874</v>
      </c>
      <c r="D21" s="303" t="s">
        <v>197</v>
      </c>
      <c r="E21" s="303"/>
      <c r="F21" s="303"/>
      <c r="G21" s="303"/>
      <c r="H21" s="303"/>
      <c r="I21" s="303"/>
      <c r="J21" s="303"/>
      <c r="K21" s="303"/>
      <c r="L21" s="303"/>
      <c r="M21" s="303"/>
      <c r="N21" s="303"/>
      <c r="O21" s="375"/>
      <c r="P21" s="303"/>
      <c r="Q21" s="303"/>
      <c r="R21" s="303"/>
      <c r="S21" s="303"/>
      <c r="T21" s="303"/>
      <c r="U21" s="303"/>
      <c r="V21" s="303"/>
      <c r="W21" s="303"/>
      <c r="X21" s="1312"/>
      <c r="Y21" s="408"/>
      <c r="Z21" s="408" t="s">
        <v>159</v>
      </c>
      <c r="AA21" s="408" t="s">
        <v>863</v>
      </c>
      <c r="AB21" s="308" t="s">
        <v>875</v>
      </c>
      <c r="AC21" s="25"/>
      <c r="AD21" s="25"/>
      <c r="AE21" s="408"/>
      <c r="AF21" s="1312"/>
    </row>
    <row r="22" spans="1:32" ht="11.15" customHeight="1" x14ac:dyDescent="0.25">
      <c r="A22" s="303"/>
      <c r="B22" s="303"/>
      <c r="C22" s="303" t="s">
        <v>103</v>
      </c>
      <c r="D22" s="303" t="s">
        <v>198</v>
      </c>
      <c r="E22" s="303"/>
      <c r="F22" s="303"/>
      <c r="G22" s="303"/>
      <c r="H22" s="303"/>
      <c r="I22" s="303"/>
      <c r="J22" s="303"/>
      <c r="K22" s="303"/>
      <c r="L22" s="303"/>
      <c r="M22" s="303"/>
      <c r="N22" s="303"/>
      <c r="O22" s="375"/>
      <c r="P22" s="303"/>
      <c r="Q22" s="303"/>
      <c r="R22" s="303"/>
      <c r="S22" s="303"/>
      <c r="T22" s="303"/>
      <c r="U22" s="303"/>
      <c r="V22" s="303"/>
      <c r="W22" s="303"/>
      <c r="X22" s="1312"/>
      <c r="Y22" s="408"/>
      <c r="Z22" s="408" t="s">
        <v>158</v>
      </c>
      <c r="AA22" s="408" t="s">
        <v>865</v>
      </c>
      <c r="AB22" s="308" t="s">
        <v>876</v>
      </c>
      <c r="AC22" s="25"/>
      <c r="AD22" s="25"/>
      <c r="AE22" s="408"/>
      <c r="AF22" s="1312"/>
    </row>
    <row r="23" spans="1:32" ht="11.15" customHeight="1" x14ac:dyDescent="0.25">
      <c r="A23" s="303"/>
      <c r="B23" s="303"/>
      <c r="C23" s="303" t="s">
        <v>877</v>
      </c>
      <c r="D23" s="408" t="s">
        <v>199</v>
      </c>
      <c r="E23" s="303"/>
      <c r="F23" s="303"/>
      <c r="G23" s="303"/>
      <c r="H23" s="303"/>
      <c r="I23" s="303"/>
      <c r="J23" s="303"/>
      <c r="K23" s="303"/>
      <c r="L23" s="303"/>
      <c r="M23" s="303"/>
      <c r="N23" s="303"/>
      <c r="O23" s="303"/>
      <c r="P23" s="303"/>
      <c r="Q23" s="303"/>
      <c r="R23" s="303"/>
      <c r="S23" s="303"/>
      <c r="T23" s="303"/>
      <c r="U23" s="303"/>
      <c r="V23" s="303"/>
      <c r="W23" s="303"/>
      <c r="X23" s="1312"/>
      <c r="Y23" s="408"/>
      <c r="Z23" s="408" t="s">
        <v>97</v>
      </c>
      <c r="AA23" s="408" t="s">
        <v>866</v>
      </c>
      <c r="AB23" s="308" t="s">
        <v>230</v>
      </c>
      <c r="AC23" s="25"/>
      <c r="AD23" s="25"/>
      <c r="AE23" s="408"/>
      <c r="AF23" s="1312"/>
    </row>
    <row r="24" spans="1:32" ht="11.15" customHeight="1" x14ac:dyDescent="0.25">
      <c r="A24" s="303"/>
      <c r="B24" s="303"/>
      <c r="C24" s="303" t="s">
        <v>202</v>
      </c>
      <c r="D24" s="408" t="s">
        <v>201</v>
      </c>
      <c r="E24" s="303"/>
      <c r="F24" s="303"/>
      <c r="G24" s="303"/>
      <c r="H24" s="303"/>
      <c r="I24" s="303"/>
      <c r="J24" s="303"/>
      <c r="K24" s="303"/>
      <c r="L24" s="303"/>
      <c r="M24" s="303"/>
      <c r="N24" s="303"/>
      <c r="O24" s="303"/>
      <c r="P24" s="303"/>
      <c r="Q24" s="303"/>
      <c r="R24" s="303"/>
      <c r="S24" s="303"/>
      <c r="T24" s="303"/>
      <c r="U24" s="303"/>
      <c r="V24" s="303"/>
      <c r="W24" s="303"/>
      <c r="X24" s="281"/>
      <c r="Y24" s="408"/>
      <c r="Z24" s="408" t="s">
        <v>96</v>
      </c>
      <c r="AA24" s="408" t="s">
        <v>868</v>
      </c>
      <c r="AB24" s="308" t="s">
        <v>232</v>
      </c>
      <c r="AC24" s="25"/>
      <c r="AD24" s="25"/>
      <c r="AE24" s="408"/>
      <c r="AF24" s="279"/>
    </row>
    <row r="25" spans="1:32" ht="11.15" customHeight="1" x14ac:dyDescent="0.25">
      <c r="A25" s="303"/>
      <c r="B25" s="303"/>
      <c r="C25" s="303" t="s">
        <v>204</v>
      </c>
      <c r="D25" s="303" t="s">
        <v>203</v>
      </c>
      <c r="E25" s="303"/>
      <c r="F25" s="303"/>
      <c r="G25" s="303"/>
      <c r="H25" s="303"/>
      <c r="I25" s="303"/>
      <c r="J25" s="303"/>
      <c r="K25" s="303"/>
      <c r="L25" s="303"/>
      <c r="M25" s="303"/>
      <c r="N25" s="303"/>
      <c r="O25" s="303"/>
      <c r="P25" s="303"/>
      <c r="Q25" s="303"/>
      <c r="R25" s="303"/>
      <c r="S25" s="303"/>
      <c r="T25" s="303"/>
      <c r="U25" s="303"/>
      <c r="V25" s="303"/>
      <c r="W25" s="303"/>
      <c r="X25" s="281"/>
      <c r="Y25" s="408"/>
      <c r="Z25" s="408" t="s">
        <v>95</v>
      </c>
      <c r="AA25" s="408" t="s">
        <v>869</v>
      </c>
      <c r="AB25" s="308" t="s">
        <v>234</v>
      </c>
      <c r="AC25" s="25"/>
      <c r="AD25" s="25"/>
      <c r="AE25" s="408"/>
      <c r="AF25" s="279"/>
    </row>
    <row r="26" spans="1:32" ht="11.15" customHeight="1" x14ac:dyDescent="0.25">
      <c r="A26" s="303"/>
      <c r="B26" s="303"/>
      <c r="C26" s="303" t="s">
        <v>206</v>
      </c>
      <c r="D26" s="303" t="s">
        <v>205</v>
      </c>
      <c r="E26" s="303"/>
      <c r="F26" s="303"/>
      <c r="G26" s="303"/>
      <c r="H26" s="303"/>
      <c r="I26" s="303"/>
      <c r="J26" s="303"/>
      <c r="K26" s="303"/>
      <c r="L26" s="303"/>
      <c r="M26" s="303"/>
      <c r="N26" s="303"/>
      <c r="O26" s="303"/>
      <c r="P26" s="303"/>
      <c r="Q26" s="303"/>
      <c r="R26" s="303"/>
      <c r="S26" s="303"/>
      <c r="T26" s="303"/>
      <c r="U26" s="408"/>
      <c r="V26" s="303"/>
      <c r="W26" s="303"/>
      <c r="X26" s="282"/>
      <c r="Y26" s="406"/>
      <c r="Z26" s="406" t="s">
        <v>75</v>
      </c>
      <c r="AA26" s="406" t="s">
        <v>871</v>
      </c>
      <c r="AB26" s="31" t="s">
        <v>235</v>
      </c>
      <c r="AC26" s="25"/>
      <c r="AD26" s="25"/>
      <c r="AE26" s="408"/>
      <c r="AF26" s="279"/>
    </row>
    <row r="27" spans="1:32" ht="6" customHeight="1" x14ac:dyDescent="0.25">
      <c r="A27" s="303"/>
      <c r="B27" s="303"/>
      <c r="C27" s="303"/>
      <c r="D27" s="303"/>
      <c r="E27" s="303"/>
      <c r="F27" s="303"/>
      <c r="G27" s="303"/>
      <c r="H27" s="303"/>
      <c r="I27" s="303"/>
      <c r="J27" s="303"/>
      <c r="K27" s="303"/>
      <c r="L27" s="303"/>
      <c r="M27" s="303"/>
      <c r="N27" s="303"/>
      <c r="O27" s="303"/>
      <c r="P27" s="303"/>
      <c r="Q27" s="303"/>
      <c r="R27" s="303"/>
      <c r="S27" s="303"/>
      <c r="T27" s="408"/>
      <c r="U27" s="303"/>
      <c r="V27" s="303"/>
      <c r="W27" s="303"/>
      <c r="X27" s="283"/>
      <c r="Y27" s="26"/>
      <c r="Z27" s="26"/>
      <c r="AA27" s="26"/>
      <c r="AB27" s="32"/>
      <c r="AC27" s="26"/>
      <c r="AD27" s="26"/>
      <c r="AE27" s="27"/>
      <c r="AF27" s="286"/>
    </row>
    <row r="28" spans="1:32" ht="11.15" customHeight="1" x14ac:dyDescent="0.25">
      <c r="A28" s="303"/>
      <c r="B28" s="303"/>
      <c r="C28" s="303" t="s">
        <v>208</v>
      </c>
      <c r="D28" s="303" t="s">
        <v>207</v>
      </c>
      <c r="E28" s="303"/>
      <c r="F28" s="303"/>
      <c r="G28" s="303"/>
      <c r="H28" s="303"/>
      <c r="I28" s="303"/>
      <c r="J28" s="303"/>
      <c r="K28" s="303"/>
      <c r="L28" s="303"/>
      <c r="M28" s="303"/>
      <c r="N28" s="303"/>
      <c r="O28" s="303"/>
      <c r="P28" s="303"/>
      <c r="Q28" s="303"/>
      <c r="R28" s="408"/>
      <c r="S28" s="408"/>
      <c r="T28" s="303"/>
      <c r="U28" s="303"/>
      <c r="V28" s="303"/>
      <c r="W28" s="303"/>
      <c r="X28" s="280"/>
      <c r="Y28" s="24"/>
      <c r="Z28" s="24" t="s">
        <v>167</v>
      </c>
      <c r="AA28" s="24" t="s">
        <v>854</v>
      </c>
      <c r="AB28" s="30" t="s">
        <v>287</v>
      </c>
      <c r="AC28" s="25"/>
      <c r="AD28" s="25"/>
      <c r="AE28" s="408"/>
      <c r="AF28" s="279"/>
    </row>
    <row r="29" spans="1:32" ht="11.15" customHeight="1" x14ac:dyDescent="0.25">
      <c r="A29" s="303"/>
      <c r="B29" s="303"/>
      <c r="C29" s="303" t="s">
        <v>145</v>
      </c>
      <c r="D29" s="303" t="s">
        <v>209</v>
      </c>
      <c r="E29" s="303"/>
      <c r="F29" s="303"/>
      <c r="G29" s="408"/>
      <c r="H29" s="408"/>
      <c r="I29" s="408"/>
      <c r="J29" s="408"/>
      <c r="K29" s="408"/>
      <c r="L29" s="408"/>
      <c r="M29" s="408"/>
      <c r="N29" s="408"/>
      <c r="O29" s="408"/>
      <c r="P29" s="408"/>
      <c r="Q29" s="408"/>
      <c r="R29" s="303"/>
      <c r="S29" s="303"/>
      <c r="T29" s="303"/>
      <c r="U29" s="303"/>
      <c r="V29" s="303"/>
      <c r="W29" s="303"/>
      <c r="X29" s="281"/>
      <c r="Y29" s="408"/>
      <c r="Z29" s="408" t="s">
        <v>165</v>
      </c>
      <c r="AA29" s="408" t="s">
        <v>856</v>
      </c>
      <c r="AB29" s="308" t="s">
        <v>237</v>
      </c>
      <c r="AC29" s="25"/>
      <c r="AD29" s="25"/>
      <c r="AE29" s="408"/>
      <c r="AF29" s="279"/>
    </row>
    <row r="30" spans="1:32" ht="11.15" customHeight="1" x14ac:dyDescent="0.25">
      <c r="A30" s="303"/>
      <c r="B30" s="303"/>
      <c r="C30" s="303" t="s">
        <v>148</v>
      </c>
      <c r="D30" s="303" t="s">
        <v>210</v>
      </c>
      <c r="E30" s="303"/>
      <c r="F30" s="303"/>
      <c r="G30" s="303"/>
      <c r="H30" s="303"/>
      <c r="I30" s="303"/>
      <c r="J30" s="303"/>
      <c r="K30" s="303"/>
      <c r="L30" s="303"/>
      <c r="M30" s="303"/>
      <c r="N30" s="303"/>
      <c r="O30" s="303"/>
      <c r="P30" s="303"/>
      <c r="Q30" s="303"/>
      <c r="R30" s="303"/>
      <c r="S30" s="303"/>
      <c r="T30" s="303"/>
      <c r="U30" s="303"/>
      <c r="V30" s="303"/>
      <c r="W30" s="303"/>
      <c r="X30" s="281"/>
      <c r="Y30" s="408"/>
      <c r="Z30" s="408" t="s">
        <v>163</v>
      </c>
      <c r="AA30" s="408" t="s">
        <v>857</v>
      </c>
      <c r="AB30" s="308" t="s">
        <v>288</v>
      </c>
      <c r="AC30" s="25"/>
      <c r="AD30" s="25"/>
      <c r="AE30" s="408"/>
      <c r="AF30" s="279"/>
    </row>
    <row r="31" spans="1:32" ht="11.15" customHeight="1" x14ac:dyDescent="0.25">
      <c r="A31" s="303"/>
      <c r="B31" s="303"/>
      <c r="C31" s="303"/>
      <c r="D31" s="303"/>
      <c r="E31" s="303"/>
      <c r="F31" s="303"/>
      <c r="G31" s="303"/>
      <c r="H31" s="303"/>
      <c r="I31" s="303"/>
      <c r="J31" s="303"/>
      <c r="K31" s="303"/>
      <c r="L31" s="303"/>
      <c r="M31" s="303"/>
      <c r="N31" s="303"/>
      <c r="O31" s="303"/>
      <c r="P31" s="303"/>
      <c r="Q31" s="303"/>
      <c r="R31" s="303"/>
      <c r="S31" s="303"/>
      <c r="T31" s="303"/>
      <c r="U31" s="303"/>
      <c r="V31" s="303"/>
      <c r="W31" s="303"/>
      <c r="X31" s="1312" t="str">
        <f>TEXT(FW_YR-2,"####")</f>
        <v>2020</v>
      </c>
      <c r="Y31" s="408"/>
      <c r="Z31" s="408" t="s">
        <v>162</v>
      </c>
      <c r="AA31" s="408" t="s">
        <v>859</v>
      </c>
      <c r="AB31" s="308" t="s">
        <v>878</v>
      </c>
      <c r="AC31" s="25"/>
      <c r="AD31" s="25"/>
      <c r="AE31" s="408"/>
      <c r="AF31" s="1312" t="str">
        <f>X31</f>
        <v>2020</v>
      </c>
    </row>
    <row r="32" spans="1:32" ht="11.15" customHeight="1" x14ac:dyDescent="0.25">
      <c r="B32" s="303" t="s">
        <v>879</v>
      </c>
      <c r="C32" s="303"/>
      <c r="D32" s="303"/>
      <c r="E32" s="303"/>
      <c r="F32" s="303"/>
      <c r="G32" s="303"/>
      <c r="H32" s="303"/>
      <c r="I32" s="303"/>
      <c r="J32" s="303"/>
      <c r="K32" s="303"/>
      <c r="L32" s="303"/>
      <c r="M32" s="303"/>
      <c r="N32" s="303"/>
      <c r="O32" s="303"/>
      <c r="P32" s="303"/>
      <c r="Q32" s="303"/>
      <c r="R32" s="303"/>
      <c r="S32" s="303"/>
      <c r="T32" s="303"/>
      <c r="U32" s="303"/>
      <c r="V32" s="303"/>
      <c r="W32" s="303"/>
      <c r="X32" s="1312"/>
      <c r="Y32" s="408"/>
      <c r="Z32" s="408" t="s">
        <v>161</v>
      </c>
      <c r="AA32" s="408" t="s">
        <v>860</v>
      </c>
      <c r="AB32" s="308" t="s">
        <v>880</v>
      </c>
      <c r="AC32" s="25"/>
      <c r="AD32" s="25"/>
      <c r="AE32" s="408"/>
      <c r="AF32" s="1312"/>
    </row>
    <row r="33" spans="1:32" ht="11.15" customHeight="1" x14ac:dyDescent="0.25">
      <c r="A33" s="303"/>
      <c r="B33" s="303"/>
      <c r="R33" s="303"/>
      <c r="S33" s="303"/>
      <c r="T33" s="303"/>
      <c r="U33" s="303"/>
      <c r="V33" s="303"/>
      <c r="W33" s="303"/>
      <c r="X33" s="1312"/>
      <c r="Y33" s="408"/>
      <c r="Z33" s="408" t="s">
        <v>160</v>
      </c>
      <c r="AA33" s="408" t="s">
        <v>862</v>
      </c>
      <c r="AB33" s="308" t="s">
        <v>881</v>
      </c>
      <c r="AC33" s="25"/>
      <c r="AD33" s="25"/>
      <c r="AE33" s="408"/>
      <c r="AF33" s="1312"/>
    </row>
    <row r="34" spans="1:32" ht="11.15" customHeight="1" x14ac:dyDescent="0.25">
      <c r="A34" s="303"/>
      <c r="B34" s="303"/>
      <c r="C34" s="303" t="s">
        <v>547</v>
      </c>
      <c r="D34" s="303" t="s">
        <v>882</v>
      </c>
      <c r="E34" s="303"/>
      <c r="F34" s="303"/>
      <c r="G34" s="303"/>
      <c r="H34" s="303"/>
      <c r="I34" s="303"/>
      <c r="J34" s="303"/>
      <c r="K34" s="303"/>
      <c r="L34" s="303"/>
      <c r="M34" s="303"/>
      <c r="N34" s="303"/>
      <c r="O34" s="303"/>
      <c r="P34" s="303"/>
      <c r="Q34" s="303"/>
      <c r="R34" s="303"/>
      <c r="S34" s="303"/>
      <c r="T34" s="303"/>
      <c r="U34" s="303"/>
      <c r="V34" s="303"/>
      <c r="W34" s="303"/>
      <c r="X34" s="1312"/>
      <c r="Y34" s="408"/>
      <c r="Z34" s="408" t="s">
        <v>159</v>
      </c>
      <c r="AA34" s="408" t="s">
        <v>863</v>
      </c>
      <c r="AB34" s="308" t="s">
        <v>240</v>
      </c>
      <c r="AC34" s="25"/>
      <c r="AD34" s="25"/>
      <c r="AE34" s="408"/>
      <c r="AF34" s="1312"/>
    </row>
    <row r="35" spans="1:32" ht="11.15" customHeight="1" x14ac:dyDescent="0.25">
      <c r="A35" s="303"/>
      <c r="B35" s="303"/>
      <c r="C35" s="303" t="s">
        <v>53</v>
      </c>
      <c r="D35" s="303" t="s">
        <v>883</v>
      </c>
      <c r="E35" s="303"/>
      <c r="F35" s="303"/>
      <c r="G35" s="303"/>
      <c r="H35" s="303"/>
      <c r="I35" s="303"/>
      <c r="J35" s="303"/>
      <c r="K35" s="303"/>
      <c r="L35" s="303"/>
      <c r="M35" s="303"/>
      <c r="N35" s="303"/>
      <c r="O35" s="303"/>
      <c r="P35" s="303"/>
      <c r="Q35" s="303"/>
      <c r="R35" s="303"/>
      <c r="S35" s="303"/>
      <c r="T35" s="303"/>
      <c r="U35" s="303"/>
      <c r="V35" s="303"/>
      <c r="W35" s="303"/>
      <c r="X35" s="1312"/>
      <c r="Y35" s="408"/>
      <c r="Z35" s="408" t="s">
        <v>158</v>
      </c>
      <c r="AA35" s="408" t="s">
        <v>865</v>
      </c>
      <c r="AB35" s="308" t="s">
        <v>242</v>
      </c>
      <c r="AC35" s="25"/>
      <c r="AD35" s="25"/>
      <c r="AE35" s="408"/>
      <c r="AF35" s="1312"/>
    </row>
    <row r="36" spans="1:32" ht="11.15" customHeight="1" x14ac:dyDescent="0.25">
      <c r="A36" s="303"/>
      <c r="B36" s="303"/>
      <c r="C36" s="303" t="s">
        <v>55</v>
      </c>
      <c r="D36" s="303" t="s">
        <v>884</v>
      </c>
      <c r="E36" s="303"/>
      <c r="F36" s="303"/>
      <c r="G36" s="303"/>
      <c r="H36" s="303"/>
      <c r="I36" s="303"/>
      <c r="J36" s="303"/>
      <c r="K36" s="303"/>
      <c r="L36" s="303"/>
      <c r="M36" s="303"/>
      <c r="N36" s="303"/>
      <c r="O36" s="303"/>
      <c r="P36" s="303"/>
      <c r="Q36" s="303"/>
      <c r="R36" s="303"/>
      <c r="S36" s="303"/>
      <c r="T36" s="303"/>
      <c r="U36" s="303"/>
      <c r="V36" s="303"/>
      <c r="W36" s="303"/>
      <c r="X36" s="1312"/>
      <c r="Y36" s="408"/>
      <c r="Z36" s="408" t="s">
        <v>97</v>
      </c>
      <c r="AA36" s="408" t="s">
        <v>866</v>
      </c>
      <c r="AB36" s="308" t="s">
        <v>885</v>
      </c>
      <c r="AC36" s="25"/>
      <c r="AD36" s="25"/>
      <c r="AE36" s="408"/>
      <c r="AF36" s="1312"/>
    </row>
    <row r="37" spans="1:32" ht="11.15" customHeight="1" x14ac:dyDescent="0.25">
      <c r="A37" s="303"/>
      <c r="B37" s="303"/>
      <c r="C37" s="303" t="s">
        <v>91</v>
      </c>
      <c r="D37" s="303" t="s">
        <v>886</v>
      </c>
      <c r="E37" s="303"/>
      <c r="F37" s="303"/>
      <c r="G37" s="303"/>
      <c r="H37" s="303"/>
      <c r="I37" s="303"/>
      <c r="J37" s="303"/>
      <c r="K37" s="303"/>
      <c r="L37" s="303"/>
      <c r="M37" s="303"/>
      <c r="N37" s="303"/>
      <c r="O37" s="303"/>
      <c r="P37" s="303"/>
      <c r="Q37" s="303"/>
      <c r="R37" s="303"/>
      <c r="S37" s="303"/>
      <c r="T37" s="303"/>
      <c r="U37" s="303"/>
      <c r="V37" s="303"/>
      <c r="W37" s="303"/>
      <c r="X37" s="281"/>
      <c r="Y37" s="408"/>
      <c r="Z37" s="408" t="s">
        <v>96</v>
      </c>
      <c r="AA37" s="408" t="s">
        <v>868</v>
      </c>
      <c r="AB37" s="308" t="s">
        <v>887</v>
      </c>
      <c r="AC37" s="25"/>
      <c r="AD37" s="25"/>
      <c r="AE37" s="408"/>
      <c r="AF37" s="279"/>
    </row>
    <row r="38" spans="1:32" ht="11.15" customHeight="1" x14ac:dyDescent="0.25">
      <c r="A38" s="303"/>
      <c r="B38" s="303"/>
      <c r="C38" s="303" t="s">
        <v>116</v>
      </c>
      <c r="D38" s="303" t="s">
        <v>888</v>
      </c>
      <c r="E38" s="303"/>
      <c r="F38" s="303"/>
      <c r="G38" s="303"/>
      <c r="H38" s="303"/>
      <c r="I38" s="303"/>
      <c r="J38" s="303"/>
      <c r="K38" s="303"/>
      <c r="L38" s="303"/>
      <c r="M38" s="303"/>
      <c r="N38" s="303"/>
      <c r="O38" s="303"/>
      <c r="P38" s="303"/>
      <c r="Q38" s="303"/>
      <c r="R38" s="303"/>
      <c r="S38" s="303"/>
      <c r="T38" s="303"/>
      <c r="U38" s="303"/>
      <c r="V38" s="303"/>
      <c r="W38" s="303"/>
      <c r="X38" s="281"/>
      <c r="Y38" s="408"/>
      <c r="Z38" s="408" t="s">
        <v>95</v>
      </c>
      <c r="AA38" s="408" t="s">
        <v>869</v>
      </c>
      <c r="AB38" s="308" t="s">
        <v>889</v>
      </c>
      <c r="AC38" s="25"/>
      <c r="AD38" s="25"/>
      <c r="AE38" s="408"/>
      <c r="AF38" s="279"/>
    </row>
    <row r="39" spans="1:32" ht="11.15" customHeight="1" x14ac:dyDescent="0.25">
      <c r="A39" s="303"/>
      <c r="B39" s="303"/>
      <c r="C39" s="381" t="s">
        <v>385</v>
      </c>
      <c r="D39" s="187" t="s">
        <v>678</v>
      </c>
      <c r="E39" s="381"/>
      <c r="F39" s="381"/>
      <c r="G39" s="381"/>
      <c r="H39" s="381"/>
      <c r="I39" s="381"/>
      <c r="J39" s="381"/>
      <c r="K39" s="381"/>
      <c r="L39" s="381"/>
      <c r="M39" s="381"/>
      <c r="N39" s="381"/>
      <c r="O39" s="381"/>
      <c r="P39" s="381"/>
      <c r="Q39" s="381"/>
      <c r="R39" s="381"/>
      <c r="S39" s="303"/>
      <c r="T39" s="303"/>
      <c r="U39" s="303"/>
      <c r="V39" s="303"/>
      <c r="W39" s="303"/>
      <c r="X39" s="282"/>
      <c r="Y39" s="406"/>
      <c r="Z39" s="406" t="s">
        <v>75</v>
      </c>
      <c r="AA39" s="406" t="s">
        <v>871</v>
      </c>
      <c r="AB39" s="31" t="s">
        <v>244</v>
      </c>
      <c r="AC39" s="25"/>
      <c r="AD39" s="25"/>
      <c r="AE39" s="408"/>
      <c r="AF39" s="279"/>
    </row>
    <row r="40" spans="1:32" ht="6" customHeight="1" x14ac:dyDescent="0.25">
      <c r="A40" s="303"/>
      <c r="B40" s="303"/>
      <c r="C40" s="187"/>
      <c r="D40" s="187"/>
      <c r="E40" s="187"/>
      <c r="F40" s="187"/>
      <c r="G40" s="187"/>
      <c r="H40" s="187"/>
      <c r="I40" s="187"/>
      <c r="J40" s="187"/>
      <c r="K40" s="187"/>
      <c r="L40" s="187"/>
      <c r="M40" s="187"/>
      <c r="N40" s="187"/>
      <c r="O40" s="187"/>
      <c r="P40" s="187"/>
      <c r="Q40" s="187"/>
      <c r="R40" s="187"/>
      <c r="S40" s="303"/>
      <c r="T40" s="303"/>
      <c r="U40" s="303"/>
      <c r="V40" s="303"/>
      <c r="W40" s="303"/>
      <c r="X40" s="283"/>
      <c r="Y40" s="26"/>
      <c r="Z40" s="26"/>
      <c r="AA40" s="26"/>
      <c r="AB40" s="32"/>
      <c r="AC40" s="26"/>
      <c r="AD40" s="26"/>
      <c r="AE40" s="27"/>
      <c r="AF40" s="286"/>
    </row>
    <row r="41" spans="1:32" ht="11.15" customHeight="1" x14ac:dyDescent="0.25">
      <c r="A41" s="303"/>
      <c r="B41" s="303"/>
      <c r="C41" s="428" t="s">
        <v>155</v>
      </c>
      <c r="D41" s="381" t="s">
        <v>890</v>
      </c>
      <c r="E41" s="381"/>
      <c r="F41" s="381"/>
      <c r="G41" s="381"/>
      <c r="H41" s="381"/>
      <c r="I41" s="381"/>
      <c r="J41" s="381"/>
      <c r="K41" s="381"/>
      <c r="L41" s="381"/>
      <c r="M41" s="381"/>
      <c r="N41" s="381"/>
      <c r="O41" s="381"/>
      <c r="P41" s="381"/>
      <c r="Q41" s="381"/>
      <c r="R41" s="381"/>
      <c r="S41" s="303"/>
      <c r="T41" s="303"/>
      <c r="U41" s="303"/>
      <c r="V41" s="303"/>
      <c r="W41" s="303"/>
      <c r="X41" s="280"/>
      <c r="Y41" s="24"/>
      <c r="Z41" s="24" t="s">
        <v>167</v>
      </c>
      <c r="AA41" s="24" t="s">
        <v>854</v>
      </c>
      <c r="AB41" s="30" t="s">
        <v>891</v>
      </c>
      <c r="AC41" s="25"/>
      <c r="AD41" s="25"/>
      <c r="AE41" s="408"/>
      <c r="AF41" s="279"/>
    </row>
    <row r="42" spans="1:32" ht="11.15" customHeight="1" x14ac:dyDescent="0.25">
      <c r="A42" s="303"/>
      <c r="B42" s="303"/>
      <c r="C42" s="187"/>
      <c r="D42" s="187"/>
      <c r="E42" s="187"/>
      <c r="F42" s="187"/>
      <c r="G42" s="187"/>
      <c r="H42" s="187"/>
      <c r="I42" s="187"/>
      <c r="J42" s="187"/>
      <c r="K42" s="187"/>
      <c r="L42" s="381"/>
      <c r="M42" s="381"/>
      <c r="N42" s="381"/>
      <c r="O42" s="381"/>
      <c r="P42" s="381"/>
      <c r="Q42" s="381"/>
      <c r="R42" s="381"/>
      <c r="S42" s="303"/>
      <c r="T42" s="303"/>
      <c r="U42" s="303"/>
      <c r="V42" s="303"/>
      <c r="W42" s="303"/>
      <c r="X42" s="281"/>
      <c r="Y42" s="408"/>
      <c r="Z42" s="408" t="s">
        <v>165</v>
      </c>
      <c r="AA42" s="408" t="s">
        <v>856</v>
      </c>
      <c r="AB42" s="308" t="s">
        <v>892</v>
      </c>
      <c r="AC42" s="25"/>
      <c r="AD42" s="25"/>
      <c r="AE42" s="408"/>
      <c r="AF42" s="279"/>
    </row>
    <row r="43" spans="1:32" ht="11.15" customHeight="1" x14ac:dyDescent="0.25">
      <c r="A43" s="303"/>
      <c r="B43" s="303"/>
      <c r="C43" s="381" t="s">
        <v>874</v>
      </c>
      <c r="D43" s="381" t="s">
        <v>682</v>
      </c>
      <c r="E43" s="381"/>
      <c r="F43" s="381"/>
      <c r="G43" s="381"/>
      <c r="H43" s="381"/>
      <c r="I43" s="381"/>
      <c r="J43" s="381"/>
      <c r="K43" s="381"/>
      <c r="L43" s="187"/>
      <c r="M43" s="187"/>
      <c r="N43" s="187"/>
      <c r="O43" s="187"/>
      <c r="P43" s="187"/>
      <c r="Q43" s="187"/>
      <c r="R43" s="381"/>
      <c r="S43" s="303"/>
      <c r="T43" s="303"/>
      <c r="U43" s="303"/>
      <c r="V43" s="303"/>
      <c r="W43" s="303"/>
      <c r="X43" s="281"/>
      <c r="Y43" s="408"/>
      <c r="Z43" s="408" t="s">
        <v>163</v>
      </c>
      <c r="AA43" s="408" t="s">
        <v>857</v>
      </c>
      <c r="AB43" s="308" t="s">
        <v>893</v>
      </c>
      <c r="AC43" s="25"/>
      <c r="AD43" s="25"/>
      <c r="AE43" s="408"/>
      <c r="AF43" s="279"/>
    </row>
    <row r="44" spans="1:32" ht="11.15" customHeight="1" x14ac:dyDescent="0.25">
      <c r="A44" s="303"/>
      <c r="B44" s="303"/>
      <c r="C44" s="381" t="s">
        <v>103</v>
      </c>
      <c r="D44" s="381" t="s">
        <v>683</v>
      </c>
      <c r="E44" s="381"/>
      <c r="F44" s="381"/>
      <c r="G44" s="381"/>
      <c r="H44" s="381"/>
      <c r="I44" s="381"/>
      <c r="J44" s="381"/>
      <c r="K44" s="381"/>
      <c r="L44" s="381"/>
      <c r="M44" s="381"/>
      <c r="N44" s="381"/>
      <c r="O44" s="381"/>
      <c r="P44" s="381"/>
      <c r="Q44" s="381"/>
      <c r="R44" s="381"/>
      <c r="S44" s="303"/>
      <c r="T44" s="303"/>
      <c r="U44" s="303"/>
      <c r="V44" s="303"/>
      <c r="W44" s="303"/>
      <c r="X44" s="1312" t="str">
        <f>TEXT(FW_YR-3,"####")</f>
        <v>2019</v>
      </c>
      <c r="Y44" s="408"/>
      <c r="Z44" s="408" t="s">
        <v>162</v>
      </c>
      <c r="AA44" s="408" t="s">
        <v>859</v>
      </c>
      <c r="AB44" s="308" t="s">
        <v>894</v>
      </c>
      <c r="AC44" s="25"/>
      <c r="AD44" s="25"/>
      <c r="AE44" s="408"/>
      <c r="AF44" s="1312" t="str">
        <f>X44</f>
        <v>2019</v>
      </c>
    </row>
    <row r="45" spans="1:32" ht="11.15" customHeight="1" x14ac:dyDescent="0.25">
      <c r="A45" s="303"/>
      <c r="B45" s="303"/>
      <c r="C45" s="637" t="s">
        <v>364</v>
      </c>
      <c r="D45" s="381" t="s">
        <v>677</v>
      </c>
      <c r="E45" s="381"/>
      <c r="F45" s="381"/>
      <c r="G45" s="381"/>
      <c r="H45" s="381"/>
      <c r="I45" s="381"/>
      <c r="J45" s="381"/>
      <c r="K45" s="381"/>
      <c r="L45" s="381"/>
      <c r="M45" s="381"/>
      <c r="N45" s="381"/>
      <c r="O45" s="381"/>
      <c r="P45" s="381"/>
      <c r="Q45" s="381"/>
      <c r="R45" s="381"/>
      <c r="S45" s="303"/>
      <c r="T45" s="303"/>
      <c r="U45" s="303"/>
      <c r="V45" s="303"/>
      <c r="W45" s="303"/>
      <c r="X45" s="1312"/>
      <c r="Y45" s="408"/>
      <c r="Z45" s="408" t="s">
        <v>161</v>
      </c>
      <c r="AA45" s="408" t="s">
        <v>860</v>
      </c>
      <c r="AB45" s="308" t="s">
        <v>291</v>
      </c>
      <c r="AC45" s="25"/>
      <c r="AD45" s="25"/>
      <c r="AE45" s="408"/>
      <c r="AF45" s="1312"/>
    </row>
    <row r="46" spans="1:32" ht="11.15" customHeight="1" x14ac:dyDescent="0.25">
      <c r="A46" s="303"/>
      <c r="B46" s="303"/>
      <c r="C46" s="381" t="s">
        <v>139</v>
      </c>
      <c r="D46" s="381" t="s">
        <v>667</v>
      </c>
      <c r="E46" s="381"/>
      <c r="F46" s="381"/>
      <c r="G46" s="381"/>
      <c r="H46" s="381"/>
      <c r="I46" s="381"/>
      <c r="J46" s="381"/>
      <c r="K46" s="381"/>
      <c r="L46" s="381"/>
      <c r="M46" s="381"/>
      <c r="N46" s="381"/>
      <c r="O46" s="381"/>
      <c r="P46" s="381"/>
      <c r="Q46" s="381"/>
      <c r="R46" s="381"/>
      <c r="S46" s="303"/>
      <c r="T46" s="303"/>
      <c r="U46" s="408"/>
      <c r="V46" s="303"/>
      <c r="W46" s="303"/>
      <c r="X46" s="1312"/>
      <c r="Y46" s="408"/>
      <c r="Z46" s="408" t="s">
        <v>160</v>
      </c>
      <c r="AA46" s="408" t="s">
        <v>862</v>
      </c>
      <c r="AB46" s="308" t="s">
        <v>293</v>
      </c>
      <c r="AC46" s="25"/>
      <c r="AD46" s="25"/>
      <c r="AE46" s="408"/>
      <c r="AF46" s="1312"/>
    </row>
    <row r="47" spans="1:32" ht="11.15" customHeight="1" x14ac:dyDescent="0.25">
      <c r="A47" s="303"/>
      <c r="B47" s="303"/>
      <c r="C47" s="303" t="s">
        <v>129</v>
      </c>
      <c r="D47" s="303" t="s">
        <v>895</v>
      </c>
      <c r="E47" s="303"/>
      <c r="F47" s="303"/>
      <c r="G47" s="303"/>
      <c r="H47" s="303"/>
      <c r="I47" s="303"/>
      <c r="J47" s="303"/>
      <c r="K47" s="303"/>
      <c r="L47" s="303"/>
      <c r="M47" s="303"/>
      <c r="N47" s="303"/>
      <c r="O47" s="303"/>
      <c r="P47" s="303"/>
      <c r="Q47" s="303"/>
      <c r="R47" s="303"/>
      <c r="S47" s="303"/>
      <c r="T47" s="408"/>
      <c r="U47" s="408"/>
      <c r="V47" s="303"/>
      <c r="W47" s="303"/>
      <c r="X47" s="1312"/>
      <c r="Y47" s="408"/>
      <c r="Z47" s="408" t="s">
        <v>159</v>
      </c>
      <c r="AA47" s="408" t="s">
        <v>863</v>
      </c>
      <c r="AB47" s="308" t="s">
        <v>295</v>
      </c>
      <c r="AC47" s="25"/>
      <c r="AD47" s="25"/>
      <c r="AE47" s="408"/>
      <c r="AF47" s="1312"/>
    </row>
    <row r="48" spans="1:32" ht="11.15" customHeight="1" x14ac:dyDescent="0.25">
      <c r="A48" s="303"/>
      <c r="B48" s="303"/>
      <c r="C48" s="303" t="s">
        <v>135</v>
      </c>
      <c r="D48" s="303" t="s">
        <v>896</v>
      </c>
      <c r="E48" s="303"/>
      <c r="F48" s="303"/>
      <c r="G48" s="303"/>
      <c r="H48" s="303"/>
      <c r="I48" s="303"/>
      <c r="J48" s="303"/>
      <c r="K48" s="303"/>
      <c r="L48" s="303"/>
      <c r="M48" s="303"/>
      <c r="N48" s="303"/>
      <c r="O48" s="303"/>
      <c r="P48" s="303"/>
      <c r="Q48" s="303"/>
      <c r="R48" s="303"/>
      <c r="S48" s="408"/>
      <c r="T48" s="408"/>
      <c r="U48" s="303"/>
      <c r="V48" s="303"/>
      <c r="W48" s="303"/>
      <c r="X48" s="1312"/>
      <c r="Y48" s="408"/>
      <c r="Z48" s="408" t="s">
        <v>158</v>
      </c>
      <c r="AA48" s="408" t="s">
        <v>865</v>
      </c>
      <c r="AB48" s="308" t="s">
        <v>897</v>
      </c>
      <c r="AC48" s="25"/>
      <c r="AD48" s="25"/>
      <c r="AE48" s="408"/>
      <c r="AF48" s="1312"/>
    </row>
    <row r="49" spans="1:32" ht="11.15" customHeight="1" x14ac:dyDescent="0.25">
      <c r="A49" s="303"/>
      <c r="B49" s="303"/>
      <c r="C49" s="303" t="s">
        <v>145</v>
      </c>
      <c r="D49" s="303" t="s">
        <v>144</v>
      </c>
      <c r="E49" s="303"/>
      <c r="F49" s="303"/>
      <c r="R49" s="408"/>
      <c r="S49" s="408"/>
      <c r="T49" s="303"/>
      <c r="U49" s="303"/>
      <c r="V49" s="303"/>
      <c r="W49" s="303"/>
      <c r="X49" s="1312"/>
      <c r="Y49" s="408"/>
      <c r="Z49" s="408" t="s">
        <v>97</v>
      </c>
      <c r="AA49" s="408" t="s">
        <v>866</v>
      </c>
      <c r="AB49" s="308" t="s">
        <v>898</v>
      </c>
      <c r="AC49" s="25"/>
      <c r="AD49" s="25"/>
      <c r="AE49" s="408"/>
      <c r="AF49" s="1312"/>
    </row>
    <row r="50" spans="1:32" ht="11.15" customHeight="1" x14ac:dyDescent="0.25">
      <c r="A50" s="303"/>
      <c r="B50" s="303"/>
      <c r="C50" s="303"/>
      <c r="D50" s="303"/>
      <c r="E50" s="303"/>
      <c r="F50" s="303"/>
      <c r="G50" s="406"/>
      <c r="H50" s="406"/>
      <c r="I50" s="406"/>
      <c r="J50" s="406"/>
      <c r="K50" s="406"/>
      <c r="L50" s="406"/>
      <c r="M50" s="406"/>
      <c r="N50" s="406"/>
      <c r="O50" s="406"/>
      <c r="P50" s="406"/>
      <c r="Q50" s="406"/>
      <c r="R50" s="408"/>
      <c r="S50" s="303"/>
      <c r="T50" s="303"/>
      <c r="U50" s="303"/>
      <c r="V50" s="303"/>
      <c r="W50" s="303"/>
      <c r="X50" s="281"/>
      <c r="Y50" s="408"/>
      <c r="Z50" s="408" t="s">
        <v>96</v>
      </c>
      <c r="AA50" s="408" t="s">
        <v>868</v>
      </c>
      <c r="AB50" s="308" t="s">
        <v>376</v>
      </c>
      <c r="AC50" s="25"/>
      <c r="AD50" s="25"/>
      <c r="AE50" s="408"/>
      <c r="AF50" s="279"/>
    </row>
    <row r="51" spans="1:32" ht="11.15" customHeight="1" x14ac:dyDescent="0.25">
      <c r="A51" s="303"/>
      <c r="B51" s="303"/>
      <c r="G51" s="303"/>
      <c r="H51" s="303"/>
      <c r="I51" s="303"/>
      <c r="J51" s="303"/>
      <c r="K51" s="303" t="s">
        <v>146</v>
      </c>
      <c r="L51" s="303"/>
      <c r="M51" s="303"/>
      <c r="N51" s="303"/>
      <c r="O51" s="303"/>
      <c r="P51" s="303"/>
      <c r="Q51" s="303"/>
      <c r="R51" s="303"/>
      <c r="S51" s="303"/>
      <c r="T51" s="303"/>
      <c r="U51" s="303"/>
      <c r="V51" s="303"/>
      <c r="W51" s="303"/>
      <c r="X51" s="281"/>
      <c r="Y51" s="408"/>
      <c r="Z51" s="408" t="s">
        <v>95</v>
      </c>
      <c r="AA51" s="408" t="s">
        <v>869</v>
      </c>
      <c r="AB51" s="308" t="s">
        <v>899</v>
      </c>
      <c r="AC51" s="25"/>
      <c r="AD51" s="25"/>
      <c r="AE51" s="408"/>
      <c r="AF51" s="279"/>
    </row>
    <row r="52" spans="1:32" ht="11.15" customHeight="1" x14ac:dyDescent="0.25">
      <c r="A52" s="303"/>
      <c r="B52" s="303"/>
      <c r="C52" s="303" t="s">
        <v>542</v>
      </c>
      <c r="D52" s="303" t="s">
        <v>150</v>
      </c>
      <c r="E52" s="408"/>
      <c r="F52" s="408"/>
      <c r="G52" s="408"/>
      <c r="H52" s="303"/>
      <c r="I52" s="303"/>
      <c r="J52" s="303"/>
      <c r="K52" s="303"/>
      <c r="L52" s="303"/>
      <c r="M52" s="303"/>
      <c r="N52" s="303"/>
      <c r="O52" s="303"/>
      <c r="P52" s="303"/>
      <c r="Q52" s="303"/>
      <c r="R52" s="303"/>
      <c r="S52" s="303"/>
      <c r="T52" s="303"/>
      <c r="U52" s="303"/>
      <c r="V52" s="303"/>
      <c r="W52" s="303"/>
      <c r="X52" s="282"/>
      <c r="Y52" s="406"/>
      <c r="Z52" s="406" t="s">
        <v>75</v>
      </c>
      <c r="AA52" s="406" t="s">
        <v>871</v>
      </c>
      <c r="AB52" s="31" t="s">
        <v>900</v>
      </c>
      <c r="AC52" s="25"/>
      <c r="AD52" s="25"/>
      <c r="AE52" s="408"/>
      <c r="AF52" s="279"/>
    </row>
    <row r="53" spans="1:32" ht="6" customHeight="1" x14ac:dyDescent="0.25">
      <c r="A53" s="303"/>
      <c r="B53" s="303"/>
      <c r="C53" s="303"/>
      <c r="D53" s="303"/>
      <c r="E53" s="303"/>
      <c r="F53" s="303"/>
      <c r="G53" s="303"/>
      <c r="H53" s="303"/>
      <c r="I53" s="303"/>
      <c r="J53" s="303"/>
      <c r="K53" s="303"/>
      <c r="L53" s="303"/>
      <c r="M53" s="303"/>
      <c r="N53" s="303"/>
      <c r="O53" s="303"/>
      <c r="P53" s="303"/>
      <c r="Q53" s="303"/>
      <c r="R53" s="303"/>
      <c r="S53" s="303"/>
      <c r="T53" s="303"/>
      <c r="U53" s="303"/>
      <c r="V53" s="303"/>
      <c r="W53" s="303"/>
      <c r="X53" s="283"/>
      <c r="Y53" s="26"/>
      <c r="Z53" s="26"/>
      <c r="AA53" s="26"/>
      <c r="AB53" s="32"/>
      <c r="AC53" s="26"/>
      <c r="AD53" s="26"/>
      <c r="AE53" s="27"/>
      <c r="AF53" s="286"/>
    </row>
    <row r="54" spans="1:32" ht="11.15" customHeight="1" x14ac:dyDescent="0.25">
      <c r="A54" s="303"/>
      <c r="B54" s="28"/>
      <c r="C54" s="303"/>
      <c r="D54" s="303"/>
      <c r="E54" s="303"/>
      <c r="F54" s="303"/>
      <c r="G54" s="303"/>
      <c r="H54" s="303"/>
      <c r="I54" s="303"/>
      <c r="J54" s="303"/>
      <c r="K54" s="303"/>
      <c r="L54" s="303"/>
      <c r="M54" s="303"/>
      <c r="N54" s="303"/>
      <c r="O54" s="303"/>
      <c r="P54" s="303"/>
      <c r="Q54" s="303"/>
      <c r="R54" s="303"/>
      <c r="S54" s="303"/>
      <c r="T54" s="303"/>
      <c r="U54" s="303"/>
      <c r="V54" s="303"/>
      <c r="W54" s="303"/>
      <c r="X54" s="280"/>
      <c r="Y54" s="24"/>
      <c r="Z54" s="24" t="s">
        <v>167</v>
      </c>
      <c r="AA54" s="24" t="s">
        <v>854</v>
      </c>
      <c r="AB54" s="30" t="s">
        <v>901</v>
      </c>
      <c r="AC54" s="25"/>
      <c r="AD54" s="25"/>
      <c r="AE54" s="408"/>
      <c r="AF54" s="279"/>
    </row>
    <row r="55" spans="1:32" ht="11.15" customHeight="1" x14ac:dyDescent="0.25">
      <c r="A55" s="303"/>
      <c r="B55" s="303"/>
      <c r="C55" s="303"/>
      <c r="D55" s="303"/>
      <c r="E55" s="303"/>
      <c r="F55" s="303"/>
      <c r="G55" s="303"/>
      <c r="H55" s="303"/>
      <c r="I55" s="303"/>
      <c r="J55" s="303"/>
      <c r="K55" s="303"/>
      <c r="L55" s="303"/>
      <c r="M55" s="303"/>
      <c r="N55" s="303"/>
      <c r="O55" s="303"/>
      <c r="P55" s="303"/>
      <c r="Q55" s="303"/>
      <c r="R55" s="303"/>
      <c r="S55" s="303"/>
      <c r="T55" s="303"/>
      <c r="U55" s="303"/>
      <c r="V55" s="303"/>
      <c r="W55" s="303"/>
      <c r="X55" s="281"/>
      <c r="Y55" s="408"/>
      <c r="Z55" s="408" t="s">
        <v>165</v>
      </c>
      <c r="AA55" s="408" t="s">
        <v>856</v>
      </c>
      <c r="AB55" s="308" t="s">
        <v>902</v>
      </c>
      <c r="AC55" s="25"/>
      <c r="AD55" s="25"/>
      <c r="AE55" s="408"/>
      <c r="AF55" s="279"/>
    </row>
    <row r="56" spans="1:32" ht="11.15" customHeight="1" x14ac:dyDescent="0.25">
      <c r="A56" s="303"/>
      <c r="B56" s="303"/>
      <c r="C56" s="303"/>
      <c r="D56" s="303"/>
      <c r="E56" s="303"/>
      <c r="F56" s="303"/>
      <c r="G56" s="303"/>
      <c r="H56" s="303"/>
      <c r="I56" s="303"/>
      <c r="J56" s="303"/>
      <c r="K56" s="303"/>
      <c r="L56" s="303"/>
      <c r="M56" s="303"/>
      <c r="N56" s="303"/>
      <c r="O56" s="303"/>
      <c r="P56" s="303"/>
      <c r="Q56" s="303"/>
      <c r="R56" s="303"/>
      <c r="S56" s="303"/>
      <c r="T56" s="303"/>
      <c r="U56" s="303"/>
      <c r="V56" s="303"/>
      <c r="W56" s="303"/>
      <c r="X56" s="281"/>
      <c r="Y56" s="408"/>
      <c r="Z56" s="408" t="s">
        <v>163</v>
      </c>
      <c r="AA56" s="408" t="s">
        <v>857</v>
      </c>
      <c r="AB56" s="308" t="s">
        <v>903</v>
      </c>
      <c r="AC56" s="25"/>
      <c r="AD56" s="25"/>
      <c r="AE56" s="408"/>
      <c r="AF56" s="279"/>
    </row>
    <row r="57" spans="1:32" ht="11.15" customHeight="1" x14ac:dyDescent="0.25">
      <c r="A57" s="303"/>
      <c r="B57" s="303"/>
      <c r="C57" s="303"/>
      <c r="D57" s="303"/>
      <c r="E57" s="303"/>
      <c r="F57" s="303"/>
      <c r="G57" s="303"/>
      <c r="H57" s="303"/>
      <c r="I57" s="303"/>
      <c r="J57" s="303"/>
      <c r="K57" s="303"/>
      <c r="L57" s="303"/>
      <c r="M57" s="303"/>
      <c r="N57" s="303"/>
      <c r="O57" s="303"/>
      <c r="P57" s="303"/>
      <c r="Q57" s="303"/>
      <c r="R57" s="303"/>
      <c r="S57" s="303"/>
      <c r="T57" s="408"/>
      <c r="U57" s="303"/>
      <c r="V57" s="303"/>
      <c r="W57" s="303"/>
      <c r="X57" s="1312" t="str">
        <f>TEXT(FW_YR-4,"####")</f>
        <v>2018</v>
      </c>
      <c r="Y57" s="408"/>
      <c r="Z57" s="408" t="s">
        <v>162</v>
      </c>
      <c r="AA57" s="408" t="s">
        <v>859</v>
      </c>
      <c r="AB57" s="308" t="s">
        <v>904</v>
      </c>
      <c r="AC57" s="25"/>
      <c r="AD57" s="25"/>
      <c r="AE57" s="408"/>
      <c r="AF57" s="1312" t="str">
        <f>X57</f>
        <v>2018</v>
      </c>
    </row>
    <row r="58" spans="1:32" ht="11.15" customHeight="1" x14ac:dyDescent="0.25">
      <c r="A58" s="303"/>
      <c r="B58" s="303"/>
      <c r="C58" s="303"/>
      <c r="D58" s="303"/>
      <c r="E58" s="303"/>
      <c r="F58" s="303"/>
      <c r="G58" s="303"/>
      <c r="H58" s="303"/>
      <c r="I58" s="303"/>
      <c r="J58" s="303"/>
      <c r="K58" s="303"/>
      <c r="L58" s="303"/>
      <c r="M58" s="303"/>
      <c r="N58" s="303"/>
      <c r="O58" s="303"/>
      <c r="P58" s="303"/>
      <c r="Q58" s="303"/>
      <c r="R58" s="408"/>
      <c r="S58" s="408"/>
      <c r="T58" s="303"/>
      <c r="U58" s="408"/>
      <c r="V58" s="303"/>
      <c r="W58" s="303"/>
      <c r="X58" s="1312"/>
      <c r="Y58" s="408"/>
      <c r="Z58" s="408" t="s">
        <v>161</v>
      </c>
      <c r="AA58" s="408" t="s">
        <v>860</v>
      </c>
      <c r="AB58" s="308" t="s">
        <v>905</v>
      </c>
      <c r="AC58" s="25"/>
      <c r="AD58" s="25"/>
      <c r="AE58" s="408"/>
      <c r="AF58" s="1312"/>
    </row>
    <row r="59" spans="1:32" ht="11.15" customHeight="1" x14ac:dyDescent="0.25">
      <c r="A59" s="303"/>
      <c r="B59" s="303"/>
      <c r="C59" s="303"/>
      <c r="D59" s="303"/>
      <c r="E59" s="303"/>
      <c r="F59" s="303"/>
      <c r="G59" s="408"/>
      <c r="H59" s="408"/>
      <c r="I59" s="408"/>
      <c r="J59" s="408"/>
      <c r="K59" s="408"/>
      <c r="L59" s="408"/>
      <c r="M59" s="408"/>
      <c r="N59" s="408"/>
      <c r="O59" s="408"/>
      <c r="P59" s="408"/>
      <c r="Q59" s="408"/>
      <c r="R59" s="303"/>
      <c r="S59" s="303"/>
      <c r="T59" s="408"/>
      <c r="U59" s="408"/>
      <c r="V59" s="303"/>
      <c r="W59" s="303"/>
      <c r="X59" s="1312"/>
      <c r="Y59" s="408"/>
      <c r="Z59" s="408" t="s">
        <v>160</v>
      </c>
      <c r="AA59" s="408" t="s">
        <v>862</v>
      </c>
      <c r="AB59" s="308" t="s">
        <v>906</v>
      </c>
      <c r="AC59" s="25"/>
      <c r="AD59" s="25"/>
      <c r="AE59" s="408"/>
      <c r="AF59" s="1312"/>
    </row>
    <row r="60" spans="1:32" ht="11.15" customHeight="1" x14ac:dyDescent="0.25">
      <c r="A60" s="303"/>
      <c r="B60" s="303"/>
      <c r="C60" s="303"/>
      <c r="D60" s="303"/>
      <c r="E60" s="303"/>
      <c r="F60" s="303"/>
      <c r="G60" s="303"/>
      <c r="H60" s="303"/>
      <c r="I60" s="303"/>
      <c r="J60" s="303"/>
      <c r="K60" s="303"/>
      <c r="L60" s="303"/>
      <c r="M60" s="303"/>
      <c r="N60" s="303"/>
      <c r="O60" s="303"/>
      <c r="P60" s="303"/>
      <c r="Q60" s="303"/>
      <c r="R60" s="408"/>
      <c r="S60" s="408"/>
      <c r="T60" s="408"/>
      <c r="U60" s="303"/>
      <c r="V60" s="303"/>
      <c r="W60" s="303"/>
      <c r="X60" s="1312"/>
      <c r="Y60" s="408"/>
      <c r="Z60" s="408" t="s">
        <v>159</v>
      </c>
      <c r="AA60" s="408" t="s">
        <v>863</v>
      </c>
      <c r="AB60" s="308" t="s">
        <v>907</v>
      </c>
      <c r="AC60" s="25"/>
      <c r="AD60" s="25"/>
      <c r="AE60" s="408"/>
      <c r="AF60" s="1312"/>
    </row>
    <row r="61" spans="1:32" ht="11.15" customHeight="1" x14ac:dyDescent="0.25">
      <c r="A61" s="303"/>
      <c r="B61" s="303"/>
      <c r="C61" s="303"/>
      <c r="D61" s="303"/>
      <c r="E61" s="408"/>
      <c r="F61" s="408"/>
      <c r="G61" s="408"/>
      <c r="H61" s="408"/>
      <c r="I61" s="408"/>
      <c r="J61" s="408"/>
      <c r="K61" s="408"/>
      <c r="L61" s="408"/>
      <c r="M61" s="408"/>
      <c r="N61" s="408"/>
      <c r="O61" s="408"/>
      <c r="P61" s="408"/>
      <c r="Q61" s="408"/>
      <c r="R61" s="408"/>
      <c r="S61" s="408"/>
      <c r="T61" s="303"/>
      <c r="U61" s="303"/>
      <c r="V61" s="303"/>
      <c r="W61" s="303"/>
      <c r="X61" s="1312"/>
      <c r="Y61" s="408"/>
      <c r="Z61" s="408" t="s">
        <v>158</v>
      </c>
      <c r="AA61" s="408" t="s">
        <v>865</v>
      </c>
      <c r="AB61" s="308" t="s">
        <v>908</v>
      </c>
      <c r="AC61" s="25"/>
      <c r="AD61" s="25"/>
      <c r="AE61" s="408"/>
      <c r="AF61" s="1312"/>
    </row>
    <row r="62" spans="1:32" ht="11.15" customHeight="1" x14ac:dyDescent="0.25">
      <c r="A62" s="303"/>
      <c r="W62" s="303"/>
      <c r="X62" s="1312"/>
      <c r="Y62" s="408"/>
      <c r="Z62" s="408" t="s">
        <v>97</v>
      </c>
      <c r="AA62" s="408" t="s">
        <v>866</v>
      </c>
      <c r="AB62" s="308" t="s">
        <v>909</v>
      </c>
      <c r="AC62" s="25"/>
      <c r="AD62" s="25"/>
      <c r="AE62" s="408"/>
      <c r="AF62" s="1312"/>
    </row>
    <row r="63" spans="1:32" ht="11.15" customHeight="1" x14ac:dyDescent="0.25">
      <c r="A63" s="303"/>
      <c r="W63" s="303"/>
      <c r="X63" s="281"/>
      <c r="Y63" s="408"/>
      <c r="Z63" s="408" t="s">
        <v>96</v>
      </c>
      <c r="AA63" s="408" t="s">
        <v>868</v>
      </c>
      <c r="AB63" s="308" t="s">
        <v>910</v>
      </c>
      <c r="AC63" s="25"/>
      <c r="AD63" s="25"/>
      <c r="AE63" s="408"/>
      <c r="AF63" s="279"/>
    </row>
    <row r="64" spans="1:32" ht="11.15" customHeight="1" x14ac:dyDescent="0.25">
      <c r="A64" s="303"/>
      <c r="W64" s="303"/>
      <c r="X64" s="281"/>
      <c r="Y64" s="408"/>
      <c r="Z64" s="408" t="s">
        <v>95</v>
      </c>
      <c r="AA64" s="408" t="s">
        <v>869</v>
      </c>
      <c r="AB64" s="308" t="s">
        <v>911</v>
      </c>
      <c r="AC64" s="25"/>
      <c r="AD64" s="25"/>
      <c r="AE64" s="408"/>
      <c r="AF64" s="279"/>
    </row>
    <row r="65" spans="1:33" ht="11.15" customHeight="1" x14ac:dyDescent="0.25">
      <c r="A65" s="303"/>
      <c r="W65" s="303"/>
      <c r="X65" s="282"/>
      <c r="Y65" s="406"/>
      <c r="Z65" s="406" t="s">
        <v>75</v>
      </c>
      <c r="AA65" s="406" t="s">
        <v>871</v>
      </c>
      <c r="AB65" s="31" t="s">
        <v>912</v>
      </c>
      <c r="AC65" s="25"/>
      <c r="AD65" s="25"/>
      <c r="AE65" s="408"/>
      <c r="AF65" s="279"/>
    </row>
    <row r="66" spans="1:33" ht="6" customHeight="1" x14ac:dyDescent="0.25">
      <c r="A66" s="303"/>
      <c r="W66" s="303"/>
      <c r="X66" s="283"/>
      <c r="Y66" s="26"/>
      <c r="Z66" s="26"/>
      <c r="AA66" s="26"/>
      <c r="AB66" s="32"/>
      <c r="AC66" s="26"/>
      <c r="AD66" s="26"/>
      <c r="AE66" s="27"/>
      <c r="AF66" s="286"/>
    </row>
    <row r="67" spans="1:33" ht="11.15" customHeight="1" x14ac:dyDescent="0.25">
      <c r="A67" s="303"/>
      <c r="B67" s="1313" t="str">
        <f>"(1) Year of fieldwork is assumed to be " &amp; FW_YR &amp; ". For fieldwork beginning in " &amp; FW_YR+1 &amp; ", all references to calendar years should be increased by one; for example, " &amp; FW_YR-5 &amp; " should be changed to " &amp; FW_YR-4 &amp; ", " &amp; FW_YR-4 &amp; " should be changed to " &amp; FW_YR-3 &amp; ", and similarly for all years throughout the questionnaire."</f>
        <v>(1) Year of fieldwork is assumed to be 2022. For fieldwork beginning in 2023, all references to calendar years should be increased by one; for example, 2017 should be changed to 2018, 2018 should be changed to 2019, and similarly for all years throughout the questionnaire.</v>
      </c>
      <c r="C67" s="1313"/>
      <c r="D67" s="1313"/>
      <c r="E67" s="1313"/>
      <c r="F67" s="1313"/>
      <c r="G67" s="1313"/>
      <c r="H67" s="1313"/>
      <c r="I67" s="1313"/>
      <c r="J67" s="1313"/>
      <c r="K67" s="1313"/>
      <c r="L67" s="1313"/>
      <c r="M67" s="1313"/>
      <c r="N67" s="1313"/>
      <c r="O67" s="1313"/>
      <c r="P67" s="1313"/>
      <c r="Q67" s="1313"/>
      <c r="R67" s="1313"/>
      <c r="S67" s="1313"/>
      <c r="T67" s="1313"/>
      <c r="U67" s="1313"/>
      <c r="V67" s="1313"/>
      <c r="W67" s="303"/>
      <c r="X67" s="280"/>
      <c r="Y67" s="24"/>
      <c r="Z67" s="24" t="s">
        <v>167</v>
      </c>
      <c r="AA67" s="24" t="s">
        <v>854</v>
      </c>
      <c r="AB67" s="30" t="s">
        <v>913</v>
      </c>
      <c r="AC67" s="25"/>
      <c r="AD67" s="25"/>
      <c r="AE67" s="408"/>
      <c r="AF67" s="279"/>
    </row>
    <row r="68" spans="1:33" ht="11.15" customHeight="1" x14ac:dyDescent="0.25">
      <c r="A68" s="303"/>
      <c r="B68" s="1313"/>
      <c r="C68" s="1313"/>
      <c r="D68" s="1313"/>
      <c r="E68" s="1313"/>
      <c r="F68" s="1313"/>
      <c r="G68" s="1313"/>
      <c r="H68" s="1313"/>
      <c r="I68" s="1313"/>
      <c r="J68" s="1313"/>
      <c r="K68" s="1313"/>
      <c r="L68" s="1313"/>
      <c r="M68" s="1313"/>
      <c r="N68" s="1313"/>
      <c r="O68" s="1313"/>
      <c r="P68" s="1313"/>
      <c r="Q68" s="1313"/>
      <c r="R68" s="1313"/>
      <c r="S68" s="1313"/>
      <c r="T68" s="1313"/>
      <c r="U68" s="1313"/>
      <c r="V68" s="1313"/>
      <c r="W68" s="303"/>
      <c r="X68" s="281"/>
      <c r="Y68" s="408"/>
      <c r="Z68" s="408" t="s">
        <v>165</v>
      </c>
      <c r="AA68" s="408" t="s">
        <v>856</v>
      </c>
      <c r="AB68" s="308" t="s">
        <v>914</v>
      </c>
      <c r="AC68" s="25"/>
      <c r="AD68" s="25"/>
      <c r="AE68" s="408"/>
      <c r="AF68" s="279"/>
    </row>
    <row r="69" spans="1:33" ht="11.15" customHeight="1" x14ac:dyDescent="0.25">
      <c r="A69" s="303"/>
      <c r="B69" s="1313"/>
      <c r="C69" s="1313"/>
      <c r="D69" s="1313"/>
      <c r="E69" s="1313"/>
      <c r="F69" s="1313"/>
      <c r="G69" s="1313"/>
      <c r="H69" s="1313"/>
      <c r="I69" s="1313"/>
      <c r="J69" s="1313"/>
      <c r="K69" s="1313"/>
      <c r="L69" s="1313"/>
      <c r="M69" s="1313"/>
      <c r="N69" s="1313"/>
      <c r="O69" s="1313"/>
      <c r="P69" s="1313"/>
      <c r="Q69" s="1313"/>
      <c r="R69" s="1313"/>
      <c r="S69" s="1313"/>
      <c r="T69" s="1313"/>
      <c r="U69" s="1313"/>
      <c r="V69" s="1313"/>
      <c r="W69" s="303"/>
      <c r="X69" s="281"/>
      <c r="Y69" s="408"/>
      <c r="Z69" s="408" t="s">
        <v>163</v>
      </c>
      <c r="AA69" s="408" t="s">
        <v>857</v>
      </c>
      <c r="AB69" s="308" t="s">
        <v>915</v>
      </c>
      <c r="AC69" s="25"/>
      <c r="AD69" s="25"/>
      <c r="AE69" s="408"/>
      <c r="AF69" s="279"/>
    </row>
    <row r="70" spans="1:33" ht="11.15" customHeight="1" x14ac:dyDescent="0.25">
      <c r="A70" s="303"/>
      <c r="B70" s="1313"/>
      <c r="C70" s="1313"/>
      <c r="D70" s="1313"/>
      <c r="E70" s="1313"/>
      <c r="F70" s="1313"/>
      <c r="G70" s="1313"/>
      <c r="H70" s="1313"/>
      <c r="I70" s="1313"/>
      <c r="J70" s="1313"/>
      <c r="K70" s="1313"/>
      <c r="L70" s="1313"/>
      <c r="M70" s="1313"/>
      <c r="N70" s="1313"/>
      <c r="O70" s="1313"/>
      <c r="P70" s="1313"/>
      <c r="Q70" s="1313"/>
      <c r="R70" s="1313"/>
      <c r="S70" s="1313"/>
      <c r="T70" s="1313"/>
      <c r="U70" s="1313"/>
      <c r="V70" s="1313"/>
      <c r="W70" s="303"/>
      <c r="X70" s="1312" t="str">
        <f>TEXT(FW_YR-5,"####")</f>
        <v>2017</v>
      </c>
      <c r="Y70" s="408"/>
      <c r="Z70" s="408" t="s">
        <v>162</v>
      </c>
      <c r="AA70" s="408" t="s">
        <v>859</v>
      </c>
      <c r="AB70" s="308" t="s">
        <v>916</v>
      </c>
      <c r="AC70" s="25"/>
      <c r="AD70" s="25"/>
      <c r="AE70" s="408"/>
      <c r="AF70" s="1312" t="str">
        <f>X70</f>
        <v>2017</v>
      </c>
    </row>
    <row r="71" spans="1:33" ht="11.15" customHeight="1" x14ac:dyDescent="0.25">
      <c r="A71" s="303"/>
      <c r="B71" s="1313"/>
      <c r="C71" s="1313"/>
      <c r="D71" s="1313"/>
      <c r="E71" s="1313"/>
      <c r="F71" s="1313"/>
      <c r="G71" s="1313"/>
      <c r="H71" s="1313"/>
      <c r="I71" s="1313"/>
      <c r="J71" s="1313"/>
      <c r="K71" s="1313"/>
      <c r="L71" s="1313"/>
      <c r="M71" s="1313"/>
      <c r="N71" s="1313"/>
      <c r="O71" s="1313"/>
      <c r="P71" s="1313"/>
      <c r="Q71" s="1313"/>
      <c r="R71" s="1313"/>
      <c r="S71" s="1313"/>
      <c r="T71" s="1313"/>
      <c r="U71" s="1313"/>
      <c r="V71" s="1313"/>
      <c r="W71" s="303"/>
      <c r="X71" s="1312"/>
      <c r="Y71" s="408"/>
      <c r="Z71" s="408" t="s">
        <v>161</v>
      </c>
      <c r="AA71" s="408" t="s">
        <v>860</v>
      </c>
      <c r="AB71" s="308" t="s">
        <v>917</v>
      </c>
      <c r="AC71" s="25"/>
      <c r="AD71" s="25"/>
      <c r="AE71" s="408"/>
      <c r="AF71" s="1312"/>
    </row>
    <row r="72" spans="1:33" ht="11.15" customHeight="1" x14ac:dyDescent="0.25">
      <c r="A72" s="303"/>
      <c r="B72" s="1313"/>
      <c r="C72" s="1313"/>
      <c r="D72" s="1313"/>
      <c r="E72" s="1313"/>
      <c r="F72" s="1313"/>
      <c r="G72" s="1313"/>
      <c r="H72" s="1313"/>
      <c r="I72" s="1313"/>
      <c r="J72" s="1313"/>
      <c r="K72" s="1313"/>
      <c r="L72" s="1313"/>
      <c r="M72" s="1313"/>
      <c r="N72" s="1313"/>
      <c r="O72" s="1313"/>
      <c r="P72" s="1313"/>
      <c r="Q72" s="1313"/>
      <c r="R72" s="1313"/>
      <c r="S72" s="1313"/>
      <c r="T72" s="1313"/>
      <c r="U72" s="1313"/>
      <c r="V72" s="1313"/>
      <c r="W72" s="303"/>
      <c r="X72" s="1312"/>
      <c r="Y72" s="408"/>
      <c r="Z72" s="408" t="s">
        <v>160</v>
      </c>
      <c r="AA72" s="408" t="s">
        <v>862</v>
      </c>
      <c r="AB72" s="308" t="s">
        <v>918</v>
      </c>
      <c r="AC72" s="25"/>
      <c r="AD72" s="25"/>
      <c r="AE72" s="408"/>
      <c r="AF72" s="1312"/>
    </row>
    <row r="73" spans="1:33" ht="11.15" customHeight="1" x14ac:dyDescent="0.25">
      <c r="A73" s="303"/>
      <c r="B73" s="1311" t="s">
        <v>1559</v>
      </c>
      <c r="C73" s="1311"/>
      <c r="D73" s="1311"/>
      <c r="E73" s="1311"/>
      <c r="F73" s="1311"/>
      <c r="G73" s="1311"/>
      <c r="H73" s="1311"/>
      <c r="I73" s="1311"/>
      <c r="J73" s="1311"/>
      <c r="K73" s="1311"/>
      <c r="L73" s="1311"/>
      <c r="M73" s="1311"/>
      <c r="N73" s="1311"/>
      <c r="O73" s="1311"/>
      <c r="P73" s="1311"/>
      <c r="Q73" s="1311"/>
      <c r="R73" s="1311"/>
      <c r="S73" s="1311"/>
      <c r="T73" s="1311"/>
      <c r="U73" s="1311"/>
      <c r="V73" s="1311"/>
      <c r="W73" s="303"/>
      <c r="X73" s="1312"/>
      <c r="Y73" s="408"/>
      <c r="Z73" s="408" t="s">
        <v>159</v>
      </c>
      <c r="AA73" s="408" t="s">
        <v>863</v>
      </c>
      <c r="AB73" s="308" t="s">
        <v>919</v>
      </c>
      <c r="AC73" s="25"/>
      <c r="AD73" s="25"/>
      <c r="AE73" s="408"/>
      <c r="AF73" s="1312"/>
    </row>
    <row r="74" spans="1:33" ht="11.15" customHeight="1" x14ac:dyDescent="0.25">
      <c r="A74" s="303"/>
      <c r="B74" s="1311"/>
      <c r="C74" s="1311"/>
      <c r="D74" s="1311"/>
      <c r="E74" s="1311"/>
      <c r="F74" s="1311"/>
      <c r="G74" s="1311"/>
      <c r="H74" s="1311"/>
      <c r="I74" s="1311"/>
      <c r="J74" s="1311"/>
      <c r="K74" s="1311"/>
      <c r="L74" s="1311"/>
      <c r="M74" s="1311"/>
      <c r="N74" s="1311"/>
      <c r="O74" s="1311"/>
      <c r="P74" s="1311"/>
      <c r="Q74" s="1311"/>
      <c r="R74" s="1311"/>
      <c r="S74" s="1311"/>
      <c r="T74" s="1311"/>
      <c r="U74" s="1311"/>
      <c r="V74" s="1311"/>
      <c r="W74" s="303"/>
      <c r="X74" s="1312"/>
      <c r="Y74" s="408"/>
      <c r="Z74" s="408" t="s">
        <v>158</v>
      </c>
      <c r="AA74" s="408" t="s">
        <v>865</v>
      </c>
      <c r="AB74" s="308" t="s">
        <v>920</v>
      </c>
      <c r="AC74" s="25"/>
      <c r="AD74" s="25"/>
      <c r="AE74" s="408"/>
      <c r="AF74" s="1312"/>
    </row>
    <row r="75" spans="1:33" ht="11.15" customHeight="1" x14ac:dyDescent="0.25">
      <c r="A75" s="303"/>
      <c r="B75" s="1311"/>
      <c r="C75" s="1311"/>
      <c r="D75" s="1311"/>
      <c r="E75" s="1311"/>
      <c r="F75" s="1311"/>
      <c r="G75" s="1311"/>
      <c r="H75" s="1311"/>
      <c r="I75" s="1311"/>
      <c r="J75" s="1311"/>
      <c r="K75" s="1311"/>
      <c r="L75" s="1311"/>
      <c r="M75" s="1311"/>
      <c r="N75" s="1311"/>
      <c r="O75" s="1311"/>
      <c r="P75" s="1311"/>
      <c r="Q75" s="1311"/>
      <c r="R75" s="1311"/>
      <c r="S75" s="1311"/>
      <c r="T75" s="1311"/>
      <c r="U75" s="1311"/>
      <c r="V75" s="1311"/>
      <c r="W75" s="303"/>
      <c r="X75" s="1312"/>
      <c r="Y75" s="408"/>
      <c r="Z75" s="408" t="s">
        <v>97</v>
      </c>
      <c r="AA75" s="408" t="s">
        <v>866</v>
      </c>
      <c r="AB75" s="308" t="s">
        <v>921</v>
      </c>
      <c r="AC75" s="25"/>
      <c r="AD75" s="25"/>
      <c r="AE75" s="408"/>
      <c r="AF75" s="1312"/>
    </row>
    <row r="76" spans="1:33" ht="11.15" customHeight="1" x14ac:dyDescent="0.25">
      <c r="A76" s="303"/>
      <c r="C76" s="405"/>
      <c r="D76" s="405"/>
      <c r="E76" s="405"/>
      <c r="F76" s="405"/>
      <c r="G76" s="405"/>
      <c r="H76" s="405"/>
      <c r="I76" s="405"/>
      <c r="J76" s="405"/>
      <c r="K76" s="405"/>
      <c r="L76" s="405"/>
      <c r="M76" s="405"/>
      <c r="N76" s="405"/>
      <c r="O76" s="405"/>
      <c r="P76" s="405"/>
      <c r="Q76" s="405"/>
      <c r="R76" s="405"/>
      <c r="S76" s="405"/>
      <c r="T76" s="405"/>
      <c r="U76" s="303"/>
      <c r="V76" s="303"/>
      <c r="W76" s="303"/>
      <c r="X76" s="281"/>
      <c r="Y76" s="408"/>
      <c r="Z76" s="408" t="s">
        <v>96</v>
      </c>
      <c r="AA76" s="408" t="s">
        <v>868</v>
      </c>
      <c r="AB76" s="308" t="s">
        <v>922</v>
      </c>
      <c r="AC76" s="25"/>
      <c r="AD76" s="25"/>
      <c r="AE76" s="408"/>
      <c r="AF76" s="279"/>
    </row>
    <row r="77" spans="1:33" ht="11.15" customHeight="1" x14ac:dyDescent="0.25">
      <c r="A77" s="303"/>
      <c r="C77" s="405"/>
      <c r="D77" s="405"/>
      <c r="E77" s="405"/>
      <c r="F77" s="405"/>
      <c r="G77" s="405"/>
      <c r="H77" s="405"/>
      <c r="I77" s="405"/>
      <c r="J77" s="405"/>
      <c r="K77" s="405"/>
      <c r="L77" s="405"/>
      <c r="M77" s="405"/>
      <c r="N77" s="405"/>
      <c r="O77" s="405"/>
      <c r="P77" s="405"/>
      <c r="Q77" s="405"/>
      <c r="R77" s="405"/>
      <c r="S77" s="405"/>
      <c r="T77" s="303"/>
      <c r="U77" s="303"/>
      <c r="V77" s="303"/>
      <c r="W77" s="303"/>
      <c r="X77" s="281"/>
      <c r="Y77" s="408"/>
      <c r="Z77" s="408" t="s">
        <v>95</v>
      </c>
      <c r="AA77" s="408" t="s">
        <v>869</v>
      </c>
      <c r="AB77" s="308" t="s">
        <v>923</v>
      </c>
      <c r="AC77" s="25"/>
      <c r="AD77" s="25"/>
      <c r="AE77" s="408"/>
      <c r="AF77" s="279"/>
    </row>
    <row r="78" spans="1:33" ht="11.15" customHeight="1" x14ac:dyDescent="0.25">
      <c r="A78" s="303"/>
      <c r="B78" s="405"/>
      <c r="C78" s="405"/>
      <c r="D78" s="405"/>
      <c r="E78" s="405"/>
      <c r="F78" s="405"/>
      <c r="G78" s="405"/>
      <c r="H78" s="405"/>
      <c r="I78" s="405"/>
      <c r="J78" s="405"/>
      <c r="K78" s="405"/>
      <c r="L78" s="405"/>
      <c r="M78" s="405"/>
      <c r="N78" s="405"/>
      <c r="O78" s="405"/>
      <c r="P78" s="405"/>
      <c r="Q78" s="405"/>
      <c r="R78" s="303"/>
      <c r="S78" s="303"/>
      <c r="T78" s="303"/>
      <c r="U78" s="303"/>
      <c r="V78" s="303"/>
      <c r="W78" s="303"/>
      <c r="X78" s="282"/>
      <c r="Y78" s="406"/>
      <c r="Z78" s="406" t="s">
        <v>75</v>
      </c>
      <c r="AA78" s="406" t="s">
        <v>871</v>
      </c>
      <c r="AB78" s="31" t="s">
        <v>924</v>
      </c>
      <c r="AC78" s="25"/>
      <c r="AD78" s="25"/>
      <c r="AE78" s="35"/>
      <c r="AF78" s="282"/>
      <c r="AG78" s="39"/>
    </row>
    <row r="79" spans="1:33" ht="11.15" customHeight="1" x14ac:dyDescent="0.25">
      <c r="A79" s="303"/>
      <c r="B79" s="303"/>
      <c r="C79" s="303"/>
      <c r="D79" s="303"/>
      <c r="E79" s="303"/>
      <c r="F79" s="303"/>
      <c r="G79" s="303"/>
      <c r="H79" s="303"/>
      <c r="I79" s="303"/>
      <c r="J79" s="303"/>
      <c r="K79" s="303"/>
      <c r="L79" s="303"/>
      <c r="M79" s="303"/>
      <c r="N79" s="303"/>
      <c r="O79" s="303"/>
      <c r="P79" s="303"/>
      <c r="Q79" s="303"/>
      <c r="R79" s="303"/>
      <c r="S79" s="303"/>
      <c r="T79" s="303"/>
      <c r="U79" s="303"/>
      <c r="V79" s="303"/>
      <c r="W79" s="303"/>
      <c r="X79" s="284"/>
      <c r="Y79" s="29"/>
      <c r="Z79" s="29"/>
      <c r="AA79" s="29"/>
      <c r="AB79" s="33"/>
      <c r="AC79" s="29"/>
      <c r="AD79" s="303"/>
      <c r="AE79" s="303"/>
      <c r="AF79" s="279"/>
      <c r="AG79" s="39"/>
    </row>
    <row r="80" spans="1:33" ht="11.15" customHeight="1" x14ac:dyDescent="0.25">
      <c r="A80" s="303"/>
      <c r="B80" s="303"/>
      <c r="C80" s="303"/>
      <c r="D80" s="303"/>
      <c r="E80" s="303"/>
      <c r="F80" s="303"/>
      <c r="G80" s="303"/>
      <c r="H80" s="303"/>
      <c r="I80" s="303"/>
      <c r="J80" s="303"/>
      <c r="K80" s="303"/>
      <c r="L80" s="303"/>
      <c r="M80" s="303"/>
      <c r="N80" s="303"/>
      <c r="O80" s="303"/>
      <c r="P80" s="303"/>
      <c r="Q80" s="303"/>
      <c r="R80" s="303"/>
      <c r="S80" s="303"/>
      <c r="T80" s="303"/>
      <c r="U80" s="303"/>
      <c r="V80" s="303"/>
      <c r="W80" s="303"/>
      <c r="X80" s="281"/>
      <c r="Y80" s="408"/>
      <c r="Z80" s="408"/>
      <c r="AA80" s="408"/>
      <c r="AB80" s="404"/>
      <c r="AC80" s="408"/>
      <c r="AD80" s="303"/>
      <c r="AE80" s="303"/>
      <c r="AF80" s="279"/>
    </row>
    <row r="81" spans="1:32" ht="11.15" customHeight="1" x14ac:dyDescent="0.25">
      <c r="A81" s="303"/>
      <c r="B81" s="303"/>
      <c r="C81" s="303"/>
      <c r="D81" s="303"/>
      <c r="E81" s="303"/>
      <c r="F81" s="303"/>
      <c r="G81" s="303"/>
      <c r="H81" s="303"/>
      <c r="I81" s="303"/>
      <c r="J81" s="303"/>
      <c r="K81" s="303"/>
      <c r="L81" s="303"/>
      <c r="M81" s="303"/>
      <c r="N81" s="303"/>
      <c r="O81" s="303"/>
      <c r="P81" s="303"/>
      <c r="Q81" s="303"/>
      <c r="R81" s="303"/>
      <c r="S81" s="303"/>
      <c r="T81" s="303"/>
      <c r="W81" s="303"/>
      <c r="X81" s="281"/>
      <c r="Y81" s="408"/>
      <c r="Z81" s="408"/>
      <c r="AA81" s="408"/>
      <c r="AB81" s="404"/>
      <c r="AC81" s="408"/>
      <c r="AD81" s="303"/>
      <c r="AE81" s="303"/>
      <c r="AF81" s="279"/>
    </row>
    <row r="82" spans="1:32" ht="11.15" customHeight="1" x14ac:dyDescent="0.25">
      <c r="A82" s="303"/>
      <c r="B82" s="303"/>
      <c r="C82" s="303"/>
      <c r="D82" s="303"/>
      <c r="E82" s="303"/>
      <c r="F82" s="303"/>
      <c r="G82" s="303"/>
      <c r="H82" s="303"/>
      <c r="I82" s="303"/>
      <c r="J82" s="303"/>
      <c r="K82" s="303"/>
      <c r="L82" s="303"/>
      <c r="M82" s="303"/>
      <c r="N82" s="303"/>
      <c r="O82" s="303"/>
      <c r="P82" s="303"/>
      <c r="Q82" s="303"/>
      <c r="R82" s="303"/>
      <c r="S82" s="303"/>
      <c r="W82" s="303"/>
      <c r="X82" s="281"/>
      <c r="Y82" s="408"/>
      <c r="Z82" s="408"/>
      <c r="AA82" s="408"/>
      <c r="AB82" s="404"/>
      <c r="AC82" s="408"/>
      <c r="AD82" s="303"/>
      <c r="AE82" s="303"/>
      <c r="AF82" s="279"/>
    </row>
    <row r="83" spans="1:32" ht="11.15" customHeight="1" x14ac:dyDescent="0.25">
      <c r="A83" s="303"/>
      <c r="B83" s="303"/>
      <c r="C83" s="303"/>
      <c r="D83" s="303"/>
      <c r="E83" s="303"/>
      <c r="F83" s="303"/>
      <c r="G83" s="303"/>
      <c r="H83" s="303"/>
      <c r="I83" s="303"/>
      <c r="J83" s="303"/>
      <c r="K83" s="303"/>
      <c r="L83" s="303"/>
      <c r="M83" s="303"/>
      <c r="N83" s="303"/>
      <c r="O83" s="303"/>
      <c r="P83" s="303"/>
      <c r="Q83" s="303"/>
      <c r="W83" s="303"/>
      <c r="X83" s="281"/>
      <c r="Y83" s="408"/>
      <c r="Z83" s="408"/>
      <c r="AA83" s="408"/>
      <c r="AB83" s="404"/>
      <c r="AC83" s="408"/>
      <c r="AD83" s="303"/>
      <c r="AE83" s="303"/>
      <c r="AF83" s="279"/>
    </row>
  </sheetData>
  <sheetProtection sheet="1" scenarios="1" formatCells="0" formatRows="0" insertRows="0" deleteRows="0"/>
  <mergeCells count="14">
    <mergeCell ref="X31:X36"/>
    <mergeCell ref="AF31:AF36"/>
    <mergeCell ref="AF18:AF23"/>
    <mergeCell ref="X18:X23"/>
    <mergeCell ref="X5:X10"/>
    <mergeCell ref="AF5:AF10"/>
    <mergeCell ref="B73:V75"/>
    <mergeCell ref="AF57:AF62"/>
    <mergeCell ref="AF44:AF49"/>
    <mergeCell ref="X44:X49"/>
    <mergeCell ref="AF70:AF75"/>
    <mergeCell ref="X70:X75"/>
    <mergeCell ref="X57:X62"/>
    <mergeCell ref="B67:V72"/>
  </mergeCells>
  <printOptions horizontalCentered="1"/>
  <pageMargins left="0.25" right="0.25" top="0.1" bottom="0.1" header="0" footer="0"/>
  <pageSetup paperSize="9" scale="98" orientation="portrait" r:id="rId1"/>
  <headerFooter>
    <oddFooter>&amp;CW-&amp;P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theme="3"/>
  </sheetPr>
  <dimension ref="A1:AO59"/>
  <sheetViews>
    <sheetView view="pageBreakPreview" zoomScaleNormal="100" zoomScaleSheetLayoutView="100" workbookViewId="0">
      <selection activeCell="AL2" sqref="AL2:AP2"/>
    </sheetView>
  </sheetViews>
  <sheetFormatPr defaultColWidth="2.90625" defaultRowHeight="10.3" x14ac:dyDescent="0.25"/>
  <cols>
    <col min="1" max="16384" width="2.90625" style="51"/>
  </cols>
  <sheetData>
    <row r="1" spans="1:41" x14ac:dyDescent="0.25">
      <c r="A1" s="1314" t="s">
        <v>844</v>
      </c>
      <c r="B1" s="1314"/>
      <c r="C1" s="1314"/>
      <c r="D1" s="1314"/>
      <c r="E1" s="1314"/>
      <c r="F1" s="1314"/>
      <c r="G1" s="1314"/>
      <c r="H1" s="1314"/>
      <c r="I1" s="1314"/>
      <c r="J1" s="1314"/>
      <c r="K1" s="1314"/>
      <c r="L1" s="1314"/>
      <c r="M1" s="1314"/>
      <c r="N1" s="1314"/>
      <c r="O1" s="1314"/>
      <c r="P1" s="1314"/>
      <c r="Q1" s="1314"/>
      <c r="R1" s="1314"/>
      <c r="S1" s="1314"/>
      <c r="T1" s="1314"/>
      <c r="U1" s="1314"/>
      <c r="V1" s="1314"/>
      <c r="W1" s="1314"/>
      <c r="X1" s="1314"/>
      <c r="Y1" s="1314"/>
      <c r="Z1" s="1314"/>
      <c r="AA1" s="1314"/>
      <c r="AB1" s="1314"/>
      <c r="AC1" s="1314"/>
      <c r="AD1" s="1314"/>
      <c r="AE1" s="1314"/>
      <c r="AF1" s="1314"/>
      <c r="AG1" s="1314"/>
      <c r="AH1" s="1314"/>
      <c r="AI1" s="1314"/>
      <c r="AJ1" s="1314"/>
      <c r="AK1" s="1314"/>
      <c r="AL1" s="1314"/>
      <c r="AM1" s="1314"/>
      <c r="AN1" s="1314"/>
      <c r="AO1" s="1314"/>
    </row>
    <row r="2" spans="1:41" ht="6" customHeight="1" x14ac:dyDescent="0.25">
      <c r="A2" s="28"/>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B2" s="303"/>
      <c r="AC2" s="303"/>
      <c r="AD2" s="303"/>
      <c r="AE2" s="303"/>
      <c r="AF2" s="303"/>
      <c r="AG2" s="303"/>
      <c r="AH2" s="303"/>
      <c r="AI2" s="303"/>
      <c r="AJ2" s="303"/>
      <c r="AK2" s="303"/>
      <c r="AL2" s="303"/>
      <c r="AM2" s="303"/>
      <c r="AN2" s="303"/>
      <c r="AO2" s="303"/>
    </row>
    <row r="3" spans="1:41" x14ac:dyDescent="0.25">
      <c r="A3" s="1315" t="s">
        <v>845</v>
      </c>
      <c r="B3" s="1315"/>
      <c r="C3" s="1315"/>
      <c r="D3" s="1315"/>
      <c r="E3" s="1315"/>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c r="AD3" s="1315"/>
      <c r="AE3" s="1315"/>
      <c r="AF3" s="1315"/>
      <c r="AG3" s="1315"/>
      <c r="AH3" s="1315"/>
      <c r="AI3" s="1315"/>
      <c r="AJ3" s="1315"/>
      <c r="AK3" s="1315"/>
      <c r="AL3" s="1315"/>
      <c r="AM3" s="1315"/>
      <c r="AN3" s="1315"/>
      <c r="AO3" s="1315"/>
    </row>
    <row r="4" spans="1:41" x14ac:dyDescent="0.25">
      <c r="A4" s="408"/>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row>
    <row r="5" spans="1:41" x14ac:dyDescent="0.25">
      <c r="A5" s="408" t="s">
        <v>846</v>
      </c>
      <c r="B5" s="303"/>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row>
    <row r="6" spans="1:41" x14ac:dyDescent="0.25">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row>
    <row r="7" spans="1:41" x14ac:dyDescent="0.25">
      <c r="A7" s="408"/>
      <c r="B7" s="408"/>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row>
    <row r="8" spans="1:41" x14ac:dyDescent="0.25">
      <c r="A8" s="406"/>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406"/>
      <c r="AO8" s="406"/>
    </row>
    <row r="9" spans="1:41" x14ac:dyDescent="0.25">
      <c r="A9" s="408"/>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row>
    <row r="10" spans="1:41" x14ac:dyDescent="0.25">
      <c r="A10" s="406"/>
      <c r="B10" s="406"/>
      <c r="C10" s="406"/>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row>
    <row r="11" spans="1:41" x14ac:dyDescent="0.25">
      <c r="A11" s="408"/>
      <c r="B11" s="408"/>
      <c r="C11" s="408"/>
      <c r="D11" s="408"/>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row>
    <row r="12" spans="1:41" x14ac:dyDescent="0.25">
      <c r="A12" s="406"/>
      <c r="B12" s="406"/>
      <c r="C12" s="406"/>
      <c r="D12" s="406"/>
      <c r="E12" s="406"/>
      <c r="F12" s="406"/>
      <c r="G12" s="406"/>
      <c r="H12" s="406"/>
      <c r="I12" s="406"/>
      <c r="J12" s="406"/>
      <c r="K12" s="406"/>
      <c r="L12" s="406"/>
      <c r="M12" s="406"/>
      <c r="N12" s="406"/>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row>
    <row r="13" spans="1:41" x14ac:dyDescent="0.25">
      <c r="A13" s="408"/>
      <c r="B13" s="408"/>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row>
    <row r="14" spans="1:41" x14ac:dyDescent="0.25">
      <c r="A14" s="406"/>
      <c r="B14" s="406"/>
      <c r="C14" s="406"/>
      <c r="D14" s="406"/>
      <c r="E14" s="406"/>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row>
    <row r="15" spans="1:41" x14ac:dyDescent="0.25">
      <c r="A15" s="408"/>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8"/>
      <c r="AF15" s="408"/>
      <c r="AG15" s="408"/>
      <c r="AH15" s="408"/>
      <c r="AI15" s="408"/>
      <c r="AJ15" s="408"/>
      <c r="AK15" s="408"/>
      <c r="AL15" s="408"/>
      <c r="AM15" s="408"/>
      <c r="AN15" s="408"/>
      <c r="AO15" s="408"/>
    </row>
    <row r="16" spans="1:41" x14ac:dyDescent="0.25">
      <c r="A16" s="406"/>
      <c r="B16" s="406"/>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6"/>
      <c r="AL16" s="406"/>
      <c r="AM16" s="406"/>
      <c r="AN16" s="406"/>
      <c r="AO16" s="406"/>
    </row>
    <row r="17" spans="1:41" x14ac:dyDescent="0.25">
      <c r="A17" s="408"/>
      <c r="B17" s="408"/>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row>
    <row r="18" spans="1:41" x14ac:dyDescent="0.25">
      <c r="A18" s="408"/>
      <c r="B18" s="408"/>
      <c r="C18" s="408"/>
      <c r="D18" s="408"/>
      <c r="E18" s="408"/>
      <c r="F18" s="408"/>
      <c r="G18" s="408"/>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row>
    <row r="19" spans="1:41" x14ac:dyDescent="0.25">
      <c r="A19" s="408" t="s">
        <v>847</v>
      </c>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row>
    <row r="20" spans="1:41" x14ac:dyDescent="0.25">
      <c r="A20" s="406"/>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6"/>
      <c r="AK20" s="406"/>
      <c r="AL20" s="406"/>
      <c r="AM20" s="406"/>
      <c r="AN20" s="406"/>
      <c r="AO20" s="406"/>
    </row>
    <row r="21" spans="1:41" x14ac:dyDescent="0.25">
      <c r="A21" s="408"/>
      <c r="B21" s="408"/>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row>
    <row r="22" spans="1:41" x14ac:dyDescent="0.25">
      <c r="A22" s="406"/>
      <c r="B22" s="406"/>
      <c r="C22" s="406"/>
      <c r="D22" s="406"/>
      <c r="E22" s="406"/>
      <c r="F22" s="406"/>
      <c r="G22" s="406"/>
      <c r="H22" s="406"/>
      <c r="I22" s="406"/>
      <c r="J22" s="406"/>
      <c r="K22" s="406"/>
      <c r="L22" s="406"/>
      <c r="M22" s="406"/>
      <c r="N22" s="406"/>
      <c r="O22" s="406"/>
      <c r="P22" s="406"/>
      <c r="Q22" s="406"/>
      <c r="R22" s="406"/>
      <c r="S22" s="406"/>
      <c r="T22" s="406"/>
      <c r="U22" s="406"/>
      <c r="V22" s="406"/>
      <c r="W22" s="406"/>
      <c r="X22" s="406"/>
      <c r="Y22" s="406"/>
      <c r="Z22" s="406"/>
      <c r="AA22" s="406"/>
      <c r="AB22" s="406"/>
      <c r="AC22" s="406"/>
      <c r="AD22" s="406"/>
      <c r="AE22" s="406"/>
      <c r="AF22" s="406"/>
      <c r="AG22" s="406"/>
      <c r="AH22" s="406"/>
      <c r="AI22" s="406"/>
      <c r="AJ22" s="406"/>
      <c r="AK22" s="406"/>
      <c r="AL22" s="406"/>
      <c r="AM22" s="406"/>
      <c r="AN22" s="406"/>
      <c r="AO22" s="406"/>
    </row>
    <row r="23" spans="1:41" x14ac:dyDescent="0.25">
      <c r="A23" s="408"/>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row>
    <row r="24" spans="1:41" x14ac:dyDescent="0.25">
      <c r="A24" s="406"/>
      <c r="B24" s="406"/>
      <c r="C24" s="406"/>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406"/>
      <c r="AE24" s="406"/>
      <c r="AF24" s="406"/>
      <c r="AG24" s="406"/>
      <c r="AH24" s="406"/>
      <c r="AI24" s="406"/>
      <c r="AJ24" s="406"/>
      <c r="AK24" s="406"/>
      <c r="AL24" s="406"/>
      <c r="AM24" s="406"/>
      <c r="AN24" s="406"/>
      <c r="AO24" s="406"/>
    </row>
    <row r="25" spans="1:41" x14ac:dyDescent="0.25">
      <c r="A25" s="408"/>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s="408"/>
      <c r="AG25" s="408"/>
      <c r="AH25" s="408"/>
      <c r="AI25" s="408"/>
      <c r="AJ25" s="408"/>
      <c r="AK25" s="408"/>
      <c r="AL25" s="408"/>
      <c r="AM25" s="408"/>
      <c r="AN25" s="408"/>
      <c r="AO25" s="408"/>
    </row>
    <row r="26" spans="1:41" x14ac:dyDescent="0.25">
      <c r="A26" s="406"/>
      <c r="B26" s="406"/>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6"/>
      <c r="AL26" s="406"/>
      <c r="AM26" s="406"/>
      <c r="AN26" s="406"/>
      <c r="AO26" s="406"/>
    </row>
    <row r="27" spans="1:41" x14ac:dyDescent="0.25">
      <c r="A27" s="408"/>
      <c r="B27" s="408"/>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8"/>
      <c r="AN27" s="408"/>
      <c r="AO27" s="408"/>
    </row>
    <row r="28" spans="1:41" x14ac:dyDescent="0.25">
      <c r="A28" s="406"/>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406"/>
      <c r="AE28" s="406"/>
      <c r="AF28" s="406"/>
      <c r="AG28" s="406"/>
      <c r="AH28" s="406"/>
      <c r="AI28" s="406"/>
      <c r="AJ28" s="406"/>
      <c r="AK28" s="406"/>
      <c r="AL28" s="406"/>
      <c r="AM28" s="406"/>
      <c r="AN28" s="406"/>
      <c r="AO28" s="406"/>
    </row>
    <row r="29" spans="1:41" x14ac:dyDescent="0.25">
      <c r="A29" s="408"/>
      <c r="B29" s="408"/>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c r="AB29" s="408"/>
      <c r="AC29" s="408"/>
      <c r="AD29" s="408"/>
      <c r="AE29" s="408"/>
      <c r="AF29" s="408"/>
      <c r="AG29" s="408"/>
      <c r="AH29" s="408"/>
      <c r="AI29" s="408"/>
      <c r="AJ29" s="408"/>
      <c r="AK29" s="408"/>
      <c r="AL29" s="408"/>
      <c r="AM29" s="408"/>
      <c r="AN29" s="408"/>
      <c r="AO29" s="408"/>
    </row>
    <row r="30" spans="1:41" x14ac:dyDescent="0.25">
      <c r="A30" s="406"/>
      <c r="B30" s="406"/>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6"/>
      <c r="AL30" s="406"/>
      <c r="AM30" s="406"/>
      <c r="AN30" s="406"/>
      <c r="AO30" s="406"/>
    </row>
    <row r="31" spans="1:41" x14ac:dyDescent="0.25">
      <c r="A31" s="408"/>
      <c r="B31" s="408"/>
      <c r="C31" s="408"/>
      <c r="D31" s="408"/>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8"/>
    </row>
    <row r="32" spans="1:41" x14ac:dyDescent="0.25">
      <c r="A32" s="408"/>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row>
    <row r="33" spans="1:41" x14ac:dyDescent="0.25">
      <c r="A33" s="408" t="s">
        <v>848</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row>
    <row r="34" spans="1:41" x14ac:dyDescent="0.25">
      <c r="A34" s="406"/>
      <c r="B34" s="406"/>
      <c r="C34" s="406"/>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row>
    <row r="35" spans="1:41" x14ac:dyDescent="0.25">
      <c r="A35" s="408"/>
      <c r="B35" s="408"/>
      <c r="C35" s="408"/>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row>
    <row r="36" spans="1:41" x14ac:dyDescent="0.25">
      <c r="A36" s="406"/>
      <c r="B36" s="406"/>
      <c r="C36" s="406"/>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c r="AN36" s="406"/>
      <c r="AO36" s="406"/>
    </row>
    <row r="37" spans="1:41" x14ac:dyDescent="0.25">
      <c r="A37" s="408"/>
      <c r="B37" s="408"/>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row>
    <row r="38" spans="1:41" x14ac:dyDescent="0.25">
      <c r="A38" s="406"/>
      <c r="B38" s="406"/>
      <c r="C38" s="406"/>
      <c r="D38" s="406"/>
      <c r="E38" s="406"/>
      <c r="F38" s="406"/>
      <c r="G38" s="406"/>
      <c r="H38" s="406"/>
      <c r="I38" s="406"/>
      <c r="J38" s="406"/>
      <c r="K38" s="406"/>
      <c r="L38" s="406"/>
      <c r="M38" s="406"/>
      <c r="N38" s="406"/>
      <c r="O38" s="406"/>
      <c r="P38" s="406"/>
      <c r="Q38" s="406"/>
      <c r="R38" s="406"/>
      <c r="S38" s="406"/>
      <c r="T38" s="406"/>
      <c r="U38" s="406"/>
      <c r="V38" s="406"/>
      <c r="W38" s="406"/>
      <c r="X38" s="406"/>
      <c r="Y38" s="406"/>
      <c r="Z38" s="406"/>
      <c r="AA38" s="406"/>
      <c r="AB38" s="406"/>
      <c r="AC38" s="406"/>
      <c r="AD38" s="406"/>
      <c r="AE38" s="406"/>
      <c r="AF38" s="406"/>
      <c r="AG38" s="406"/>
      <c r="AH38" s="406"/>
      <c r="AI38" s="406"/>
      <c r="AJ38" s="406"/>
      <c r="AK38" s="406"/>
      <c r="AL38" s="406"/>
      <c r="AM38" s="406"/>
      <c r="AN38" s="406"/>
      <c r="AO38" s="406"/>
    </row>
    <row r="39" spans="1:41" x14ac:dyDescent="0.25">
      <c r="A39" s="408"/>
      <c r="B39" s="408"/>
      <c r="C39" s="408"/>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c r="AG39" s="408"/>
      <c r="AH39" s="408"/>
      <c r="AI39" s="408"/>
      <c r="AJ39" s="408"/>
      <c r="AK39" s="408"/>
      <c r="AL39" s="408"/>
      <c r="AM39" s="408"/>
      <c r="AN39" s="408"/>
      <c r="AO39" s="408"/>
    </row>
    <row r="40" spans="1:41" x14ac:dyDescent="0.25">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406"/>
      <c r="AE40" s="406"/>
      <c r="AF40" s="406"/>
      <c r="AG40" s="406"/>
      <c r="AH40" s="406"/>
      <c r="AI40" s="406"/>
      <c r="AJ40" s="406"/>
      <c r="AK40" s="406"/>
      <c r="AL40" s="406"/>
      <c r="AM40" s="406"/>
      <c r="AN40" s="406"/>
      <c r="AO40" s="406"/>
    </row>
    <row r="41" spans="1:41" x14ac:dyDescent="0.25">
      <c r="A41" s="408"/>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408"/>
      <c r="AF41" s="408"/>
      <c r="AG41" s="408"/>
      <c r="AH41" s="408"/>
      <c r="AI41" s="408"/>
      <c r="AJ41" s="408"/>
      <c r="AK41" s="408"/>
      <c r="AL41" s="408"/>
      <c r="AM41" s="408"/>
      <c r="AN41" s="408"/>
      <c r="AO41" s="408"/>
    </row>
    <row r="42" spans="1:41" x14ac:dyDescent="0.25">
      <c r="A42" s="406"/>
      <c r="B42" s="40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row>
    <row r="43" spans="1:41" x14ac:dyDescent="0.25">
      <c r="A43" s="408"/>
      <c r="B43" s="408"/>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408"/>
      <c r="AH43" s="408"/>
      <c r="AI43" s="408"/>
      <c r="AJ43" s="408"/>
      <c r="AK43" s="408"/>
      <c r="AL43" s="408"/>
      <c r="AM43" s="408"/>
      <c r="AN43" s="408"/>
      <c r="AO43" s="408"/>
    </row>
    <row r="44" spans="1:41" x14ac:dyDescent="0.25">
      <c r="A44" s="406"/>
      <c r="B44" s="40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row>
    <row r="45" spans="1:41" x14ac:dyDescent="0.25">
      <c r="A45" s="408"/>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c r="AG45" s="408"/>
      <c r="AH45" s="408"/>
      <c r="AI45" s="408"/>
      <c r="AJ45" s="408"/>
      <c r="AK45" s="408"/>
      <c r="AL45" s="408"/>
      <c r="AM45" s="408"/>
      <c r="AN45" s="408"/>
      <c r="AO45" s="408"/>
    </row>
    <row r="46" spans="1:41" x14ac:dyDescent="0.25">
      <c r="A46" s="408"/>
      <c r="B46" s="303"/>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row>
    <row r="47" spans="1:41" x14ac:dyDescent="0.25">
      <c r="A47" s="1314" t="s">
        <v>849</v>
      </c>
      <c r="B47" s="1314"/>
      <c r="C47" s="1314"/>
      <c r="D47" s="1314"/>
      <c r="E47" s="1314"/>
      <c r="F47" s="1314"/>
      <c r="G47" s="1314"/>
      <c r="H47" s="1314"/>
      <c r="I47" s="1314"/>
      <c r="J47" s="1314"/>
      <c r="K47" s="1314"/>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row>
    <row r="48" spans="1:41" x14ac:dyDescent="0.25">
      <c r="A48" s="406"/>
      <c r="B48" s="406"/>
      <c r="C48" s="406"/>
      <c r="D48" s="406"/>
      <c r="E48" s="406"/>
      <c r="F48" s="406"/>
      <c r="G48" s="406"/>
      <c r="H48" s="406"/>
      <c r="I48" s="406"/>
      <c r="J48" s="406"/>
      <c r="K48" s="406"/>
      <c r="L48" s="406"/>
      <c r="M48" s="406"/>
      <c r="N48" s="406"/>
      <c r="O48" s="406"/>
      <c r="P48" s="406"/>
      <c r="Q48" s="406"/>
      <c r="R48" s="406"/>
      <c r="S48" s="406"/>
      <c r="T48" s="406"/>
      <c r="U48" s="406"/>
      <c r="V48" s="406"/>
      <c r="W48" s="406"/>
      <c r="X48" s="406"/>
      <c r="Y48" s="406"/>
      <c r="Z48" s="406"/>
      <c r="AA48" s="406"/>
      <c r="AB48" s="406"/>
      <c r="AC48" s="406"/>
      <c r="AD48" s="406"/>
      <c r="AE48" s="406"/>
      <c r="AF48" s="406"/>
      <c r="AG48" s="406"/>
      <c r="AH48" s="406"/>
      <c r="AI48" s="406"/>
      <c r="AJ48" s="406"/>
      <c r="AK48" s="406"/>
      <c r="AL48" s="406"/>
      <c r="AM48" s="406"/>
      <c r="AN48" s="406"/>
      <c r="AO48" s="406"/>
    </row>
    <row r="49" spans="1:41" x14ac:dyDescent="0.25">
      <c r="A49" s="408"/>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c r="AG49" s="408"/>
      <c r="AH49" s="408"/>
      <c r="AI49" s="408"/>
      <c r="AJ49" s="408"/>
      <c r="AK49" s="408"/>
      <c r="AL49" s="408"/>
      <c r="AM49" s="408"/>
      <c r="AN49" s="408"/>
      <c r="AO49" s="408"/>
    </row>
    <row r="50" spans="1:41" x14ac:dyDescent="0.25">
      <c r="A50" s="406"/>
      <c r="B50" s="406"/>
      <c r="C50" s="406"/>
      <c r="D50" s="406"/>
      <c r="E50" s="406"/>
      <c r="F50" s="406"/>
      <c r="G50" s="406"/>
      <c r="H50" s="406"/>
      <c r="I50" s="406"/>
      <c r="J50" s="406"/>
      <c r="K50" s="406"/>
      <c r="L50" s="406"/>
      <c r="M50" s="406"/>
      <c r="N50" s="406"/>
      <c r="O50" s="406"/>
      <c r="P50" s="406"/>
      <c r="Q50" s="406"/>
      <c r="R50" s="406"/>
      <c r="S50" s="406"/>
      <c r="T50" s="406"/>
      <c r="U50" s="406"/>
      <c r="V50" s="406"/>
      <c r="W50" s="406"/>
      <c r="X50" s="406"/>
      <c r="Y50" s="406"/>
      <c r="Z50" s="406"/>
      <c r="AA50" s="406"/>
      <c r="AB50" s="406"/>
      <c r="AC50" s="406"/>
      <c r="AD50" s="406"/>
      <c r="AE50" s="406"/>
      <c r="AF50" s="406"/>
      <c r="AG50" s="406"/>
      <c r="AH50" s="406"/>
      <c r="AI50" s="406"/>
      <c r="AJ50" s="406"/>
      <c r="AK50" s="406"/>
      <c r="AL50" s="406"/>
      <c r="AM50" s="406"/>
      <c r="AN50" s="406"/>
      <c r="AO50" s="406"/>
    </row>
    <row r="51" spans="1:41" x14ac:dyDescent="0.25">
      <c r="A51" s="408"/>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c r="AG51" s="408"/>
      <c r="AH51" s="408"/>
      <c r="AI51" s="408"/>
      <c r="AJ51" s="408"/>
      <c r="AK51" s="408"/>
      <c r="AL51" s="408"/>
      <c r="AM51" s="408"/>
      <c r="AN51" s="408"/>
      <c r="AO51" s="408"/>
    </row>
    <row r="52" spans="1:41" x14ac:dyDescent="0.25">
      <c r="A52" s="406"/>
      <c r="B52" s="406"/>
      <c r="C52" s="406"/>
      <c r="D52" s="406"/>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c r="AL52" s="406"/>
      <c r="AM52" s="406"/>
      <c r="AN52" s="406"/>
      <c r="AO52" s="406"/>
    </row>
    <row r="53" spans="1:41" x14ac:dyDescent="0.25">
      <c r="A53" s="408"/>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c r="AG53" s="408"/>
      <c r="AH53" s="408"/>
      <c r="AI53" s="408"/>
      <c r="AJ53" s="408"/>
      <c r="AK53" s="408"/>
      <c r="AL53" s="408"/>
      <c r="AM53" s="408"/>
      <c r="AN53" s="408"/>
      <c r="AO53" s="408"/>
    </row>
    <row r="54" spans="1:41" x14ac:dyDescent="0.25">
      <c r="A54" s="406"/>
      <c r="B54" s="406"/>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6"/>
      <c r="AF54" s="406"/>
      <c r="AG54" s="406"/>
      <c r="AH54" s="406"/>
      <c r="AI54" s="406"/>
      <c r="AJ54" s="406"/>
      <c r="AK54" s="406"/>
      <c r="AL54" s="406"/>
      <c r="AM54" s="406"/>
      <c r="AN54" s="406"/>
      <c r="AO54" s="406"/>
    </row>
    <row r="55" spans="1:41" x14ac:dyDescent="0.25">
      <c r="A55" s="408"/>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08"/>
      <c r="AG55" s="408"/>
      <c r="AH55" s="408"/>
      <c r="AI55" s="408"/>
      <c r="AJ55" s="408"/>
      <c r="AK55" s="408"/>
      <c r="AL55" s="408"/>
      <c r="AM55" s="408"/>
      <c r="AN55" s="408"/>
      <c r="AO55" s="408"/>
    </row>
    <row r="56" spans="1:41" x14ac:dyDescent="0.25">
      <c r="A56" s="406"/>
      <c r="B56" s="406"/>
      <c r="C56" s="406"/>
      <c r="D56" s="406"/>
      <c r="E56" s="406"/>
      <c r="F56" s="406"/>
      <c r="G56" s="406"/>
      <c r="H56" s="406"/>
      <c r="I56" s="406"/>
      <c r="J56" s="406"/>
      <c r="K56" s="406"/>
      <c r="L56" s="406"/>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row>
    <row r="57" spans="1:41" x14ac:dyDescent="0.25">
      <c r="A57" s="408"/>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c r="AG57" s="408"/>
      <c r="AH57" s="408"/>
      <c r="AI57" s="408"/>
      <c r="AJ57" s="408"/>
      <c r="AK57" s="408"/>
      <c r="AL57" s="408"/>
      <c r="AM57" s="408"/>
      <c r="AN57" s="408"/>
      <c r="AO57" s="408"/>
    </row>
    <row r="58" spans="1:41" x14ac:dyDescent="0.25">
      <c r="A58" s="408"/>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row>
    <row r="59" spans="1:41" x14ac:dyDescent="0.25">
      <c r="A59" s="408"/>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08"/>
      <c r="AG59" s="408"/>
      <c r="AH59" s="408"/>
      <c r="AI59" s="408"/>
      <c r="AJ59" s="408"/>
      <c r="AK59" s="408"/>
      <c r="AL59" s="408"/>
      <c r="AM59" s="408"/>
      <c r="AN59" s="408"/>
      <c r="AO59" s="408"/>
    </row>
  </sheetData>
  <sheetProtection sheet="1" scenarios="1" formatCells="0" formatRows="0" insertRows="0" deleteRows="0"/>
  <mergeCells count="3">
    <mergeCell ref="A1:AO1"/>
    <mergeCell ref="A3:AO3"/>
    <mergeCell ref="A47:AO47"/>
  </mergeCells>
  <printOptions horizontalCentered="1"/>
  <pageMargins left="0.25" right="0.25" top="0.1" bottom="0.1" header="0" footer="0"/>
  <pageSetup paperSize="9" orientation="portrait" r:id="rId1"/>
  <headerFooter>
    <oddFooter>&amp;CW-&amp;P</oddFooter>
  </headerFooter>
  <rowBreaks count="1" manualBreakCount="1">
    <brk id="60" max="4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L522"/>
  <sheetViews>
    <sheetView zoomScaleNormal="100" zoomScaleSheetLayoutView="100" workbookViewId="0"/>
  </sheetViews>
  <sheetFormatPr defaultColWidth="45.453125" defaultRowHeight="10.3" x14ac:dyDescent="0.25"/>
  <cols>
    <col min="1" max="1" width="17.08984375" style="41" bestFit="1" customWidth="1"/>
    <col min="2" max="2" width="17.08984375" style="41" customWidth="1"/>
    <col min="3" max="3" width="18.90625" style="424" bestFit="1" customWidth="1"/>
    <col min="4" max="4" width="45.90625" style="45" customWidth="1"/>
    <col min="5" max="5" width="45.453125" style="44" customWidth="1"/>
    <col min="6" max="8" width="45.453125" style="48" customWidth="1"/>
    <col min="9" max="9" width="45.453125" style="41"/>
    <col min="10" max="10" width="17.08984375" style="41" customWidth="1"/>
    <col min="11" max="16384" width="45.453125" style="41"/>
  </cols>
  <sheetData>
    <row r="1" spans="1:10" x14ac:dyDescent="0.25">
      <c r="A1" s="1065" t="s">
        <v>1466</v>
      </c>
      <c r="B1" s="1065" t="s">
        <v>1463</v>
      </c>
      <c r="C1" s="1065" t="s">
        <v>1454</v>
      </c>
      <c r="D1" s="1060" t="s">
        <v>42</v>
      </c>
      <c r="E1" s="1057" t="s">
        <v>925</v>
      </c>
      <c r="F1" s="1057" t="s">
        <v>926</v>
      </c>
      <c r="G1" s="1057" t="s">
        <v>927</v>
      </c>
      <c r="H1" s="1057" t="s">
        <v>928</v>
      </c>
      <c r="I1" s="1057" t="s">
        <v>929</v>
      </c>
      <c r="J1" s="418"/>
    </row>
    <row r="2" spans="1:10" x14ac:dyDescent="0.25">
      <c r="A2" s="424"/>
      <c r="B2" s="424"/>
      <c r="C2" s="424" t="s">
        <v>930</v>
      </c>
      <c r="D2" s="419" t="s">
        <v>2958</v>
      </c>
      <c r="E2" s="419"/>
      <c r="F2" s="42"/>
      <c r="G2" s="42"/>
      <c r="H2" s="42"/>
      <c r="I2" s="42"/>
      <c r="J2" s="416"/>
    </row>
    <row r="3" spans="1:10" s="43" customFormat="1" ht="12.45" x14ac:dyDescent="0.25">
      <c r="A3" s="424"/>
      <c r="B3" s="424"/>
      <c r="C3" s="1066" t="s">
        <v>1608</v>
      </c>
      <c r="D3" s="388" t="s">
        <v>75</v>
      </c>
      <c r="E3" s="419" t="s">
        <v>95</v>
      </c>
      <c r="F3" s="42" t="s">
        <v>96</v>
      </c>
      <c r="G3" s="42" t="s">
        <v>97</v>
      </c>
      <c r="H3" s="42" t="s">
        <v>158</v>
      </c>
      <c r="I3" s="42" t="s">
        <v>159</v>
      </c>
      <c r="J3" s="416"/>
    </row>
    <row r="4" spans="1:10" s="43" customFormat="1" ht="12.45" x14ac:dyDescent="0.25">
      <c r="A4" s="1066"/>
      <c r="B4" s="1066"/>
      <c r="C4" s="424" t="s">
        <v>931</v>
      </c>
      <c r="D4" s="391" t="s">
        <v>1519</v>
      </c>
      <c r="E4" s="391"/>
      <c r="F4" s="874"/>
      <c r="G4" s="874"/>
      <c r="H4" s="874"/>
      <c r="I4" s="875"/>
      <c r="J4" s="416"/>
    </row>
    <row r="5" spans="1:10" s="43" customFormat="1" ht="237" customHeight="1" x14ac:dyDescent="0.25">
      <c r="A5" s="764" t="s">
        <v>1622</v>
      </c>
      <c r="B5" s="764" t="s">
        <v>2895</v>
      </c>
      <c r="C5" s="764" t="s">
        <v>932</v>
      </c>
      <c r="D5" s="45" t="s">
        <v>1575</v>
      </c>
      <c r="E5" s="878"/>
      <c r="F5" s="42"/>
      <c r="G5" s="42"/>
      <c r="H5" s="42"/>
      <c r="J5" s="647"/>
    </row>
    <row r="6" spans="1:10" s="389" customFormat="1" ht="12.45" x14ac:dyDescent="0.25">
      <c r="A6" s="764" t="s">
        <v>1623</v>
      </c>
      <c r="B6" s="764"/>
      <c r="C6" s="422">
        <v>102</v>
      </c>
      <c r="D6" s="45" t="s">
        <v>933</v>
      </c>
      <c r="E6" s="878"/>
      <c r="F6" s="388"/>
      <c r="G6" s="388"/>
      <c r="H6" s="388"/>
      <c r="J6" s="648"/>
    </row>
    <row r="7" spans="1:10" s="389" customFormat="1" ht="12.45" x14ac:dyDescent="0.25">
      <c r="A7" s="764" t="s">
        <v>1624</v>
      </c>
      <c r="B7" s="764"/>
      <c r="C7" s="422">
        <v>103</v>
      </c>
      <c r="D7" s="45" t="s">
        <v>934</v>
      </c>
      <c r="E7" s="878"/>
      <c r="F7" s="388"/>
      <c r="G7" s="388"/>
      <c r="H7" s="388"/>
      <c r="J7" s="648"/>
    </row>
    <row r="8" spans="1:10" s="389" customFormat="1" ht="47.6" customHeight="1" x14ac:dyDescent="0.25">
      <c r="A8" s="764" t="s">
        <v>1625</v>
      </c>
      <c r="B8" s="764"/>
      <c r="C8" s="422">
        <v>104</v>
      </c>
      <c r="D8" s="45" t="s">
        <v>1453</v>
      </c>
      <c r="E8" s="878"/>
      <c r="F8" s="388"/>
      <c r="G8" s="388"/>
      <c r="H8" s="388"/>
      <c r="J8" s="648"/>
    </row>
    <row r="9" spans="1:10" s="389" customFormat="1" ht="12.45" x14ac:dyDescent="0.25">
      <c r="A9" s="764" t="s">
        <v>1626</v>
      </c>
      <c r="B9" s="764"/>
      <c r="C9" s="422">
        <v>106</v>
      </c>
      <c r="D9" s="45" t="s">
        <v>935</v>
      </c>
      <c r="E9" s="878"/>
      <c r="F9" s="388"/>
      <c r="G9" s="388"/>
      <c r="H9" s="388"/>
      <c r="J9" s="648"/>
    </row>
    <row r="10" spans="1:10" s="389" customFormat="1" ht="20.6" x14ac:dyDescent="0.25">
      <c r="A10" s="764" t="s">
        <v>1627</v>
      </c>
      <c r="B10" s="764"/>
      <c r="C10" s="422">
        <v>107</v>
      </c>
      <c r="D10" s="45" t="s">
        <v>936</v>
      </c>
      <c r="E10" s="878"/>
      <c r="F10" s="388"/>
      <c r="G10" s="388"/>
      <c r="H10" s="388"/>
      <c r="J10" s="648"/>
    </row>
    <row r="11" spans="1:10" s="389" customFormat="1" ht="20.6" x14ac:dyDescent="0.25">
      <c r="A11" s="764" t="s">
        <v>1628</v>
      </c>
      <c r="B11" s="764"/>
      <c r="C11" s="422">
        <v>108</v>
      </c>
      <c r="D11" s="45" t="s">
        <v>937</v>
      </c>
      <c r="E11" s="878"/>
      <c r="F11" s="388"/>
      <c r="G11" s="388"/>
      <c r="H11" s="388"/>
      <c r="J11" s="648"/>
    </row>
    <row r="12" spans="1:10" s="389" customFormat="1" ht="12.45" x14ac:dyDescent="0.25">
      <c r="A12" s="764" t="s">
        <v>1629</v>
      </c>
      <c r="B12" s="764"/>
      <c r="C12" s="422">
        <v>109</v>
      </c>
      <c r="D12" s="45" t="s">
        <v>938</v>
      </c>
      <c r="E12" s="878"/>
      <c r="F12" s="388"/>
      <c r="G12" s="388"/>
      <c r="H12" s="388"/>
      <c r="J12" s="648"/>
    </row>
    <row r="13" spans="1:10" s="389" customFormat="1" ht="12.45" x14ac:dyDescent="0.25">
      <c r="A13" s="764" t="s">
        <v>1630</v>
      </c>
      <c r="B13" s="764"/>
      <c r="C13" s="422">
        <v>110</v>
      </c>
      <c r="D13" s="45" t="s">
        <v>939</v>
      </c>
      <c r="E13" s="878"/>
      <c r="F13" s="388"/>
      <c r="G13" s="388"/>
      <c r="H13" s="388"/>
      <c r="J13" s="648"/>
    </row>
    <row r="14" spans="1:10" s="389" customFormat="1" ht="41.15" x14ac:dyDescent="0.25">
      <c r="A14" s="764" t="s">
        <v>1631</v>
      </c>
      <c r="B14" s="764"/>
      <c r="C14" s="422">
        <v>111</v>
      </c>
      <c r="D14" s="45" t="s">
        <v>2953</v>
      </c>
      <c r="E14" s="878"/>
      <c r="F14" s="388"/>
      <c r="G14" s="388"/>
      <c r="H14" s="388"/>
      <c r="J14" s="648"/>
    </row>
    <row r="15" spans="1:10" s="389" customFormat="1" ht="20.6" x14ac:dyDescent="0.25">
      <c r="A15" s="764" t="s">
        <v>1632</v>
      </c>
      <c r="B15" s="764"/>
      <c r="C15" s="422">
        <v>112</v>
      </c>
      <c r="D15" s="45" t="s">
        <v>940</v>
      </c>
      <c r="E15" s="878"/>
      <c r="F15" s="388"/>
      <c r="G15" s="388"/>
      <c r="H15" s="388"/>
      <c r="J15" s="648"/>
    </row>
    <row r="16" spans="1:10" s="389" customFormat="1" ht="12.45" x14ac:dyDescent="0.25">
      <c r="A16" s="764" t="s">
        <v>1633</v>
      </c>
      <c r="B16" s="764"/>
      <c r="C16" s="422">
        <v>113</v>
      </c>
      <c r="D16" s="45" t="s">
        <v>941</v>
      </c>
      <c r="E16" s="878"/>
      <c r="F16" s="388"/>
      <c r="G16" s="388"/>
      <c r="H16" s="388"/>
      <c r="J16" s="648"/>
    </row>
    <row r="17" spans="1:10" s="389" customFormat="1" ht="20.6" x14ac:dyDescent="0.25">
      <c r="A17" s="764" t="s">
        <v>1634</v>
      </c>
      <c r="B17" s="764"/>
      <c r="C17" s="422">
        <v>114</v>
      </c>
      <c r="D17" s="45" t="s">
        <v>942</v>
      </c>
      <c r="E17" s="878"/>
      <c r="F17" s="388"/>
      <c r="G17" s="388"/>
      <c r="H17" s="388"/>
      <c r="J17" s="648"/>
    </row>
    <row r="18" spans="1:10" s="389" customFormat="1" ht="51.45" x14ac:dyDescent="0.25">
      <c r="A18" s="764" t="s">
        <v>1635</v>
      </c>
      <c r="B18" s="764"/>
      <c r="C18" s="422">
        <v>115</v>
      </c>
      <c r="D18" s="45" t="s">
        <v>1455</v>
      </c>
      <c r="E18" s="878"/>
      <c r="F18" s="388"/>
      <c r="G18" s="388"/>
      <c r="H18" s="388"/>
      <c r="J18" s="648"/>
    </row>
    <row r="19" spans="1:10" s="389" customFormat="1" ht="72" x14ac:dyDescent="0.25">
      <c r="A19" s="764" t="s">
        <v>1636</v>
      </c>
      <c r="B19" s="764"/>
      <c r="C19" s="422">
        <v>117</v>
      </c>
      <c r="D19" s="45" t="s">
        <v>943</v>
      </c>
      <c r="E19" s="878"/>
      <c r="F19" s="388"/>
      <c r="G19" s="388"/>
      <c r="H19" s="388"/>
      <c r="J19" s="648"/>
    </row>
    <row r="20" spans="1:10" s="389" customFormat="1" ht="20.6" x14ac:dyDescent="0.25">
      <c r="A20" s="764" t="s">
        <v>1637</v>
      </c>
      <c r="B20" s="764"/>
      <c r="C20" s="422">
        <v>119</v>
      </c>
      <c r="D20" s="45" t="s">
        <v>944</v>
      </c>
      <c r="E20" s="878"/>
      <c r="F20" s="42"/>
      <c r="G20" s="42"/>
      <c r="H20" s="42"/>
      <c r="I20" s="43"/>
      <c r="J20" s="648"/>
    </row>
    <row r="21" spans="1:10" s="389" customFormat="1" ht="20.6" x14ac:dyDescent="0.25">
      <c r="A21" s="764" t="s">
        <v>1638</v>
      </c>
      <c r="B21" s="764"/>
      <c r="C21" s="422">
        <v>120</v>
      </c>
      <c r="D21" s="45" t="s">
        <v>945</v>
      </c>
      <c r="E21" s="878"/>
      <c r="F21" s="42"/>
      <c r="G21" s="42"/>
      <c r="H21" s="42"/>
      <c r="I21" s="43"/>
      <c r="J21" s="648"/>
    </row>
    <row r="22" spans="1:10" s="389" customFormat="1" ht="20.6" x14ac:dyDescent="0.25">
      <c r="A22" s="764" t="s">
        <v>1639</v>
      </c>
      <c r="B22" s="764"/>
      <c r="C22" s="422">
        <v>121</v>
      </c>
      <c r="D22" s="45" t="s">
        <v>946</v>
      </c>
      <c r="E22" s="878"/>
      <c r="F22" s="42"/>
      <c r="G22" s="42"/>
      <c r="H22" s="42"/>
      <c r="I22" s="43"/>
      <c r="J22" s="648"/>
    </row>
    <row r="23" spans="1:10" s="389" customFormat="1" ht="12.45" x14ac:dyDescent="0.25">
      <c r="A23" s="764" t="s">
        <v>1640</v>
      </c>
      <c r="B23" s="764"/>
      <c r="C23" s="422">
        <v>122</v>
      </c>
      <c r="D23" s="45" t="s">
        <v>947</v>
      </c>
      <c r="E23" s="878"/>
      <c r="F23" s="42"/>
      <c r="G23" s="42"/>
      <c r="H23" s="42"/>
      <c r="I23" s="43"/>
      <c r="J23" s="648"/>
    </row>
    <row r="24" spans="1:10" s="43" customFormat="1" ht="12.45" x14ac:dyDescent="0.25">
      <c r="A24" s="764" t="s">
        <v>1641</v>
      </c>
      <c r="B24" s="764"/>
      <c r="C24" s="422">
        <v>123</v>
      </c>
      <c r="D24" s="45" t="s">
        <v>948</v>
      </c>
      <c r="E24" s="878"/>
      <c r="F24" s="42"/>
      <c r="G24" s="42"/>
      <c r="H24" s="42"/>
      <c r="J24" s="648"/>
    </row>
    <row r="25" spans="1:10" s="43" customFormat="1" ht="20.6" x14ac:dyDescent="0.25">
      <c r="A25" s="764" t="s">
        <v>1642</v>
      </c>
      <c r="B25" s="764"/>
      <c r="C25" s="422">
        <v>127</v>
      </c>
      <c r="D25" s="45" t="s">
        <v>1350</v>
      </c>
      <c r="E25" s="878"/>
      <c r="F25" s="42"/>
      <c r="G25" s="42"/>
      <c r="H25" s="42"/>
      <c r="J25" s="648"/>
    </row>
    <row r="26" spans="1:10" s="43" customFormat="1" ht="41.15" x14ac:dyDescent="0.25">
      <c r="A26" s="764" t="s">
        <v>1643</v>
      </c>
      <c r="B26" s="764"/>
      <c r="C26" s="422">
        <v>128</v>
      </c>
      <c r="D26" s="45" t="s">
        <v>1456</v>
      </c>
      <c r="E26" s="878"/>
      <c r="F26" s="42"/>
      <c r="G26" s="42"/>
      <c r="H26" s="42"/>
      <c r="J26" s="648"/>
    </row>
    <row r="27" spans="1:10" s="43" customFormat="1" ht="30.9" x14ac:dyDescent="0.25">
      <c r="A27" s="764" t="s">
        <v>1644</v>
      </c>
      <c r="B27" s="764"/>
      <c r="C27" s="422">
        <v>129</v>
      </c>
      <c r="D27" s="45" t="s">
        <v>1351</v>
      </c>
      <c r="E27" s="878"/>
      <c r="F27" s="42"/>
      <c r="G27" s="42"/>
      <c r="H27" s="42"/>
      <c r="J27" s="648"/>
    </row>
    <row r="28" spans="1:10" s="43" customFormat="1" ht="12.45" x14ac:dyDescent="0.25">
      <c r="A28" s="764" t="s">
        <v>1645</v>
      </c>
      <c r="B28" s="764"/>
      <c r="C28" s="422">
        <v>130</v>
      </c>
      <c r="D28" s="45" t="s">
        <v>950</v>
      </c>
      <c r="E28" s="878"/>
      <c r="F28" s="42"/>
      <c r="G28" s="42"/>
      <c r="H28" s="42"/>
      <c r="J28" s="648"/>
    </row>
    <row r="29" spans="1:10" s="43" customFormat="1" ht="12.45" x14ac:dyDescent="0.25">
      <c r="A29" s="764" t="s">
        <v>1646</v>
      </c>
      <c r="B29" s="764"/>
      <c r="C29" s="422">
        <v>131</v>
      </c>
      <c r="D29" s="45" t="s">
        <v>951</v>
      </c>
      <c r="E29" s="878"/>
      <c r="F29" s="42"/>
      <c r="G29" s="42"/>
      <c r="H29" s="42"/>
      <c r="J29" s="648"/>
    </row>
    <row r="30" spans="1:10" s="43" customFormat="1" ht="20.6" x14ac:dyDescent="0.25">
      <c r="A30" s="764" t="s">
        <v>1647</v>
      </c>
      <c r="B30" s="764"/>
      <c r="C30" s="422">
        <v>201</v>
      </c>
      <c r="D30" s="45" t="s">
        <v>952</v>
      </c>
      <c r="E30" s="878"/>
      <c r="F30" s="42"/>
      <c r="G30" s="42"/>
      <c r="H30" s="42"/>
      <c r="J30" s="648"/>
    </row>
    <row r="31" spans="1:10" s="43" customFormat="1" ht="20.6" x14ac:dyDescent="0.25">
      <c r="A31" s="764" t="s">
        <v>1648</v>
      </c>
      <c r="B31" s="764"/>
      <c r="C31" s="422">
        <v>202</v>
      </c>
      <c r="D31" s="45" t="s">
        <v>953</v>
      </c>
      <c r="E31" s="878"/>
      <c r="F31" s="42"/>
      <c r="G31" s="42"/>
      <c r="H31" s="42"/>
      <c r="J31" s="648"/>
    </row>
    <row r="32" spans="1:10" s="43" customFormat="1" ht="30.9" x14ac:dyDescent="0.25">
      <c r="A32" s="764" t="s">
        <v>1649</v>
      </c>
      <c r="B32" s="764"/>
      <c r="C32" s="422" t="s">
        <v>954</v>
      </c>
      <c r="D32" s="45" t="s">
        <v>1458</v>
      </c>
      <c r="E32" s="878"/>
      <c r="F32" s="42"/>
      <c r="G32" s="42"/>
      <c r="H32" s="42"/>
      <c r="J32" s="648"/>
    </row>
    <row r="33" spans="1:10" s="43" customFormat="1" ht="30.9" x14ac:dyDescent="0.25">
      <c r="A33" s="764" t="s">
        <v>1650</v>
      </c>
      <c r="B33" s="764"/>
      <c r="C33" s="422" t="s">
        <v>955</v>
      </c>
      <c r="D33" s="45" t="s">
        <v>1457</v>
      </c>
      <c r="E33" s="878"/>
      <c r="F33" s="42"/>
      <c r="G33" s="42"/>
      <c r="H33" s="42"/>
      <c r="J33" s="648"/>
    </row>
    <row r="34" spans="1:10" s="43" customFormat="1" ht="20.6" x14ac:dyDescent="0.25">
      <c r="A34" s="764" t="s">
        <v>1651</v>
      </c>
      <c r="B34" s="764"/>
      <c r="C34" s="422">
        <v>204</v>
      </c>
      <c r="D34" s="45" t="s">
        <v>956</v>
      </c>
      <c r="E34" s="878"/>
      <c r="F34" s="42"/>
      <c r="G34" s="42"/>
      <c r="H34" s="42"/>
      <c r="J34" s="648"/>
    </row>
    <row r="35" spans="1:10" s="43" customFormat="1" ht="30.9" x14ac:dyDescent="0.25">
      <c r="A35" s="764" t="s">
        <v>1652</v>
      </c>
      <c r="B35" s="764"/>
      <c r="C35" s="422" t="s">
        <v>957</v>
      </c>
      <c r="D35" s="45" t="s">
        <v>1459</v>
      </c>
      <c r="E35" s="878"/>
      <c r="F35" s="42"/>
      <c r="G35" s="42"/>
      <c r="H35" s="42"/>
      <c r="J35" s="648"/>
    </row>
    <row r="36" spans="1:10" s="43" customFormat="1" ht="41.15" x14ac:dyDescent="0.25">
      <c r="A36" s="764" t="s">
        <v>1653</v>
      </c>
      <c r="B36" s="764"/>
      <c r="C36" s="422" t="s">
        <v>958</v>
      </c>
      <c r="D36" s="45" t="s">
        <v>1460</v>
      </c>
      <c r="E36" s="878"/>
      <c r="F36" s="42"/>
      <c r="G36" s="42"/>
      <c r="H36" s="42"/>
      <c r="J36" s="648"/>
    </row>
    <row r="37" spans="1:10" s="43" customFormat="1" ht="61.75" x14ac:dyDescent="0.25">
      <c r="A37" s="764" t="s">
        <v>1654</v>
      </c>
      <c r="B37" s="764"/>
      <c r="C37" s="422">
        <v>206</v>
      </c>
      <c r="D37" s="45" t="s">
        <v>959</v>
      </c>
      <c r="E37" s="878"/>
      <c r="F37" s="42"/>
      <c r="G37" s="42"/>
      <c r="H37" s="42"/>
      <c r="J37" s="648"/>
    </row>
    <row r="38" spans="1:10" s="43" customFormat="1" ht="30.9" x14ac:dyDescent="0.25">
      <c r="A38" s="764" t="s">
        <v>1655</v>
      </c>
      <c r="B38" s="764"/>
      <c r="C38" s="422" t="s">
        <v>960</v>
      </c>
      <c r="D38" s="45" t="s">
        <v>1461</v>
      </c>
      <c r="E38" s="878"/>
      <c r="F38" s="42"/>
      <c r="G38" s="42"/>
      <c r="H38" s="42"/>
      <c r="J38" s="648"/>
    </row>
    <row r="39" spans="1:10" s="43" customFormat="1" ht="30.9" x14ac:dyDescent="0.25">
      <c r="A39" s="764" t="s">
        <v>1656</v>
      </c>
      <c r="B39" s="764"/>
      <c r="C39" s="422" t="s">
        <v>961</v>
      </c>
      <c r="D39" s="45" t="s">
        <v>1462</v>
      </c>
      <c r="E39" s="878"/>
      <c r="F39" s="42"/>
      <c r="G39" s="42"/>
      <c r="H39" s="42"/>
      <c r="J39" s="648"/>
    </row>
    <row r="40" spans="1:10" s="43" customFormat="1" ht="22.75" customHeight="1" x14ac:dyDescent="0.25">
      <c r="A40" s="764" t="s">
        <v>1657</v>
      </c>
      <c r="B40" s="1066"/>
      <c r="C40" s="422">
        <v>209</v>
      </c>
      <c r="D40" s="45" t="s">
        <v>2268</v>
      </c>
      <c r="E40" s="878"/>
      <c r="F40" s="874"/>
      <c r="G40" s="874"/>
      <c r="H40" s="874"/>
      <c r="I40" s="875"/>
      <c r="J40" s="648"/>
    </row>
    <row r="41" spans="1:10" s="43" customFormat="1" ht="51.45" x14ac:dyDescent="0.3">
      <c r="A41" s="764" t="s">
        <v>1658</v>
      </c>
      <c r="B41" s="764"/>
      <c r="C41" s="422">
        <v>210</v>
      </c>
      <c r="D41" s="45" t="s">
        <v>2952</v>
      </c>
      <c r="E41" s="878"/>
      <c r="F41" s="340"/>
      <c r="G41" s="41"/>
      <c r="H41" s="41"/>
      <c r="I41" s="41"/>
      <c r="J41" s="648"/>
    </row>
    <row r="42" spans="1:10" s="43" customFormat="1" ht="20.6" x14ac:dyDescent="0.3">
      <c r="A42" s="764" t="s">
        <v>1659</v>
      </c>
      <c r="B42" s="764"/>
      <c r="C42" s="422">
        <v>211</v>
      </c>
      <c r="D42" s="45" t="s">
        <v>1366</v>
      </c>
      <c r="E42" s="878"/>
      <c r="F42" s="340"/>
      <c r="G42" s="41"/>
      <c r="H42" s="41"/>
      <c r="I42" s="41"/>
      <c r="J42" s="648"/>
    </row>
    <row r="43" spans="1:10" s="43" customFormat="1" ht="61.75" x14ac:dyDescent="0.25">
      <c r="A43" s="764" t="s">
        <v>1660</v>
      </c>
      <c r="B43" s="764"/>
      <c r="C43" s="422">
        <v>214</v>
      </c>
      <c r="D43" s="45" t="s">
        <v>1576</v>
      </c>
      <c r="E43" s="878"/>
      <c r="F43" s="874"/>
      <c r="G43" s="874"/>
      <c r="H43" s="874"/>
      <c r="I43" s="875"/>
      <c r="J43" s="648"/>
    </row>
    <row r="44" spans="1:10" s="43" customFormat="1" ht="20.6" x14ac:dyDescent="0.25">
      <c r="A44" s="764" t="s">
        <v>1661</v>
      </c>
      <c r="B44" s="1088" t="s">
        <v>2896</v>
      </c>
      <c r="C44" s="1066" t="s">
        <v>2234</v>
      </c>
      <c r="D44" s="45" t="s">
        <v>1464</v>
      </c>
      <c r="E44" s="878"/>
      <c r="F44" s="874"/>
      <c r="G44" s="874"/>
      <c r="H44" s="874"/>
      <c r="I44" s="875"/>
      <c r="J44" s="648"/>
    </row>
    <row r="45" spans="1:10" s="43" customFormat="1" ht="20.6" x14ac:dyDescent="0.25">
      <c r="A45" s="764" t="s">
        <v>1661</v>
      </c>
      <c r="B45" s="1088" t="s">
        <v>2892</v>
      </c>
      <c r="C45" s="1066" t="s">
        <v>2235</v>
      </c>
      <c r="D45" s="45" t="s">
        <v>1465</v>
      </c>
      <c r="E45" s="878"/>
      <c r="F45" s="874"/>
      <c r="G45" s="874"/>
      <c r="H45" s="874"/>
      <c r="I45" s="875"/>
      <c r="J45" s="648"/>
    </row>
    <row r="46" spans="1:10" s="43" customFormat="1" ht="20.6" x14ac:dyDescent="0.3">
      <c r="A46" s="764" t="s">
        <v>1662</v>
      </c>
      <c r="B46" s="1066" t="s">
        <v>2073</v>
      </c>
      <c r="C46" s="764" t="s">
        <v>2236</v>
      </c>
      <c r="D46" s="45" t="s">
        <v>1561</v>
      </c>
      <c r="E46" s="878"/>
      <c r="F46" s="340"/>
      <c r="G46" s="41"/>
      <c r="H46" s="41"/>
      <c r="I46" s="41"/>
      <c r="J46" s="648"/>
    </row>
    <row r="47" spans="1:10" s="43" customFormat="1" ht="20.6" x14ac:dyDescent="0.25">
      <c r="A47" s="764" t="s">
        <v>1662</v>
      </c>
      <c r="B47" s="1066" t="s">
        <v>1467</v>
      </c>
      <c r="C47" s="1066" t="s">
        <v>2237</v>
      </c>
      <c r="D47" s="45" t="s">
        <v>2269</v>
      </c>
      <c r="E47" s="878"/>
      <c r="F47" s="874"/>
      <c r="G47" s="874"/>
      <c r="H47" s="874"/>
      <c r="I47" s="875"/>
      <c r="J47" s="648"/>
    </row>
    <row r="48" spans="1:10" s="43" customFormat="1" ht="20.6" x14ac:dyDescent="0.25">
      <c r="A48" s="764" t="s">
        <v>1662</v>
      </c>
      <c r="B48" s="1066" t="s">
        <v>1468</v>
      </c>
      <c r="C48" s="1066" t="s">
        <v>2238</v>
      </c>
      <c r="D48" s="45" t="s">
        <v>2270</v>
      </c>
      <c r="E48" s="878"/>
      <c r="F48" s="874"/>
      <c r="G48" s="874"/>
      <c r="H48" s="874"/>
      <c r="I48" s="875"/>
      <c r="J48" s="648"/>
    </row>
    <row r="49" spans="1:10" ht="12.45" x14ac:dyDescent="0.3">
      <c r="A49" s="764" t="s">
        <v>1663</v>
      </c>
      <c r="B49" s="422"/>
      <c r="C49" s="422">
        <v>217</v>
      </c>
      <c r="D49" s="45" t="s">
        <v>962</v>
      </c>
      <c r="E49" s="878"/>
      <c r="F49" s="340"/>
      <c r="G49" s="41"/>
      <c r="H49" s="41"/>
      <c r="J49" s="415"/>
    </row>
    <row r="50" spans="1:10" ht="30.9" x14ac:dyDescent="0.3">
      <c r="A50" s="764" t="s">
        <v>1664</v>
      </c>
      <c r="B50" s="422"/>
      <c r="C50" s="422">
        <v>218</v>
      </c>
      <c r="D50" s="45" t="s">
        <v>1469</v>
      </c>
      <c r="E50" s="878"/>
      <c r="F50" s="340"/>
      <c r="G50" s="41"/>
      <c r="H50" s="41"/>
      <c r="J50" s="415"/>
    </row>
    <row r="51" spans="1:10" x14ac:dyDescent="0.25">
      <c r="A51" s="764" t="s">
        <v>1665</v>
      </c>
      <c r="B51" s="422"/>
      <c r="C51" s="422">
        <v>219</v>
      </c>
      <c r="D51" s="45" t="s">
        <v>2271</v>
      </c>
      <c r="E51" s="878"/>
      <c r="F51" s="874"/>
      <c r="G51" s="874"/>
      <c r="H51" s="874"/>
      <c r="I51" s="875"/>
      <c r="J51" s="415"/>
    </row>
    <row r="52" spans="1:10" x14ac:dyDescent="0.25">
      <c r="A52" s="764" t="s">
        <v>1666</v>
      </c>
      <c r="B52" s="1066" t="s">
        <v>1472</v>
      </c>
      <c r="C52" s="1066" t="s">
        <v>2239</v>
      </c>
      <c r="D52" s="391" t="s">
        <v>2272</v>
      </c>
      <c r="E52" s="878"/>
      <c r="F52" s="874"/>
      <c r="G52" s="874"/>
      <c r="H52" s="874"/>
      <c r="I52" s="875"/>
      <c r="J52" s="415"/>
    </row>
    <row r="53" spans="1:10" x14ac:dyDescent="0.25">
      <c r="A53" s="764" t="s">
        <v>1666</v>
      </c>
      <c r="B53" s="1066" t="s">
        <v>1471</v>
      </c>
      <c r="C53" s="1066" t="s">
        <v>2240</v>
      </c>
      <c r="D53" s="391" t="s">
        <v>1470</v>
      </c>
      <c r="E53" s="878"/>
      <c r="F53" s="874"/>
      <c r="G53" s="874"/>
      <c r="H53" s="874"/>
      <c r="I53" s="875"/>
      <c r="J53" s="415"/>
    </row>
    <row r="54" spans="1:10" ht="12.45" x14ac:dyDescent="0.3">
      <c r="A54" s="764" t="s">
        <v>1667</v>
      </c>
      <c r="B54" s="422"/>
      <c r="C54" s="422">
        <v>221</v>
      </c>
      <c r="D54" s="45" t="s">
        <v>963</v>
      </c>
      <c r="E54" s="878"/>
      <c r="F54" s="340"/>
      <c r="G54" s="41"/>
      <c r="H54" s="41"/>
      <c r="J54" s="415"/>
    </row>
    <row r="55" spans="1:10" x14ac:dyDescent="0.25">
      <c r="A55" s="764" t="s">
        <v>1668</v>
      </c>
      <c r="B55" s="1088" t="s">
        <v>2896</v>
      </c>
      <c r="C55" s="1066" t="s">
        <v>2241</v>
      </c>
      <c r="D55" s="45" t="s">
        <v>1473</v>
      </c>
      <c r="E55" s="878"/>
      <c r="F55" s="874"/>
      <c r="G55" s="874"/>
      <c r="H55" s="874"/>
      <c r="I55" s="875"/>
      <c r="J55" s="415"/>
    </row>
    <row r="56" spans="1:10" ht="20.6" x14ac:dyDescent="0.25">
      <c r="A56" s="764" t="s">
        <v>1668</v>
      </c>
      <c r="B56" s="1088" t="s">
        <v>2892</v>
      </c>
      <c r="C56" s="1066" t="s">
        <v>2242</v>
      </c>
      <c r="D56" s="45" t="s">
        <v>1474</v>
      </c>
      <c r="E56" s="878"/>
      <c r="F56" s="874"/>
      <c r="G56" s="874"/>
      <c r="H56" s="874"/>
      <c r="I56" s="875"/>
      <c r="J56" s="415"/>
    </row>
    <row r="57" spans="1:10" s="807" customFormat="1" ht="20.6" x14ac:dyDescent="0.25">
      <c r="A57" s="764" t="s">
        <v>1669</v>
      </c>
      <c r="B57" s="1068"/>
      <c r="C57" s="1068" t="s">
        <v>1447</v>
      </c>
      <c r="D57" s="391" t="s">
        <v>964</v>
      </c>
      <c r="E57" s="878"/>
      <c r="J57" s="806"/>
    </row>
    <row r="58" spans="1:10" x14ac:dyDescent="0.25">
      <c r="A58" s="764" t="s">
        <v>1670</v>
      </c>
      <c r="B58" s="422"/>
      <c r="C58" s="422">
        <v>224</v>
      </c>
      <c r="D58" s="45" t="s">
        <v>2377</v>
      </c>
      <c r="E58" s="878"/>
      <c r="F58" s="874"/>
      <c r="G58" s="874"/>
      <c r="H58" s="874"/>
      <c r="I58" s="875"/>
      <c r="J58" s="415"/>
    </row>
    <row r="59" spans="1:10" ht="30.9" x14ac:dyDescent="0.25">
      <c r="A59" s="764" t="s">
        <v>1671</v>
      </c>
      <c r="B59" s="1066" t="s">
        <v>2371</v>
      </c>
      <c r="C59" s="1066" t="s">
        <v>2243</v>
      </c>
      <c r="D59" s="45" t="s">
        <v>2956</v>
      </c>
      <c r="E59" s="878"/>
      <c r="F59" s="874"/>
      <c r="G59" s="874"/>
      <c r="H59" s="874"/>
      <c r="I59" s="875"/>
      <c r="J59" s="415"/>
    </row>
    <row r="60" spans="1:10" ht="30.9" x14ac:dyDescent="0.25">
      <c r="A60" s="764" t="s">
        <v>1671</v>
      </c>
      <c r="B60" s="1066" t="s">
        <v>2372</v>
      </c>
      <c r="C60" s="1066" t="s">
        <v>2244</v>
      </c>
      <c r="D60" s="45" t="s">
        <v>2957</v>
      </c>
      <c r="E60" s="878"/>
      <c r="F60" s="874"/>
      <c r="G60" s="874"/>
      <c r="H60" s="874"/>
      <c r="I60" s="875"/>
      <c r="J60" s="415"/>
    </row>
    <row r="61" spans="1:10" x14ac:dyDescent="0.25">
      <c r="A61" s="764" t="s">
        <v>1672</v>
      </c>
      <c r="B61" s="422"/>
      <c r="C61" s="422">
        <v>226</v>
      </c>
      <c r="D61" s="45" t="s">
        <v>2378</v>
      </c>
      <c r="E61" s="878"/>
      <c r="F61" s="874"/>
      <c r="G61" s="874"/>
      <c r="H61" s="874"/>
      <c r="I61" s="875"/>
      <c r="J61" s="415"/>
    </row>
    <row r="62" spans="1:10" x14ac:dyDescent="0.25">
      <c r="A62" s="764" t="s">
        <v>1673</v>
      </c>
      <c r="B62" s="1066" t="s">
        <v>2371</v>
      </c>
      <c r="C62" s="1066" t="s">
        <v>1584</v>
      </c>
      <c r="D62" s="391" t="s">
        <v>2379</v>
      </c>
      <c r="E62" s="878"/>
      <c r="F62" s="874"/>
      <c r="G62" s="874"/>
      <c r="H62" s="874"/>
      <c r="I62" s="875"/>
      <c r="J62" s="415"/>
    </row>
    <row r="63" spans="1:10" x14ac:dyDescent="0.25">
      <c r="A63" s="764" t="s">
        <v>1673</v>
      </c>
      <c r="B63" s="1066" t="s">
        <v>2372</v>
      </c>
      <c r="C63" s="1066" t="s">
        <v>1586</v>
      </c>
      <c r="D63" s="391" t="s">
        <v>2380</v>
      </c>
      <c r="E63" s="878"/>
      <c r="F63" s="874"/>
      <c r="G63" s="874"/>
      <c r="H63" s="874"/>
      <c r="I63" s="875"/>
      <c r="J63" s="415"/>
    </row>
    <row r="64" spans="1:10" ht="82.3" x14ac:dyDescent="0.25">
      <c r="A64" s="1066" t="s">
        <v>1674</v>
      </c>
      <c r="B64" s="1066" t="s">
        <v>2371</v>
      </c>
      <c r="C64" s="1066" t="s">
        <v>1585</v>
      </c>
      <c r="D64" s="391" t="s">
        <v>2381</v>
      </c>
      <c r="E64" s="878"/>
      <c r="F64" s="874"/>
      <c r="G64" s="874"/>
      <c r="H64" s="874"/>
      <c r="I64" s="875"/>
      <c r="J64" s="415"/>
    </row>
    <row r="65" spans="1:10" ht="82.3" x14ac:dyDescent="0.25">
      <c r="A65" s="1066" t="s">
        <v>1674</v>
      </c>
      <c r="B65" s="1066" t="s">
        <v>2372</v>
      </c>
      <c r="C65" s="1066" t="s">
        <v>1587</v>
      </c>
      <c r="D65" s="391" t="s">
        <v>2382</v>
      </c>
      <c r="E65" s="878"/>
      <c r="F65" s="874"/>
      <c r="G65" s="874"/>
      <c r="H65" s="874"/>
      <c r="I65" s="875"/>
      <c r="J65" s="415"/>
    </row>
    <row r="66" spans="1:10" ht="12.45" x14ac:dyDescent="0.3">
      <c r="A66" s="764" t="s">
        <v>1675</v>
      </c>
      <c r="B66" s="764"/>
      <c r="C66" s="422">
        <v>232</v>
      </c>
      <c r="D66" s="45" t="s">
        <v>965</v>
      </c>
      <c r="E66" s="878"/>
      <c r="F66" s="340"/>
      <c r="G66" s="41"/>
      <c r="H66" s="41"/>
      <c r="J66" s="648"/>
    </row>
    <row r="67" spans="1:10" ht="12.45" x14ac:dyDescent="0.3">
      <c r="A67" s="764" t="s">
        <v>1676</v>
      </c>
      <c r="B67" s="764"/>
      <c r="C67" s="422">
        <v>233</v>
      </c>
      <c r="D67" s="45" t="s">
        <v>966</v>
      </c>
      <c r="E67" s="878"/>
      <c r="F67" s="340"/>
      <c r="G67" s="41"/>
      <c r="H67" s="41"/>
      <c r="J67" s="648"/>
    </row>
    <row r="68" spans="1:10" ht="20.6" x14ac:dyDescent="0.3">
      <c r="A68" s="764" t="s">
        <v>1677</v>
      </c>
      <c r="B68" s="764"/>
      <c r="C68" s="422">
        <v>234</v>
      </c>
      <c r="D68" s="45" t="s">
        <v>967</v>
      </c>
      <c r="E68" s="878"/>
      <c r="F68" s="340"/>
      <c r="G68" s="41"/>
      <c r="H68" s="41"/>
      <c r="J68" s="648"/>
    </row>
    <row r="69" spans="1:10" ht="20.6" x14ac:dyDescent="0.3">
      <c r="A69" s="764" t="s">
        <v>1678</v>
      </c>
      <c r="B69" s="764" t="s">
        <v>2074</v>
      </c>
      <c r="C69" s="422" t="s">
        <v>968</v>
      </c>
      <c r="D69" s="45" t="s">
        <v>969</v>
      </c>
      <c r="E69" s="878"/>
      <c r="F69" s="340"/>
      <c r="G69" s="41"/>
      <c r="H69" s="41"/>
      <c r="J69" s="648"/>
    </row>
    <row r="70" spans="1:10" ht="20.6" x14ac:dyDescent="0.3">
      <c r="A70" s="764" t="s">
        <v>1678</v>
      </c>
      <c r="B70" s="764" t="s">
        <v>2075</v>
      </c>
      <c r="C70" s="422" t="s">
        <v>970</v>
      </c>
      <c r="D70" s="45" t="s">
        <v>971</v>
      </c>
      <c r="E70" s="878"/>
      <c r="F70" s="340"/>
      <c r="G70" s="41"/>
      <c r="H70" s="41"/>
      <c r="J70" s="648"/>
    </row>
    <row r="71" spans="1:10" ht="12.45" x14ac:dyDescent="0.3">
      <c r="A71" s="764" t="s">
        <v>1679</v>
      </c>
      <c r="B71" s="764"/>
      <c r="C71" s="422">
        <v>236</v>
      </c>
      <c r="D71" s="45" t="s">
        <v>972</v>
      </c>
      <c r="E71" s="878"/>
      <c r="F71" s="340"/>
      <c r="G71" s="41"/>
      <c r="H71" s="41"/>
      <c r="J71" s="648"/>
    </row>
    <row r="72" spans="1:10" ht="41.15" x14ac:dyDescent="0.3">
      <c r="A72" s="764" t="s">
        <v>1680</v>
      </c>
      <c r="B72" s="764"/>
      <c r="C72" s="422">
        <v>238</v>
      </c>
      <c r="D72" s="1069" t="s">
        <v>973</v>
      </c>
      <c r="E72" s="878"/>
      <c r="F72" s="340"/>
      <c r="G72" s="41"/>
      <c r="H72" s="41"/>
      <c r="J72" s="648"/>
    </row>
    <row r="73" spans="1:10" ht="20.6" x14ac:dyDescent="0.3">
      <c r="A73" s="764" t="s">
        <v>1681</v>
      </c>
      <c r="B73" s="764"/>
      <c r="C73" s="422">
        <v>239</v>
      </c>
      <c r="D73" s="1069" t="s">
        <v>974</v>
      </c>
      <c r="E73" s="878"/>
      <c r="F73" s="340"/>
      <c r="G73" s="41"/>
      <c r="H73" s="41"/>
      <c r="J73" s="648"/>
    </row>
    <row r="74" spans="1:10" ht="20.6" x14ac:dyDescent="0.3">
      <c r="A74" s="764" t="s">
        <v>1682</v>
      </c>
      <c r="B74" s="764"/>
      <c r="C74" s="422">
        <v>240</v>
      </c>
      <c r="D74" s="45" t="s">
        <v>975</v>
      </c>
      <c r="E74" s="878"/>
      <c r="F74" s="340"/>
      <c r="G74" s="41"/>
      <c r="H74" s="41"/>
      <c r="J74" s="648"/>
    </row>
    <row r="75" spans="1:10" ht="20.6" x14ac:dyDescent="0.3">
      <c r="A75" s="764" t="s">
        <v>1683</v>
      </c>
      <c r="B75" s="764"/>
      <c r="C75" s="422">
        <v>241</v>
      </c>
      <c r="D75" s="45" t="s">
        <v>976</v>
      </c>
      <c r="E75" s="878"/>
      <c r="F75" s="340"/>
      <c r="G75" s="41"/>
      <c r="H75" s="41"/>
      <c r="J75" s="648"/>
    </row>
    <row r="76" spans="1:10" ht="30.9" x14ac:dyDescent="0.3">
      <c r="A76" s="764" t="s">
        <v>1684</v>
      </c>
      <c r="B76" s="764"/>
      <c r="C76" s="422">
        <v>242</v>
      </c>
      <c r="D76" s="45" t="s">
        <v>977</v>
      </c>
      <c r="E76" s="878"/>
      <c r="F76" s="340"/>
      <c r="G76" s="41"/>
      <c r="H76" s="41"/>
      <c r="J76" s="648"/>
    </row>
    <row r="77" spans="1:10" ht="20.6" x14ac:dyDescent="0.3">
      <c r="A77" s="764" t="s">
        <v>1685</v>
      </c>
      <c r="B77" s="764"/>
      <c r="C77" s="422">
        <v>243</v>
      </c>
      <c r="D77" s="45" t="s">
        <v>978</v>
      </c>
      <c r="E77" s="878"/>
      <c r="F77" s="340"/>
      <c r="G77" s="41"/>
      <c r="H77" s="41"/>
      <c r="J77" s="648"/>
    </row>
    <row r="78" spans="1:10" ht="30.9" x14ac:dyDescent="0.25">
      <c r="A78" s="1070" t="s">
        <v>1686</v>
      </c>
      <c r="B78" s="1066"/>
      <c r="C78" s="424">
        <v>301</v>
      </c>
      <c r="D78" s="45" t="s">
        <v>1476</v>
      </c>
      <c r="E78" s="878"/>
      <c r="F78" s="45"/>
      <c r="G78" s="45"/>
      <c r="H78" s="45"/>
      <c r="I78" s="45"/>
      <c r="J78" s="416"/>
    </row>
    <row r="79" spans="1:10" ht="30.9" x14ac:dyDescent="0.25">
      <c r="A79" s="1070" t="s">
        <v>2897</v>
      </c>
      <c r="B79" s="1088" t="s">
        <v>2896</v>
      </c>
      <c r="C79" s="1089" t="s">
        <v>2937</v>
      </c>
      <c r="D79" s="45" t="s">
        <v>1477</v>
      </c>
      <c r="E79" s="878"/>
      <c r="F79" s="44"/>
      <c r="G79" s="44"/>
      <c r="H79" s="44"/>
      <c r="J79" s="416"/>
    </row>
    <row r="80" spans="1:10" ht="30.9" x14ac:dyDescent="0.25">
      <c r="A80" s="1070" t="s">
        <v>2897</v>
      </c>
      <c r="B80" s="1088" t="s">
        <v>2898</v>
      </c>
      <c r="C80" s="1089" t="s">
        <v>2938</v>
      </c>
      <c r="D80" s="45" t="s">
        <v>1563</v>
      </c>
      <c r="E80" s="878"/>
      <c r="F80" s="44"/>
      <c r="G80" s="44"/>
      <c r="H80" s="44"/>
      <c r="J80" s="416"/>
    </row>
    <row r="81" spans="1:10" ht="41.15" x14ac:dyDescent="0.25">
      <c r="A81" s="1070" t="s">
        <v>2897</v>
      </c>
      <c r="B81" s="1088" t="s">
        <v>2899</v>
      </c>
      <c r="C81" s="1089" t="s">
        <v>2939</v>
      </c>
      <c r="D81" s="45" t="s">
        <v>1562</v>
      </c>
      <c r="E81" s="878"/>
      <c r="F81" s="44"/>
      <c r="G81" s="44"/>
      <c r="H81" s="44"/>
      <c r="J81" s="416"/>
    </row>
    <row r="82" spans="1:10" ht="41.15" x14ac:dyDescent="0.25">
      <c r="A82" s="1070" t="s">
        <v>2897</v>
      </c>
      <c r="B82" s="1088" t="s">
        <v>2900</v>
      </c>
      <c r="C82" s="1089" t="s">
        <v>2940</v>
      </c>
      <c r="D82" s="45" t="s">
        <v>1564</v>
      </c>
      <c r="E82" s="878"/>
      <c r="F82" s="44"/>
      <c r="G82" s="44"/>
      <c r="H82" s="44"/>
      <c r="J82" s="416"/>
    </row>
    <row r="83" spans="1:10" ht="41.15" x14ac:dyDescent="0.25">
      <c r="A83" s="1070" t="s">
        <v>2897</v>
      </c>
      <c r="B83" s="1088" t="s">
        <v>2901</v>
      </c>
      <c r="C83" s="1089" t="s">
        <v>2941</v>
      </c>
      <c r="D83" s="45" t="s">
        <v>1565</v>
      </c>
      <c r="E83" s="878"/>
      <c r="F83" s="46"/>
      <c r="G83" s="46"/>
      <c r="H83" s="46"/>
      <c r="J83" s="416"/>
    </row>
    <row r="84" spans="1:10" ht="30.9" x14ac:dyDescent="0.25">
      <c r="A84" s="1070" t="s">
        <v>2897</v>
      </c>
      <c r="B84" s="1088" t="s">
        <v>2902</v>
      </c>
      <c r="C84" s="1089" t="s">
        <v>2942</v>
      </c>
      <c r="D84" s="45" t="s">
        <v>1566</v>
      </c>
      <c r="E84" s="878"/>
      <c r="F84" s="45"/>
      <c r="G84" s="45"/>
      <c r="H84" s="45"/>
      <c r="I84" s="47"/>
      <c r="J84" s="416"/>
    </row>
    <row r="85" spans="1:10" ht="30.9" x14ac:dyDescent="0.25">
      <c r="A85" s="1070" t="s">
        <v>2897</v>
      </c>
      <c r="B85" s="1088" t="s">
        <v>2903</v>
      </c>
      <c r="C85" s="1089" t="s">
        <v>2943</v>
      </c>
      <c r="D85" s="45" t="s">
        <v>1567</v>
      </c>
      <c r="E85" s="878"/>
      <c r="F85" s="45"/>
      <c r="G85" s="45"/>
      <c r="H85" s="45"/>
      <c r="I85" s="47"/>
      <c r="J85" s="416"/>
    </row>
    <row r="86" spans="1:10" ht="30.9" x14ac:dyDescent="0.25">
      <c r="A86" s="1070" t="s">
        <v>2897</v>
      </c>
      <c r="B86" s="1088" t="s">
        <v>2904</v>
      </c>
      <c r="C86" s="1089" t="s">
        <v>2944</v>
      </c>
      <c r="D86" s="45" t="s">
        <v>1568</v>
      </c>
      <c r="E86" s="878"/>
      <c r="F86" s="45"/>
      <c r="G86" s="45"/>
      <c r="H86" s="45"/>
      <c r="I86" s="47"/>
      <c r="J86" s="416"/>
    </row>
    <row r="87" spans="1:10" ht="41.15" x14ac:dyDescent="0.25">
      <c r="A87" s="1070" t="s">
        <v>2897</v>
      </c>
      <c r="B87" s="1088" t="s">
        <v>2905</v>
      </c>
      <c r="C87" s="1089" t="s">
        <v>2945</v>
      </c>
      <c r="D87" s="45" t="s">
        <v>1569</v>
      </c>
      <c r="E87" s="878"/>
      <c r="F87" s="45"/>
      <c r="G87" s="45"/>
      <c r="H87" s="45"/>
      <c r="I87" s="47"/>
      <c r="J87" s="416"/>
    </row>
    <row r="88" spans="1:10" ht="51.45" x14ac:dyDescent="0.25">
      <c r="A88" s="1070" t="s">
        <v>2897</v>
      </c>
      <c r="B88" s="1088" t="s">
        <v>2906</v>
      </c>
      <c r="C88" s="1089" t="s">
        <v>2950</v>
      </c>
      <c r="D88" s="45" t="s">
        <v>1570</v>
      </c>
      <c r="E88" s="878"/>
      <c r="F88" s="45"/>
      <c r="G88" s="45"/>
      <c r="H88" s="45"/>
      <c r="I88" s="47"/>
      <c r="J88" s="416"/>
    </row>
    <row r="89" spans="1:10" ht="51.45" x14ac:dyDescent="0.25">
      <c r="A89" s="1070" t="s">
        <v>2897</v>
      </c>
      <c r="B89" s="1088" t="s">
        <v>2907</v>
      </c>
      <c r="C89" s="1089" t="s">
        <v>2946</v>
      </c>
      <c r="D89" s="45" t="s">
        <v>1571</v>
      </c>
      <c r="E89" s="878"/>
      <c r="F89" s="45"/>
      <c r="G89" s="45"/>
      <c r="H89" s="45"/>
      <c r="I89" s="47"/>
      <c r="J89" s="416"/>
    </row>
    <row r="90" spans="1:10" ht="41.15" x14ac:dyDescent="0.25">
      <c r="A90" s="1070" t="s">
        <v>2897</v>
      </c>
      <c r="B90" s="1088" t="s">
        <v>2908</v>
      </c>
      <c r="C90" s="1089" t="s">
        <v>2947</v>
      </c>
      <c r="D90" s="45" t="s">
        <v>1572</v>
      </c>
      <c r="E90" s="878"/>
      <c r="F90" s="45"/>
      <c r="G90" s="45"/>
      <c r="H90" s="45"/>
      <c r="I90" s="47"/>
      <c r="J90" s="416"/>
    </row>
    <row r="91" spans="1:10" ht="20.6" x14ac:dyDescent="0.25">
      <c r="A91" s="1070" t="s">
        <v>2897</v>
      </c>
      <c r="B91" s="1088" t="s">
        <v>2909</v>
      </c>
      <c r="C91" s="1089" t="s">
        <v>2949</v>
      </c>
      <c r="D91" s="45" t="s">
        <v>1573</v>
      </c>
      <c r="E91" s="878"/>
      <c r="F91" s="45"/>
      <c r="G91" s="45"/>
      <c r="H91" s="45"/>
      <c r="I91" s="47"/>
      <c r="J91" s="416"/>
    </row>
    <row r="92" spans="1:10" ht="20.6" x14ac:dyDescent="0.25">
      <c r="A92" s="1070" t="s">
        <v>2897</v>
      </c>
      <c r="B92" s="1088" t="s">
        <v>2893</v>
      </c>
      <c r="C92" s="1089" t="s">
        <v>2948</v>
      </c>
      <c r="D92" s="45" t="s">
        <v>979</v>
      </c>
      <c r="E92" s="878"/>
      <c r="F92" s="45"/>
      <c r="G92" s="45"/>
      <c r="H92" s="45"/>
      <c r="I92" s="47"/>
      <c r="J92" s="416"/>
    </row>
    <row r="93" spans="1:10" ht="20.6" x14ac:dyDescent="0.25">
      <c r="A93" s="1066" t="s">
        <v>1687</v>
      </c>
      <c r="B93" s="1066"/>
      <c r="C93" s="1066"/>
      <c r="D93" s="45" t="s">
        <v>979</v>
      </c>
      <c r="E93" s="878"/>
      <c r="F93" s="874"/>
      <c r="G93" s="874"/>
      <c r="H93" s="874"/>
      <c r="I93" s="875"/>
      <c r="J93" s="416"/>
    </row>
    <row r="94" spans="1:10" ht="20.6" x14ac:dyDescent="0.25">
      <c r="A94" s="764" t="s">
        <v>1688</v>
      </c>
      <c r="B94" s="422"/>
      <c r="C94" s="422">
        <v>303</v>
      </c>
      <c r="D94" s="45" t="s">
        <v>980</v>
      </c>
      <c r="E94" s="878"/>
      <c r="F94" s="45"/>
      <c r="G94" s="45"/>
      <c r="H94" s="45"/>
      <c r="I94" s="47"/>
      <c r="J94" s="415"/>
    </row>
    <row r="95" spans="1:10" ht="30.9" x14ac:dyDescent="0.25">
      <c r="A95" s="764" t="s">
        <v>1689</v>
      </c>
      <c r="B95" s="422"/>
      <c r="C95" s="422">
        <v>304</v>
      </c>
      <c r="D95" s="45" t="s">
        <v>1420</v>
      </c>
      <c r="E95" s="878"/>
      <c r="F95" s="45"/>
      <c r="G95" s="45"/>
      <c r="H95" s="45"/>
      <c r="I95" s="47"/>
      <c r="J95" s="415"/>
    </row>
    <row r="96" spans="1:10" s="47" customFormat="1" ht="41.15" x14ac:dyDescent="0.25">
      <c r="A96" s="764" t="s">
        <v>1690</v>
      </c>
      <c r="B96" s="422"/>
      <c r="C96" s="422">
        <v>306</v>
      </c>
      <c r="D96" s="45" t="s">
        <v>981</v>
      </c>
      <c r="E96" s="878"/>
      <c r="F96" s="45"/>
      <c r="G96" s="45"/>
      <c r="H96" s="45"/>
      <c r="J96" s="415"/>
    </row>
    <row r="97" spans="1:10" s="47" customFormat="1" ht="30.9" x14ac:dyDescent="0.25">
      <c r="A97" s="764" t="s">
        <v>1691</v>
      </c>
      <c r="B97" s="422"/>
      <c r="C97" s="422">
        <v>307</v>
      </c>
      <c r="D97" s="45" t="s">
        <v>1478</v>
      </c>
      <c r="E97" s="878"/>
      <c r="F97" s="45"/>
      <c r="G97" s="45"/>
      <c r="H97" s="45"/>
      <c r="J97" s="415"/>
    </row>
    <row r="98" spans="1:10" s="47" customFormat="1" ht="61.75" x14ac:dyDescent="0.25">
      <c r="A98" s="764" t="s">
        <v>1692</v>
      </c>
      <c r="B98" s="422"/>
      <c r="C98" s="422">
        <v>308</v>
      </c>
      <c r="D98" s="45" t="s">
        <v>1479</v>
      </c>
      <c r="E98" s="878"/>
      <c r="F98" s="45"/>
      <c r="G98" s="45"/>
      <c r="H98" s="45"/>
      <c r="J98" s="415"/>
    </row>
    <row r="99" spans="1:10" s="47" customFormat="1" ht="30.9" x14ac:dyDescent="0.25">
      <c r="A99" s="764" t="s">
        <v>1693</v>
      </c>
      <c r="B99" s="422"/>
      <c r="C99" s="422">
        <v>309</v>
      </c>
      <c r="D99" s="45" t="s">
        <v>2249</v>
      </c>
      <c r="E99" s="878"/>
      <c r="F99" s="45"/>
      <c r="G99" s="45"/>
      <c r="H99" s="45"/>
      <c r="J99" s="415"/>
    </row>
    <row r="100" spans="1:10" s="47" customFormat="1" ht="36.450000000000003" customHeight="1" x14ac:dyDescent="0.25">
      <c r="A100" s="764" t="s">
        <v>1694</v>
      </c>
      <c r="B100" s="422"/>
      <c r="C100" s="422">
        <v>310</v>
      </c>
      <c r="D100" s="45" t="s">
        <v>1480</v>
      </c>
      <c r="E100" s="878"/>
      <c r="F100" s="45"/>
      <c r="G100" s="45"/>
      <c r="H100" s="45"/>
      <c r="J100" s="415"/>
    </row>
    <row r="101" spans="1:10" s="47" customFormat="1" ht="33.450000000000003" customHeight="1" x14ac:dyDescent="0.25">
      <c r="A101" s="764" t="s">
        <v>1695</v>
      </c>
      <c r="B101" s="422"/>
      <c r="C101" s="422">
        <v>311</v>
      </c>
      <c r="D101" s="45" t="s">
        <v>1481</v>
      </c>
      <c r="E101" s="878"/>
      <c r="F101" s="45"/>
      <c r="G101" s="45"/>
      <c r="H101" s="45"/>
      <c r="J101" s="415"/>
    </row>
    <row r="102" spans="1:10" s="47" customFormat="1" ht="72" x14ac:dyDescent="0.25">
      <c r="A102" s="764" t="s">
        <v>1696</v>
      </c>
      <c r="B102" s="422"/>
      <c r="C102" s="422">
        <v>312</v>
      </c>
      <c r="D102" s="45" t="s">
        <v>1482</v>
      </c>
      <c r="E102" s="878"/>
      <c r="F102" s="45"/>
      <c r="G102" s="45"/>
      <c r="H102" s="45"/>
      <c r="I102" s="41"/>
      <c r="J102" s="415"/>
    </row>
    <row r="103" spans="1:10" s="47" customFormat="1" x14ac:dyDescent="0.25">
      <c r="A103" s="1066" t="s">
        <v>1697</v>
      </c>
      <c r="B103" s="422"/>
      <c r="C103" s="422">
        <v>313</v>
      </c>
      <c r="D103" s="45" t="s">
        <v>982</v>
      </c>
      <c r="E103" s="878"/>
      <c r="F103" s="45"/>
      <c r="G103" s="45"/>
      <c r="H103" s="45"/>
      <c r="I103" s="41"/>
      <c r="J103" s="415"/>
    </row>
    <row r="104" spans="1:10" s="47" customFormat="1" ht="51.45" x14ac:dyDescent="0.25">
      <c r="A104" s="764" t="s">
        <v>1698</v>
      </c>
      <c r="B104" s="422"/>
      <c r="C104" s="1066">
        <v>314</v>
      </c>
      <c r="D104" s="45" t="s">
        <v>2273</v>
      </c>
      <c r="E104" s="878"/>
      <c r="F104" s="45"/>
      <c r="G104" s="45"/>
      <c r="H104" s="45"/>
      <c r="I104" s="41"/>
      <c r="J104" s="415"/>
    </row>
    <row r="105" spans="1:10" s="47" customFormat="1" ht="92.6" x14ac:dyDescent="0.25">
      <c r="A105" s="764" t="s">
        <v>1699</v>
      </c>
      <c r="B105" s="1066"/>
      <c r="C105" s="1066">
        <v>317</v>
      </c>
      <c r="D105" s="391" t="s">
        <v>2274</v>
      </c>
      <c r="E105" s="878"/>
      <c r="F105" s="874"/>
      <c r="G105" s="874"/>
      <c r="H105" s="874"/>
      <c r="I105" s="875"/>
      <c r="J105" s="415"/>
    </row>
    <row r="106" spans="1:10" s="47" customFormat="1" ht="30.9" x14ac:dyDescent="0.25">
      <c r="A106" s="1066" t="s">
        <v>1700</v>
      </c>
      <c r="B106" s="1066"/>
      <c r="C106" s="422" t="s">
        <v>262</v>
      </c>
      <c r="D106" s="391" t="s">
        <v>2275</v>
      </c>
      <c r="E106" s="878"/>
      <c r="F106" s="874"/>
      <c r="G106" s="874"/>
      <c r="H106" s="874"/>
      <c r="I106" s="875"/>
      <c r="J106" s="415"/>
    </row>
    <row r="107" spans="1:10" s="47" customFormat="1" x14ac:dyDescent="0.25">
      <c r="A107" s="764" t="s">
        <v>1701</v>
      </c>
      <c r="B107" s="422"/>
      <c r="C107" s="422" t="s">
        <v>264</v>
      </c>
      <c r="D107" s="45" t="s">
        <v>988</v>
      </c>
      <c r="E107" s="878"/>
      <c r="F107" s="48"/>
      <c r="G107" s="48"/>
      <c r="H107" s="48"/>
      <c r="I107" s="41"/>
      <c r="J107" s="415"/>
    </row>
    <row r="108" spans="1:10" s="47" customFormat="1" ht="51.45" x14ac:dyDescent="0.25">
      <c r="A108" s="1066" t="s">
        <v>1702</v>
      </c>
      <c r="B108" s="1066" t="s">
        <v>1483</v>
      </c>
      <c r="C108" s="422" t="s">
        <v>266</v>
      </c>
      <c r="D108" s="391" t="s">
        <v>2276</v>
      </c>
      <c r="E108" s="878"/>
      <c r="F108" s="874"/>
      <c r="G108" s="874"/>
      <c r="H108" s="874"/>
      <c r="I108" s="875"/>
      <c r="J108" s="415"/>
    </row>
    <row r="109" spans="1:10" s="47" customFormat="1" ht="51.45" x14ac:dyDescent="0.25">
      <c r="A109" s="1066" t="s">
        <v>1702</v>
      </c>
      <c r="B109" s="1066" t="s">
        <v>1484</v>
      </c>
      <c r="C109" s="1066"/>
      <c r="D109" s="391" t="s">
        <v>2277</v>
      </c>
      <c r="E109" s="878"/>
      <c r="F109" s="874"/>
      <c r="G109" s="874"/>
      <c r="H109" s="874"/>
      <c r="I109" s="875"/>
      <c r="J109" s="415"/>
    </row>
    <row r="110" spans="1:10" ht="51.45" x14ac:dyDescent="0.25">
      <c r="A110" s="1066" t="s">
        <v>1704</v>
      </c>
      <c r="B110" s="1066"/>
      <c r="C110" s="422" t="s">
        <v>269</v>
      </c>
      <c r="D110" s="391" t="s">
        <v>2278</v>
      </c>
      <c r="E110" s="878"/>
      <c r="F110" s="874"/>
      <c r="G110" s="874"/>
      <c r="H110" s="874"/>
      <c r="I110" s="875"/>
      <c r="J110" s="415"/>
    </row>
    <row r="111" spans="1:10" x14ac:dyDescent="0.25">
      <c r="A111" s="1066" t="s">
        <v>1706</v>
      </c>
      <c r="B111" s="1066"/>
      <c r="C111" s="424" t="s">
        <v>274</v>
      </c>
      <c r="D111" s="391" t="s">
        <v>2279</v>
      </c>
      <c r="E111" s="878"/>
      <c r="F111" s="874"/>
      <c r="G111" s="874"/>
      <c r="H111" s="874"/>
      <c r="I111" s="875"/>
      <c r="J111" s="424"/>
    </row>
    <row r="112" spans="1:10" ht="41.15" x14ac:dyDescent="0.25">
      <c r="A112" s="422" t="s">
        <v>1707</v>
      </c>
      <c r="B112" s="422"/>
      <c r="C112" s="422">
        <v>318</v>
      </c>
      <c r="D112" s="45" t="s">
        <v>1373</v>
      </c>
      <c r="E112" s="878"/>
      <c r="J112" s="415"/>
    </row>
    <row r="113" spans="1:10" ht="20.6" x14ac:dyDescent="0.25">
      <c r="A113" s="422" t="s">
        <v>1708</v>
      </c>
      <c r="B113" s="422"/>
      <c r="C113" s="422">
        <v>320</v>
      </c>
      <c r="D113" s="45" t="s">
        <v>989</v>
      </c>
      <c r="E113" s="878"/>
      <c r="J113" s="415"/>
    </row>
    <row r="114" spans="1:10" ht="72" x14ac:dyDescent="0.25">
      <c r="A114" s="422" t="s">
        <v>1709</v>
      </c>
      <c r="B114" s="1066"/>
      <c r="C114" s="422">
        <v>322</v>
      </c>
      <c r="D114" s="45" t="s">
        <v>2280</v>
      </c>
      <c r="E114" s="878"/>
      <c r="F114" s="874"/>
      <c r="G114" s="874"/>
      <c r="H114" s="874"/>
      <c r="I114" s="875"/>
      <c r="J114" s="415"/>
    </row>
    <row r="115" spans="1:10" ht="20.6" x14ac:dyDescent="0.25">
      <c r="A115" s="422" t="s">
        <v>1710</v>
      </c>
      <c r="B115" s="422"/>
      <c r="C115" s="422">
        <v>323</v>
      </c>
      <c r="D115" s="45" t="s">
        <v>990</v>
      </c>
      <c r="E115" s="878"/>
      <c r="J115" s="415"/>
    </row>
    <row r="116" spans="1:10" ht="20.6" x14ac:dyDescent="0.25">
      <c r="A116" s="422" t="s">
        <v>1711</v>
      </c>
      <c r="B116" s="422"/>
      <c r="C116" s="422">
        <v>324</v>
      </c>
      <c r="D116" s="45" t="s">
        <v>991</v>
      </c>
      <c r="E116" s="878"/>
      <c r="J116" s="415"/>
    </row>
    <row r="117" spans="1:10" ht="20.6" x14ac:dyDescent="0.25">
      <c r="A117" s="422" t="s">
        <v>1712</v>
      </c>
      <c r="B117" s="422"/>
      <c r="C117" s="422">
        <v>325</v>
      </c>
      <c r="D117" s="45" t="s">
        <v>992</v>
      </c>
      <c r="E117" s="878"/>
      <c r="J117" s="415"/>
    </row>
    <row r="118" spans="1:10" ht="20.6" x14ac:dyDescent="0.25">
      <c r="A118" s="422" t="s">
        <v>1713</v>
      </c>
      <c r="B118" s="422"/>
      <c r="C118" s="422">
        <v>326</v>
      </c>
      <c r="D118" s="45" t="s">
        <v>993</v>
      </c>
      <c r="E118" s="878"/>
      <c r="J118" s="415"/>
    </row>
    <row r="119" spans="1:10" ht="20.6" x14ac:dyDescent="0.25">
      <c r="A119" s="422" t="s">
        <v>1714</v>
      </c>
      <c r="B119" s="422"/>
      <c r="C119" s="422">
        <v>328</v>
      </c>
      <c r="D119" s="45" t="s">
        <v>994</v>
      </c>
      <c r="E119" s="878"/>
      <c r="J119" s="415"/>
    </row>
    <row r="120" spans="1:10" ht="61.75" x14ac:dyDescent="0.25">
      <c r="A120" s="422" t="s">
        <v>1715</v>
      </c>
      <c r="B120" s="1066"/>
      <c r="C120" s="422">
        <v>330</v>
      </c>
      <c r="D120" s="45" t="s">
        <v>2281</v>
      </c>
      <c r="E120" s="878"/>
      <c r="F120" s="874"/>
      <c r="G120" s="874"/>
      <c r="H120" s="874"/>
      <c r="I120" s="875"/>
      <c r="J120" s="415"/>
    </row>
    <row r="121" spans="1:10" ht="20.6" x14ac:dyDescent="0.25">
      <c r="A121" s="422" t="s">
        <v>1716</v>
      </c>
      <c r="B121" s="422"/>
      <c r="C121" s="422">
        <v>331</v>
      </c>
      <c r="D121" s="45" t="s">
        <v>995</v>
      </c>
      <c r="E121" s="878"/>
      <c r="J121" s="415"/>
    </row>
    <row r="122" spans="1:10" x14ac:dyDescent="0.25">
      <c r="A122" s="422" t="s">
        <v>1717</v>
      </c>
      <c r="B122" s="422"/>
      <c r="C122" s="422">
        <v>332</v>
      </c>
      <c r="D122" s="45" t="s">
        <v>996</v>
      </c>
      <c r="E122" s="878"/>
      <c r="J122" s="415"/>
    </row>
    <row r="123" spans="1:10" x14ac:dyDescent="0.25">
      <c r="A123" s="422" t="s">
        <v>1718</v>
      </c>
      <c r="B123" s="422"/>
      <c r="C123" s="422">
        <v>333</v>
      </c>
      <c r="D123" s="45" t="s">
        <v>997</v>
      </c>
      <c r="E123" s="878"/>
      <c r="J123" s="415"/>
    </row>
    <row r="124" spans="1:10" ht="20.6" x14ac:dyDescent="0.25">
      <c r="A124" s="764" t="s">
        <v>1719</v>
      </c>
      <c r="B124" s="764" t="s">
        <v>2076</v>
      </c>
      <c r="C124" s="422" t="s">
        <v>998</v>
      </c>
      <c r="D124" s="45" t="s">
        <v>999</v>
      </c>
      <c r="E124" s="878"/>
      <c r="J124" s="415"/>
    </row>
    <row r="125" spans="1:10" ht="20.6" x14ac:dyDescent="0.25">
      <c r="A125" s="764" t="s">
        <v>1719</v>
      </c>
      <c r="B125" s="764" t="s">
        <v>2077</v>
      </c>
      <c r="C125" s="422" t="s">
        <v>1000</v>
      </c>
      <c r="D125" s="45" t="s">
        <v>1001</v>
      </c>
      <c r="E125" s="878"/>
      <c r="J125" s="415"/>
    </row>
    <row r="126" spans="1:10" ht="30.65" customHeight="1" x14ac:dyDescent="0.25">
      <c r="A126" s="764" t="s">
        <v>1720</v>
      </c>
      <c r="B126" s="422"/>
      <c r="C126" s="422">
        <v>335</v>
      </c>
      <c r="D126" s="45" t="s">
        <v>1002</v>
      </c>
      <c r="E126" s="878"/>
      <c r="J126" s="415"/>
    </row>
    <row r="127" spans="1:10" ht="20.6" x14ac:dyDescent="0.25">
      <c r="A127" s="1066" t="s">
        <v>1721</v>
      </c>
      <c r="B127" s="1066" t="s">
        <v>1487</v>
      </c>
      <c r="C127" s="1066"/>
      <c r="D127" s="45" t="s">
        <v>1488</v>
      </c>
      <c r="E127" s="878"/>
      <c r="F127" s="874"/>
      <c r="G127" s="874"/>
      <c r="H127" s="874"/>
      <c r="I127" s="875"/>
      <c r="J127" s="415"/>
    </row>
    <row r="128" spans="1:10" ht="30.9" x14ac:dyDescent="0.25">
      <c r="A128" s="1066" t="s">
        <v>1721</v>
      </c>
      <c r="B128" s="1066" t="s">
        <v>2910</v>
      </c>
      <c r="C128" s="422">
        <v>403</v>
      </c>
      <c r="D128" s="45" t="s">
        <v>1489</v>
      </c>
      <c r="E128" s="878"/>
      <c r="F128" s="874"/>
      <c r="G128" s="874"/>
      <c r="H128" s="874"/>
      <c r="I128" s="875"/>
      <c r="J128" s="415"/>
    </row>
    <row r="129" spans="1:10" ht="20.6" x14ac:dyDescent="0.25">
      <c r="A129" s="764" t="s">
        <v>1722</v>
      </c>
      <c r="B129" s="764" t="s">
        <v>1472</v>
      </c>
      <c r="C129" s="1066" t="s">
        <v>1003</v>
      </c>
      <c r="D129" s="45" t="s">
        <v>2282</v>
      </c>
      <c r="E129" s="878"/>
      <c r="F129" s="874"/>
      <c r="G129" s="874"/>
      <c r="H129" s="874"/>
      <c r="I129" s="875"/>
      <c r="J129" s="415"/>
    </row>
    <row r="130" spans="1:10" ht="30.9" x14ac:dyDescent="0.25">
      <c r="A130" s="764" t="s">
        <v>1722</v>
      </c>
      <c r="B130" s="764" t="s">
        <v>1490</v>
      </c>
      <c r="C130" s="422" t="s">
        <v>1004</v>
      </c>
      <c r="D130" s="45" t="s">
        <v>2283</v>
      </c>
      <c r="E130" s="878"/>
      <c r="F130" s="874"/>
      <c r="G130" s="874"/>
      <c r="H130" s="874"/>
      <c r="I130" s="875"/>
      <c r="J130" s="415"/>
    </row>
    <row r="131" spans="1:10" x14ac:dyDescent="0.25">
      <c r="A131" s="422" t="s">
        <v>1723</v>
      </c>
      <c r="B131" s="422"/>
      <c r="C131" s="422">
        <v>409</v>
      </c>
      <c r="D131" s="45" t="s">
        <v>1406</v>
      </c>
      <c r="E131" s="878"/>
      <c r="J131" s="415"/>
    </row>
    <row r="132" spans="1:10" x14ac:dyDescent="0.25">
      <c r="A132" s="764" t="s">
        <v>1724</v>
      </c>
      <c r="B132" s="422"/>
      <c r="C132" s="422">
        <v>410</v>
      </c>
      <c r="D132" s="45" t="s">
        <v>1005</v>
      </c>
      <c r="E132" s="878"/>
      <c r="J132" s="415"/>
    </row>
    <row r="133" spans="1:10" x14ac:dyDescent="0.25">
      <c r="A133" s="422" t="s">
        <v>1725</v>
      </c>
      <c r="B133" s="422"/>
      <c r="C133" s="422">
        <v>412</v>
      </c>
      <c r="D133" s="45" t="s">
        <v>1006</v>
      </c>
      <c r="E133" s="878"/>
      <c r="J133" s="415"/>
    </row>
    <row r="134" spans="1:10" ht="61.75" x14ac:dyDescent="0.25">
      <c r="A134" s="422" t="s">
        <v>1726</v>
      </c>
      <c r="B134" s="422"/>
      <c r="C134" s="422">
        <v>414</v>
      </c>
      <c r="D134" s="45" t="s">
        <v>1492</v>
      </c>
      <c r="E134" s="878"/>
      <c r="J134" s="415"/>
    </row>
    <row r="135" spans="1:10" ht="82.3" x14ac:dyDescent="0.25">
      <c r="A135" s="422" t="s">
        <v>1727</v>
      </c>
      <c r="B135" s="422"/>
      <c r="C135" s="422">
        <v>415</v>
      </c>
      <c r="D135" s="45" t="s">
        <v>1493</v>
      </c>
      <c r="E135" s="878"/>
      <c r="J135" s="415"/>
    </row>
    <row r="136" spans="1:10" ht="20.6" x14ac:dyDescent="0.25">
      <c r="A136" s="764" t="s">
        <v>1728</v>
      </c>
      <c r="B136" s="422"/>
      <c r="C136" s="422">
        <v>416</v>
      </c>
      <c r="D136" s="45" t="s">
        <v>1007</v>
      </c>
      <c r="E136" s="878"/>
      <c r="J136" s="415"/>
    </row>
    <row r="137" spans="1:10" ht="20.6" x14ac:dyDescent="0.25">
      <c r="A137" s="422" t="s">
        <v>1729</v>
      </c>
      <c r="B137" s="422"/>
      <c r="C137" s="422">
        <v>417</v>
      </c>
      <c r="D137" s="45" t="s">
        <v>1008</v>
      </c>
      <c r="E137" s="878"/>
      <c r="J137" s="415"/>
    </row>
    <row r="138" spans="1:10" ht="20.6" x14ac:dyDescent="0.25">
      <c r="A138" s="764" t="s">
        <v>1730</v>
      </c>
      <c r="B138" s="422"/>
      <c r="C138" s="422">
        <v>418</v>
      </c>
      <c r="D138" s="45" t="s">
        <v>1443</v>
      </c>
      <c r="E138" s="878"/>
      <c r="J138" s="415"/>
    </row>
    <row r="139" spans="1:10" x14ac:dyDescent="0.25">
      <c r="A139" s="764" t="s">
        <v>1731</v>
      </c>
      <c r="B139" s="422"/>
      <c r="C139" s="422" t="s">
        <v>1009</v>
      </c>
      <c r="D139" s="45" t="s">
        <v>1010</v>
      </c>
      <c r="E139" s="878"/>
      <c r="J139" s="415"/>
    </row>
    <row r="140" spans="1:10" x14ac:dyDescent="0.25">
      <c r="A140" s="764" t="s">
        <v>1732</v>
      </c>
      <c r="B140" s="422"/>
      <c r="C140" s="422" t="s">
        <v>1011</v>
      </c>
      <c r="D140" s="45" t="s">
        <v>1012</v>
      </c>
      <c r="E140" s="878"/>
      <c r="J140" s="415"/>
    </row>
    <row r="141" spans="1:10" x14ac:dyDescent="0.25">
      <c r="A141" s="764" t="s">
        <v>1733</v>
      </c>
      <c r="B141" s="422"/>
      <c r="C141" s="422" t="s">
        <v>1013</v>
      </c>
      <c r="D141" s="45" t="s">
        <v>1014</v>
      </c>
      <c r="E141" s="878"/>
      <c r="J141" s="415"/>
    </row>
    <row r="142" spans="1:10" x14ac:dyDescent="0.25">
      <c r="A142" s="764" t="s">
        <v>1734</v>
      </c>
      <c r="B142" s="422"/>
      <c r="C142" s="422" t="s">
        <v>1015</v>
      </c>
      <c r="D142" s="45" t="s">
        <v>1016</v>
      </c>
      <c r="E142" s="878"/>
      <c r="J142" s="415"/>
    </row>
    <row r="143" spans="1:10" ht="20.6" x14ac:dyDescent="0.25">
      <c r="A143" s="764" t="s">
        <v>1735</v>
      </c>
      <c r="B143" s="422"/>
      <c r="C143" s="422" t="s">
        <v>1017</v>
      </c>
      <c r="D143" s="45" t="s">
        <v>2206</v>
      </c>
      <c r="E143" s="878"/>
      <c r="J143" s="415"/>
    </row>
    <row r="144" spans="1:10" x14ac:dyDescent="0.25">
      <c r="A144" s="764" t="s">
        <v>1736</v>
      </c>
      <c r="B144" s="422"/>
      <c r="C144" s="422" t="s">
        <v>1018</v>
      </c>
      <c r="D144" s="45" t="s">
        <v>1019</v>
      </c>
      <c r="E144" s="878"/>
      <c r="J144" s="415"/>
    </row>
    <row r="145" spans="1:10" x14ac:dyDescent="0.25">
      <c r="A145" s="764" t="s">
        <v>1737</v>
      </c>
      <c r="B145" s="422"/>
      <c r="C145" s="422" t="s">
        <v>1020</v>
      </c>
      <c r="D145" s="45" t="s">
        <v>1021</v>
      </c>
      <c r="E145" s="878"/>
      <c r="J145" s="415"/>
    </row>
    <row r="146" spans="1:10" ht="20.6" x14ac:dyDescent="0.25">
      <c r="A146" s="422" t="s">
        <v>1738</v>
      </c>
      <c r="B146" s="422"/>
      <c r="C146" s="422">
        <v>420</v>
      </c>
      <c r="D146" s="45" t="s">
        <v>1022</v>
      </c>
      <c r="E146" s="878"/>
      <c r="J146" s="415"/>
    </row>
    <row r="147" spans="1:10" ht="20.6" x14ac:dyDescent="0.25">
      <c r="A147" s="422" t="s">
        <v>1739</v>
      </c>
      <c r="B147" s="422"/>
      <c r="C147" s="422">
        <v>421</v>
      </c>
      <c r="D147" s="45" t="s">
        <v>1023</v>
      </c>
      <c r="E147" s="878"/>
      <c r="J147" s="415"/>
    </row>
    <row r="148" spans="1:10" ht="20.6" x14ac:dyDescent="0.25">
      <c r="A148" s="422" t="s">
        <v>1740</v>
      </c>
      <c r="B148" s="422"/>
      <c r="C148" s="422">
        <v>423</v>
      </c>
      <c r="D148" s="45" t="s">
        <v>1024</v>
      </c>
      <c r="E148" s="878"/>
      <c r="J148" s="415"/>
    </row>
    <row r="149" spans="1:10" ht="41.15" x14ac:dyDescent="0.25">
      <c r="A149" s="422" t="s">
        <v>1741</v>
      </c>
      <c r="B149" s="1066"/>
      <c r="C149" s="422">
        <v>424</v>
      </c>
      <c r="D149" s="45" t="s">
        <v>1494</v>
      </c>
      <c r="E149" s="878"/>
      <c r="J149" s="415"/>
    </row>
    <row r="150" spans="1:10" ht="20.6" x14ac:dyDescent="0.25">
      <c r="A150" s="764" t="s">
        <v>1742</v>
      </c>
      <c r="B150" s="1066" t="s">
        <v>2078</v>
      </c>
      <c r="C150" s="422" t="s">
        <v>1025</v>
      </c>
      <c r="D150" s="45" t="s">
        <v>1026</v>
      </c>
      <c r="E150" s="878"/>
      <c r="J150" s="415"/>
    </row>
    <row r="151" spans="1:10" ht="20.6" x14ac:dyDescent="0.25">
      <c r="A151" s="764" t="s">
        <v>1742</v>
      </c>
      <c r="B151" s="764" t="s">
        <v>2079</v>
      </c>
      <c r="C151" s="422" t="s">
        <v>1027</v>
      </c>
      <c r="D151" s="45" t="s">
        <v>1028</v>
      </c>
      <c r="E151" s="878"/>
      <c r="J151" s="415"/>
    </row>
    <row r="152" spans="1:10" ht="51.45" x14ac:dyDescent="0.25">
      <c r="A152" s="422" t="s">
        <v>1743</v>
      </c>
      <c r="B152" s="422"/>
      <c r="C152" s="422">
        <v>426</v>
      </c>
      <c r="D152" s="45" t="s">
        <v>1495</v>
      </c>
      <c r="E152" s="878"/>
      <c r="J152" s="415"/>
    </row>
    <row r="153" spans="1:10" ht="82.3" x14ac:dyDescent="0.25">
      <c r="A153" s="422" t="s">
        <v>1744</v>
      </c>
      <c r="B153" s="1071"/>
      <c r="C153" s="1071">
        <v>427</v>
      </c>
      <c r="D153" s="1072" t="s">
        <v>1496</v>
      </c>
      <c r="E153" s="878"/>
      <c r="J153" s="417"/>
    </row>
    <row r="154" spans="1:10" ht="51.45" x14ac:dyDescent="0.25">
      <c r="A154" s="422" t="s">
        <v>1745</v>
      </c>
      <c r="B154" s="422"/>
      <c r="C154" s="422">
        <v>428</v>
      </c>
      <c r="D154" s="45" t="s">
        <v>1497</v>
      </c>
      <c r="E154" s="878"/>
      <c r="J154" s="415"/>
    </row>
    <row r="155" spans="1:10" ht="20.6" x14ac:dyDescent="0.25">
      <c r="A155" s="422" t="s">
        <v>1746</v>
      </c>
      <c r="B155" s="1071"/>
      <c r="C155" s="1071">
        <v>429</v>
      </c>
      <c r="D155" s="45" t="s">
        <v>1029</v>
      </c>
      <c r="E155" s="878"/>
      <c r="J155" s="417"/>
    </row>
    <row r="156" spans="1:10" ht="41.15" x14ac:dyDescent="0.25">
      <c r="A156" s="422" t="s">
        <v>1747</v>
      </c>
      <c r="B156" s="422"/>
      <c r="C156" s="422">
        <v>430</v>
      </c>
      <c r="D156" s="45" t="s">
        <v>1030</v>
      </c>
      <c r="E156" s="878"/>
      <c r="J156" s="415"/>
    </row>
    <row r="157" spans="1:10" ht="20.6" x14ac:dyDescent="0.25">
      <c r="A157" s="422" t="s">
        <v>1748</v>
      </c>
      <c r="B157" s="1071"/>
      <c r="C157" s="1071">
        <v>431</v>
      </c>
      <c r="D157" s="45" t="s">
        <v>1031</v>
      </c>
      <c r="E157" s="878"/>
      <c r="J157" s="417"/>
    </row>
    <row r="158" spans="1:10" ht="20.6" x14ac:dyDescent="0.25">
      <c r="A158" s="422" t="s">
        <v>1749</v>
      </c>
      <c r="B158" s="422"/>
      <c r="C158" s="422">
        <v>432</v>
      </c>
      <c r="D158" s="45" t="s">
        <v>1032</v>
      </c>
      <c r="E158" s="878"/>
      <c r="J158" s="415"/>
    </row>
    <row r="159" spans="1:10" ht="61.75" x14ac:dyDescent="0.25">
      <c r="A159" s="422" t="s">
        <v>1750</v>
      </c>
      <c r="B159" s="1071"/>
      <c r="C159" s="1071">
        <v>433</v>
      </c>
      <c r="D159" s="45" t="s">
        <v>1498</v>
      </c>
      <c r="E159" s="878"/>
      <c r="J159" s="417"/>
    </row>
    <row r="160" spans="1:10" ht="97.75" customHeight="1" x14ac:dyDescent="0.25">
      <c r="A160" s="1066" t="s">
        <v>1751</v>
      </c>
      <c r="B160" s="1066" t="s">
        <v>2373</v>
      </c>
      <c r="C160" s="764" t="s">
        <v>1355</v>
      </c>
      <c r="D160" s="391" t="s">
        <v>2284</v>
      </c>
      <c r="E160" s="878"/>
      <c r="F160" s="874"/>
      <c r="G160" s="874"/>
      <c r="H160" s="874"/>
      <c r="I160" s="875"/>
      <c r="J160" s="648"/>
    </row>
    <row r="161" spans="1:10" ht="102.9" x14ac:dyDescent="0.25">
      <c r="A161" s="1066" t="s">
        <v>1751</v>
      </c>
      <c r="B161" s="1066" t="s">
        <v>2374</v>
      </c>
      <c r="C161" s="764" t="s">
        <v>1356</v>
      </c>
      <c r="D161" s="391" t="s">
        <v>2285</v>
      </c>
      <c r="E161" s="878"/>
      <c r="F161" s="874"/>
      <c r="G161" s="874"/>
      <c r="H161" s="874"/>
      <c r="I161" s="875"/>
      <c r="J161" s="648"/>
    </row>
    <row r="162" spans="1:10" ht="61.75" x14ac:dyDescent="0.25">
      <c r="A162" s="1073" t="s">
        <v>1752</v>
      </c>
      <c r="B162" s="1066" t="s">
        <v>2373</v>
      </c>
      <c r="C162" s="1073" t="s">
        <v>1357</v>
      </c>
      <c r="D162" s="391" t="s">
        <v>2286</v>
      </c>
      <c r="E162" s="878"/>
      <c r="F162" s="874"/>
      <c r="G162" s="874"/>
      <c r="H162" s="874"/>
      <c r="I162" s="875"/>
      <c r="J162" s="649"/>
    </row>
    <row r="163" spans="1:10" ht="61.75" x14ac:dyDescent="0.25">
      <c r="A163" s="1073" t="s">
        <v>1752</v>
      </c>
      <c r="B163" s="1066" t="s">
        <v>2374</v>
      </c>
      <c r="C163" s="1073" t="s">
        <v>1358</v>
      </c>
      <c r="D163" s="391" t="s">
        <v>1502</v>
      </c>
      <c r="E163" s="878"/>
      <c r="F163" s="874"/>
      <c r="G163" s="874"/>
      <c r="H163" s="874"/>
      <c r="I163" s="875"/>
      <c r="J163" s="649"/>
    </row>
    <row r="164" spans="1:10" ht="20.6" x14ac:dyDescent="0.25">
      <c r="A164" s="1066" t="s">
        <v>1753</v>
      </c>
      <c r="B164" s="1066" t="s">
        <v>2373</v>
      </c>
      <c r="C164" s="764" t="s">
        <v>1359</v>
      </c>
      <c r="D164" s="45" t="s">
        <v>2287</v>
      </c>
      <c r="E164" s="878"/>
      <c r="F164" s="874"/>
      <c r="G164" s="874"/>
      <c r="H164" s="874"/>
      <c r="I164" s="875"/>
      <c r="J164" s="648"/>
    </row>
    <row r="165" spans="1:10" ht="20.6" x14ac:dyDescent="0.25">
      <c r="A165" s="1066" t="s">
        <v>1753</v>
      </c>
      <c r="B165" s="1066" t="s">
        <v>2374</v>
      </c>
      <c r="C165" s="764" t="s">
        <v>1360</v>
      </c>
      <c r="D165" s="45" t="s">
        <v>1361</v>
      </c>
      <c r="E165" s="878"/>
      <c r="F165" s="44"/>
      <c r="I165" s="48"/>
      <c r="J165" s="648"/>
    </row>
    <row r="166" spans="1:10" x14ac:dyDescent="0.25">
      <c r="A166" s="1066" t="s">
        <v>1754</v>
      </c>
      <c r="B166" s="1066"/>
      <c r="C166" s="1066">
        <v>438</v>
      </c>
      <c r="D166" s="45" t="s">
        <v>2288</v>
      </c>
      <c r="E166" s="878"/>
      <c r="F166" s="874"/>
      <c r="G166" s="874"/>
      <c r="H166" s="874"/>
      <c r="I166" s="875"/>
      <c r="J166" s="415"/>
    </row>
    <row r="167" spans="1:10" x14ac:dyDescent="0.25">
      <c r="A167" s="422" t="s">
        <v>1755</v>
      </c>
      <c r="B167" s="1066"/>
      <c r="C167" s="1066">
        <v>439</v>
      </c>
      <c r="D167" s="45" t="s">
        <v>2289</v>
      </c>
      <c r="E167" s="878"/>
      <c r="F167" s="874"/>
      <c r="G167" s="874"/>
      <c r="H167" s="874"/>
      <c r="I167" s="875"/>
      <c r="J167" s="417"/>
    </row>
    <row r="168" spans="1:10" ht="61.75" x14ac:dyDescent="0.25">
      <c r="A168" s="764" t="s">
        <v>2245</v>
      </c>
      <c r="B168" s="1066"/>
      <c r="C168" s="422">
        <v>440</v>
      </c>
      <c r="D168" s="45" t="s">
        <v>2290</v>
      </c>
      <c r="E168" s="878"/>
      <c r="F168" s="874"/>
      <c r="G168" s="874"/>
      <c r="H168" s="874"/>
      <c r="I168" s="875"/>
      <c r="J168" s="415"/>
    </row>
    <row r="169" spans="1:10" ht="30.9" x14ac:dyDescent="0.25">
      <c r="A169" s="1071" t="s">
        <v>1756</v>
      </c>
      <c r="B169" s="1066"/>
      <c r="C169" s="1066">
        <v>441</v>
      </c>
      <c r="D169" s="45" t="s">
        <v>2291</v>
      </c>
      <c r="E169" s="878"/>
      <c r="F169" s="874"/>
      <c r="G169" s="874"/>
      <c r="H169" s="874"/>
      <c r="I169" s="875"/>
      <c r="J169" s="417"/>
    </row>
    <row r="170" spans="1:10" x14ac:dyDescent="0.25">
      <c r="A170" s="1071" t="s">
        <v>1757</v>
      </c>
      <c r="B170" s="1066"/>
      <c r="C170" s="1066">
        <v>442</v>
      </c>
      <c r="D170" s="45" t="s">
        <v>2292</v>
      </c>
      <c r="E170" s="878"/>
      <c r="F170" s="874"/>
      <c r="G170" s="874"/>
      <c r="H170" s="874"/>
      <c r="I170" s="875"/>
      <c r="J170" s="415"/>
    </row>
    <row r="171" spans="1:10" x14ac:dyDescent="0.25">
      <c r="A171" s="1073" t="s">
        <v>1758</v>
      </c>
      <c r="B171" s="1066"/>
      <c r="C171" s="1071">
        <v>443</v>
      </c>
      <c r="D171" s="45" t="s">
        <v>2293</v>
      </c>
      <c r="E171" s="878"/>
      <c r="F171" s="874"/>
      <c r="G171" s="874"/>
      <c r="H171" s="874"/>
      <c r="I171" s="875"/>
      <c r="J171" s="417"/>
    </row>
    <row r="172" spans="1:10" ht="20.6" x14ac:dyDescent="0.25">
      <c r="A172" s="1066" t="s">
        <v>1759</v>
      </c>
      <c r="B172" s="1066" t="s">
        <v>2376</v>
      </c>
      <c r="C172" s="1073" t="s">
        <v>1362</v>
      </c>
      <c r="D172" s="391" t="s">
        <v>2954</v>
      </c>
      <c r="E172" s="878"/>
      <c r="F172" s="874"/>
      <c r="G172" s="874"/>
      <c r="H172" s="874"/>
      <c r="I172" s="875"/>
      <c r="J172" s="649"/>
    </row>
    <row r="173" spans="1:10" ht="30.9" x14ac:dyDescent="0.25">
      <c r="A173" s="1066" t="s">
        <v>1759</v>
      </c>
      <c r="B173" s="1066" t="s">
        <v>2375</v>
      </c>
      <c r="C173" s="1073" t="s">
        <v>1363</v>
      </c>
      <c r="D173" s="391" t="s">
        <v>2955</v>
      </c>
      <c r="E173" s="878"/>
      <c r="F173" s="874"/>
      <c r="G173" s="874"/>
      <c r="H173" s="874"/>
      <c r="I173" s="875"/>
      <c r="J173" s="649"/>
    </row>
    <row r="174" spans="1:10" ht="61.75" x14ac:dyDescent="0.25">
      <c r="A174" s="1071" t="s">
        <v>1760</v>
      </c>
      <c r="B174" s="422"/>
      <c r="C174" s="422">
        <v>448</v>
      </c>
      <c r="D174" s="45" t="s">
        <v>1033</v>
      </c>
      <c r="E174" s="878"/>
      <c r="J174" s="415"/>
    </row>
    <row r="175" spans="1:10" x14ac:dyDescent="0.25">
      <c r="A175" s="1073" t="s">
        <v>1761</v>
      </c>
      <c r="B175" s="1071"/>
      <c r="C175" s="1071">
        <v>449</v>
      </c>
      <c r="D175" s="45" t="s">
        <v>1034</v>
      </c>
      <c r="E175" s="878"/>
      <c r="J175" s="417"/>
    </row>
    <row r="176" spans="1:10" ht="30.9" x14ac:dyDescent="0.25">
      <c r="A176" s="1071" t="s">
        <v>1762</v>
      </c>
      <c r="B176" s="422"/>
      <c r="C176" s="422">
        <v>450</v>
      </c>
      <c r="D176" s="45" t="s">
        <v>1499</v>
      </c>
      <c r="E176" s="878"/>
      <c r="J176" s="415"/>
    </row>
    <row r="177" spans="1:10" ht="72" x14ac:dyDescent="0.25">
      <c r="A177" s="1071" t="s">
        <v>1763</v>
      </c>
      <c r="B177" s="1066"/>
      <c r="C177" s="422">
        <v>452</v>
      </c>
      <c r="D177" s="391" t="s">
        <v>2294</v>
      </c>
      <c r="E177" s="878"/>
      <c r="F177" s="874"/>
      <c r="G177" s="874"/>
      <c r="H177" s="874"/>
      <c r="I177" s="875"/>
      <c r="J177" s="415"/>
    </row>
    <row r="178" spans="1:10" ht="20.6" x14ac:dyDescent="0.25">
      <c r="A178" s="1066" t="s">
        <v>1764</v>
      </c>
      <c r="B178" s="1066"/>
      <c r="C178" s="1071">
        <v>453</v>
      </c>
      <c r="D178" s="45" t="s">
        <v>2295</v>
      </c>
      <c r="E178" s="878"/>
      <c r="F178" s="874"/>
      <c r="G178" s="874"/>
      <c r="H178" s="874"/>
      <c r="I178" s="875"/>
      <c r="J178" s="417"/>
    </row>
    <row r="179" spans="1:10" ht="30.9" x14ac:dyDescent="0.25">
      <c r="A179" s="1066" t="s">
        <v>1765</v>
      </c>
      <c r="B179" s="1066"/>
      <c r="C179" s="422">
        <v>454</v>
      </c>
      <c r="D179" s="45" t="s">
        <v>2296</v>
      </c>
      <c r="E179" s="878"/>
      <c r="F179" s="874"/>
      <c r="G179" s="874"/>
      <c r="H179" s="874"/>
      <c r="I179" s="875"/>
      <c r="J179" s="415"/>
    </row>
    <row r="180" spans="1:10" ht="30.9" x14ac:dyDescent="0.25">
      <c r="A180" s="1073" t="s">
        <v>1766</v>
      </c>
      <c r="B180" s="1071"/>
      <c r="C180" s="1071">
        <v>455</v>
      </c>
      <c r="D180" s="45" t="s">
        <v>1035</v>
      </c>
      <c r="E180" s="878"/>
      <c r="J180" s="417"/>
    </row>
    <row r="181" spans="1:10" x14ac:dyDescent="0.25">
      <c r="A181" s="764" t="s">
        <v>1767</v>
      </c>
      <c r="B181" s="422"/>
      <c r="C181" s="422">
        <v>456</v>
      </c>
      <c r="D181" s="45" t="s">
        <v>1036</v>
      </c>
      <c r="E181" s="878"/>
      <c r="J181" s="415"/>
    </row>
    <row r="182" spans="1:10" ht="30.9" x14ac:dyDescent="0.25">
      <c r="A182" s="1071" t="s">
        <v>1768</v>
      </c>
      <c r="B182" s="1071"/>
      <c r="C182" s="1071">
        <v>457</v>
      </c>
      <c r="D182" s="45" t="s">
        <v>1499</v>
      </c>
      <c r="E182" s="878"/>
      <c r="J182" s="417"/>
    </row>
    <row r="183" spans="1:10" ht="61.75" x14ac:dyDescent="0.25">
      <c r="A183" s="1071" t="s">
        <v>1769</v>
      </c>
      <c r="B183" s="422"/>
      <c r="C183" s="422">
        <v>458</v>
      </c>
      <c r="D183" s="45" t="s">
        <v>1500</v>
      </c>
      <c r="E183" s="878"/>
      <c r="J183" s="415"/>
    </row>
    <row r="184" spans="1:10" ht="30.9" x14ac:dyDescent="0.25">
      <c r="A184" s="1071" t="s">
        <v>1770</v>
      </c>
      <c r="B184" s="1066"/>
      <c r="C184" s="1066">
        <v>460</v>
      </c>
      <c r="D184" s="45" t="s">
        <v>2383</v>
      </c>
      <c r="E184" s="878"/>
      <c r="F184" s="874"/>
      <c r="G184" s="874"/>
      <c r="H184" s="874"/>
      <c r="I184" s="875"/>
      <c r="J184" s="415"/>
    </row>
    <row r="185" spans="1:10" ht="20.6" x14ac:dyDescent="0.25">
      <c r="A185" s="1073" t="s">
        <v>1771</v>
      </c>
      <c r="B185" s="1066"/>
      <c r="C185" s="1071">
        <v>461</v>
      </c>
      <c r="D185" s="45" t="s">
        <v>2297</v>
      </c>
      <c r="E185" s="878"/>
      <c r="F185" s="874"/>
      <c r="G185" s="874"/>
      <c r="H185" s="874"/>
      <c r="I185" s="875"/>
      <c r="J185" s="417"/>
    </row>
    <row r="186" spans="1:10" ht="30.9" x14ac:dyDescent="0.25">
      <c r="A186" s="1073" t="s">
        <v>1772</v>
      </c>
      <c r="B186" s="1066"/>
      <c r="C186" s="422">
        <v>462</v>
      </c>
      <c r="D186" s="45" t="s">
        <v>2298</v>
      </c>
      <c r="E186" s="878"/>
      <c r="F186" s="874"/>
      <c r="G186" s="874"/>
      <c r="H186" s="874"/>
      <c r="I186" s="875"/>
      <c r="J186" s="415"/>
    </row>
    <row r="187" spans="1:10" ht="61.75" x14ac:dyDescent="0.25">
      <c r="A187" s="1073" t="s">
        <v>1773</v>
      </c>
      <c r="B187" s="1071"/>
      <c r="C187" s="1071">
        <v>463</v>
      </c>
      <c r="D187" s="45" t="s">
        <v>2299</v>
      </c>
      <c r="E187" s="878"/>
      <c r="F187" s="874"/>
      <c r="G187" s="874"/>
      <c r="H187" s="874"/>
      <c r="I187" s="875"/>
      <c r="J187" s="417"/>
    </row>
    <row r="188" spans="1:10" ht="41.15" x14ac:dyDescent="0.25">
      <c r="A188" s="1066" t="s">
        <v>1774</v>
      </c>
      <c r="B188" s="1066" t="s">
        <v>2373</v>
      </c>
      <c r="C188" s="764" t="s">
        <v>1364</v>
      </c>
      <c r="D188" s="45" t="s">
        <v>2300</v>
      </c>
      <c r="E188" s="878"/>
      <c r="F188" s="874"/>
      <c r="G188" s="874"/>
      <c r="H188" s="874"/>
      <c r="I188" s="875"/>
      <c r="J188" s="648"/>
    </row>
    <row r="189" spans="1:10" ht="51.45" x14ac:dyDescent="0.25">
      <c r="A189" s="1066" t="s">
        <v>1774</v>
      </c>
      <c r="B189" s="1066" t="s">
        <v>2374</v>
      </c>
      <c r="C189" s="764" t="s">
        <v>1365</v>
      </c>
      <c r="D189" s="45" t="s">
        <v>2301</v>
      </c>
      <c r="E189" s="878"/>
      <c r="F189" s="874"/>
      <c r="G189" s="874"/>
      <c r="H189" s="874"/>
      <c r="I189" s="875"/>
      <c r="J189" s="648"/>
    </row>
    <row r="190" spans="1:10" x14ac:dyDescent="0.25">
      <c r="A190" s="1073" t="s">
        <v>1775</v>
      </c>
      <c r="B190" s="1071"/>
      <c r="C190" s="1071">
        <v>465</v>
      </c>
      <c r="D190" s="45" t="s">
        <v>1034</v>
      </c>
      <c r="E190" s="878"/>
      <c r="J190" s="417"/>
    </row>
    <row r="191" spans="1:10" ht="30.9" x14ac:dyDescent="0.25">
      <c r="A191" s="1071" t="s">
        <v>1776</v>
      </c>
      <c r="B191" s="422"/>
      <c r="C191" s="422">
        <v>466</v>
      </c>
      <c r="D191" s="45" t="s">
        <v>1499</v>
      </c>
      <c r="E191" s="878"/>
      <c r="J191" s="415"/>
    </row>
    <row r="192" spans="1:10" ht="61.75" x14ac:dyDescent="0.25">
      <c r="A192" s="1071" t="s">
        <v>1777</v>
      </c>
      <c r="B192" s="1071"/>
      <c r="C192" s="1071">
        <v>467</v>
      </c>
      <c r="D192" s="45" t="s">
        <v>1501</v>
      </c>
      <c r="E192" s="878"/>
      <c r="J192" s="417"/>
    </row>
    <row r="193" spans="1:10" ht="79.75" customHeight="1" x14ac:dyDescent="0.25">
      <c r="A193" s="1071" t="s">
        <v>1778</v>
      </c>
      <c r="B193" s="1066"/>
      <c r="C193" s="1066">
        <v>469</v>
      </c>
      <c r="D193" s="45" t="s">
        <v>2302</v>
      </c>
      <c r="E193" s="878"/>
      <c r="F193" s="874"/>
      <c r="G193" s="874"/>
      <c r="H193" s="874"/>
      <c r="I193" s="875"/>
      <c r="J193" s="417"/>
    </row>
    <row r="194" spans="1:10" ht="20.6" x14ac:dyDescent="0.25">
      <c r="A194" s="1066" t="s">
        <v>1779</v>
      </c>
      <c r="B194" s="1066"/>
      <c r="C194" s="422">
        <v>470</v>
      </c>
      <c r="D194" s="45" t="s">
        <v>2303</v>
      </c>
      <c r="E194" s="878"/>
      <c r="F194" s="874"/>
      <c r="G194" s="874"/>
      <c r="H194" s="874"/>
      <c r="I194" s="875"/>
      <c r="J194" s="415"/>
    </row>
    <row r="195" spans="1:10" ht="30.9" x14ac:dyDescent="0.25">
      <c r="A195" s="1071" t="s">
        <v>1780</v>
      </c>
      <c r="B195" s="1066"/>
      <c r="C195" s="1071">
        <v>471</v>
      </c>
      <c r="D195" s="45" t="s">
        <v>2296</v>
      </c>
      <c r="E195" s="878"/>
      <c r="F195" s="874"/>
      <c r="G195" s="874"/>
      <c r="H195" s="874"/>
      <c r="I195" s="875"/>
      <c r="J195" s="417"/>
    </row>
    <row r="196" spans="1:10" ht="61.75" x14ac:dyDescent="0.25">
      <c r="A196" s="1071" t="s">
        <v>1781</v>
      </c>
      <c r="B196" s="422"/>
      <c r="C196" s="422">
        <v>472</v>
      </c>
      <c r="D196" s="45" t="s">
        <v>2304</v>
      </c>
      <c r="E196" s="878"/>
      <c r="J196" s="415"/>
    </row>
    <row r="197" spans="1:10" ht="20.6" x14ac:dyDescent="0.25">
      <c r="A197" s="1073" t="s">
        <v>1782</v>
      </c>
      <c r="B197" s="1066"/>
      <c r="C197" s="1071">
        <v>473</v>
      </c>
      <c r="D197" s="45" t="s">
        <v>2305</v>
      </c>
      <c r="E197" s="878"/>
      <c r="F197" s="874"/>
      <c r="G197" s="874"/>
      <c r="H197" s="874"/>
      <c r="I197" s="875"/>
      <c r="J197" s="417"/>
    </row>
    <row r="198" spans="1:10" x14ac:dyDescent="0.25">
      <c r="A198" s="1073" t="s">
        <v>1783</v>
      </c>
      <c r="B198" s="422"/>
      <c r="C198" s="422" t="s">
        <v>1037</v>
      </c>
      <c r="D198" s="45" t="s">
        <v>1038</v>
      </c>
      <c r="E198" s="878"/>
      <c r="J198" s="415"/>
    </row>
    <row r="199" spans="1:10" x14ac:dyDescent="0.25">
      <c r="A199" s="1073" t="s">
        <v>1784</v>
      </c>
      <c r="B199" s="1066"/>
      <c r="C199" s="422" t="s">
        <v>1039</v>
      </c>
      <c r="D199" s="45" t="s">
        <v>2306</v>
      </c>
      <c r="E199" s="878"/>
      <c r="F199" s="874"/>
      <c r="G199" s="874"/>
      <c r="H199" s="874"/>
      <c r="I199" s="875"/>
      <c r="J199" s="415"/>
    </row>
    <row r="200" spans="1:10" ht="20.6" x14ac:dyDescent="0.25">
      <c r="A200" s="1073" t="s">
        <v>1785</v>
      </c>
      <c r="B200" s="422"/>
      <c r="C200" s="422" t="s">
        <v>1040</v>
      </c>
      <c r="D200" s="45" t="s">
        <v>1041</v>
      </c>
      <c r="E200" s="878"/>
      <c r="J200" s="415"/>
    </row>
    <row r="201" spans="1:10" x14ac:dyDescent="0.25">
      <c r="A201" s="1073" t="s">
        <v>1786</v>
      </c>
      <c r="B201" s="422"/>
      <c r="C201" s="422" t="s">
        <v>1042</v>
      </c>
      <c r="D201" s="45" t="s">
        <v>1019</v>
      </c>
      <c r="E201" s="878"/>
      <c r="J201" s="415"/>
    </row>
    <row r="202" spans="1:10" ht="20.6" x14ac:dyDescent="0.25">
      <c r="A202" s="1073" t="s">
        <v>1787</v>
      </c>
      <c r="B202" s="1066"/>
      <c r="C202" s="422" t="s">
        <v>1043</v>
      </c>
      <c r="D202" s="45" t="s">
        <v>2307</v>
      </c>
      <c r="E202" s="878"/>
      <c r="F202" s="874"/>
      <c r="G202" s="874"/>
      <c r="H202" s="874"/>
      <c r="I202" s="875"/>
      <c r="J202" s="415"/>
    </row>
    <row r="203" spans="1:10" ht="20.6" x14ac:dyDescent="0.25">
      <c r="A203" s="1073" t="s">
        <v>1788</v>
      </c>
      <c r="B203" s="422"/>
      <c r="C203" s="422">
        <v>474</v>
      </c>
      <c r="D203" s="45" t="s">
        <v>1374</v>
      </c>
      <c r="E203" s="878"/>
      <c r="J203" s="415"/>
    </row>
    <row r="204" spans="1:10" x14ac:dyDescent="0.25">
      <c r="A204" s="1073" t="s">
        <v>1789</v>
      </c>
      <c r="B204" s="422"/>
      <c r="C204" s="422" t="s">
        <v>1044</v>
      </c>
      <c r="D204" s="45" t="s">
        <v>1010</v>
      </c>
      <c r="E204" s="878"/>
      <c r="J204" s="415"/>
    </row>
    <row r="205" spans="1:10" x14ac:dyDescent="0.25">
      <c r="A205" s="1073" t="s">
        <v>1790</v>
      </c>
      <c r="B205" s="422"/>
      <c r="C205" s="422" t="s">
        <v>1045</v>
      </c>
      <c r="D205" s="45" t="s">
        <v>1046</v>
      </c>
      <c r="E205" s="878"/>
      <c r="J205" s="415"/>
    </row>
    <row r="206" spans="1:10" x14ac:dyDescent="0.25">
      <c r="A206" s="1073" t="s">
        <v>1791</v>
      </c>
      <c r="B206" s="422"/>
      <c r="C206" s="422" t="s">
        <v>1047</v>
      </c>
      <c r="D206" s="45" t="s">
        <v>1048</v>
      </c>
      <c r="E206" s="878"/>
      <c r="J206" s="415"/>
    </row>
    <row r="207" spans="1:10" ht="20.6" x14ac:dyDescent="0.25">
      <c r="A207" s="1073" t="s">
        <v>1792</v>
      </c>
      <c r="B207" s="1066" t="s">
        <v>1472</v>
      </c>
      <c r="C207" s="422" t="s">
        <v>1049</v>
      </c>
      <c r="D207" s="45" t="s">
        <v>2308</v>
      </c>
      <c r="E207" s="878"/>
      <c r="F207" s="874"/>
      <c r="G207" s="874"/>
      <c r="H207" s="874"/>
      <c r="I207" s="875"/>
      <c r="J207" s="415"/>
    </row>
    <row r="208" spans="1:10" ht="20.6" x14ac:dyDescent="0.25">
      <c r="A208" s="1073" t="s">
        <v>1792</v>
      </c>
      <c r="B208" s="1066" t="s">
        <v>1490</v>
      </c>
      <c r="C208" s="422" t="s">
        <v>1050</v>
      </c>
      <c r="D208" s="45" t="s">
        <v>2309</v>
      </c>
      <c r="E208" s="878"/>
      <c r="F208" s="874"/>
      <c r="G208" s="874"/>
      <c r="H208" s="874"/>
      <c r="I208" s="875"/>
      <c r="J208" s="415"/>
    </row>
    <row r="209" spans="1:10" ht="20.6" x14ac:dyDescent="0.25">
      <c r="A209" s="1073" t="s">
        <v>1793</v>
      </c>
      <c r="B209" s="1066" t="s">
        <v>1472</v>
      </c>
      <c r="C209" s="422" t="s">
        <v>1051</v>
      </c>
      <c r="D209" s="45" t="s">
        <v>2310</v>
      </c>
      <c r="E209" s="878"/>
      <c r="F209" s="874"/>
      <c r="G209" s="874"/>
      <c r="H209" s="874"/>
      <c r="I209" s="875"/>
      <c r="J209" s="415"/>
    </row>
    <row r="210" spans="1:10" ht="20.6" x14ac:dyDescent="0.25">
      <c r="A210" s="1073" t="s">
        <v>1793</v>
      </c>
      <c r="B210" s="1066" t="s">
        <v>1490</v>
      </c>
      <c r="C210" s="422" t="s">
        <v>1052</v>
      </c>
      <c r="D210" s="45" t="s">
        <v>2359</v>
      </c>
      <c r="E210" s="878"/>
      <c r="F210" s="874"/>
      <c r="G210" s="874"/>
      <c r="H210" s="874"/>
      <c r="I210" s="875"/>
      <c r="J210" s="415"/>
    </row>
    <row r="211" spans="1:10" x14ac:dyDescent="0.25">
      <c r="A211" s="1071" t="s">
        <v>1794</v>
      </c>
      <c r="B211" s="1066"/>
      <c r="C211" s="422">
        <v>480</v>
      </c>
      <c r="D211" s="45" t="s">
        <v>2311</v>
      </c>
      <c r="E211" s="878"/>
      <c r="F211" s="874"/>
      <c r="G211" s="874"/>
      <c r="H211" s="874"/>
      <c r="I211" s="875"/>
      <c r="J211" s="415"/>
    </row>
    <row r="212" spans="1:10" ht="20.6" x14ac:dyDescent="0.25">
      <c r="A212" s="1073" t="s">
        <v>1795</v>
      </c>
      <c r="B212" s="1066"/>
      <c r="C212" s="422">
        <v>482</v>
      </c>
      <c r="D212" s="45" t="s">
        <v>2312</v>
      </c>
      <c r="E212" s="878"/>
      <c r="F212" s="874"/>
      <c r="G212" s="874"/>
      <c r="H212" s="874"/>
      <c r="I212" s="875"/>
      <c r="J212" s="415"/>
    </row>
    <row r="213" spans="1:10" ht="51.45" x14ac:dyDescent="0.25">
      <c r="A213" s="1066" t="s">
        <v>1796</v>
      </c>
      <c r="B213" s="1066"/>
      <c r="C213" s="422">
        <v>483</v>
      </c>
      <c r="D213" s="45" t="s">
        <v>2313</v>
      </c>
      <c r="E213" s="878"/>
      <c r="F213" s="874"/>
      <c r="G213" s="874"/>
      <c r="H213" s="874"/>
      <c r="I213" s="875"/>
      <c r="J213" s="415"/>
    </row>
    <row r="214" spans="1:10" x14ac:dyDescent="0.25">
      <c r="A214" s="1066" t="s">
        <v>1797</v>
      </c>
      <c r="B214" s="1066"/>
      <c r="C214" s="422">
        <v>485</v>
      </c>
      <c r="D214" s="45" t="s">
        <v>2314</v>
      </c>
      <c r="E214" s="878"/>
      <c r="F214" s="874"/>
      <c r="G214" s="874"/>
      <c r="H214" s="874"/>
      <c r="I214" s="875"/>
      <c r="J214" s="415"/>
    </row>
    <row r="215" spans="1:10" ht="20.6" x14ac:dyDescent="0.25">
      <c r="A215" s="1071" t="s">
        <v>1798</v>
      </c>
      <c r="B215" s="1066"/>
      <c r="C215" s="422">
        <v>486</v>
      </c>
      <c r="D215" s="45" t="s">
        <v>2315</v>
      </c>
      <c r="E215" s="878"/>
      <c r="F215" s="874"/>
      <c r="G215" s="874"/>
      <c r="H215" s="874"/>
      <c r="I215" s="875"/>
      <c r="J215" s="415"/>
    </row>
    <row r="216" spans="1:10" ht="30.9" x14ac:dyDescent="0.25">
      <c r="A216" s="1066" t="s">
        <v>2363</v>
      </c>
      <c r="B216" s="764" t="s">
        <v>2388</v>
      </c>
      <c r="C216" s="764"/>
      <c r="D216" s="45" t="s">
        <v>2203</v>
      </c>
      <c r="E216" s="878"/>
      <c r="J216" s="415"/>
    </row>
    <row r="217" spans="1:10" ht="41.15" x14ac:dyDescent="0.25">
      <c r="A217" s="1066" t="s">
        <v>2363</v>
      </c>
      <c r="B217" s="764" t="s">
        <v>2364</v>
      </c>
      <c r="C217" s="422">
        <v>502</v>
      </c>
      <c r="D217" s="45" t="s">
        <v>2204</v>
      </c>
      <c r="E217" s="878"/>
      <c r="J217" s="415"/>
    </row>
    <row r="218" spans="1:10" ht="20.6" x14ac:dyDescent="0.25">
      <c r="A218" s="1066" t="s">
        <v>1799</v>
      </c>
      <c r="B218" s="1066"/>
      <c r="C218" s="422">
        <v>504</v>
      </c>
      <c r="D218" s="45" t="s">
        <v>2316</v>
      </c>
      <c r="E218" s="878"/>
      <c r="F218" s="874"/>
      <c r="G218" s="874"/>
      <c r="H218" s="874"/>
      <c r="I218" s="875"/>
      <c r="J218" s="416"/>
    </row>
    <row r="219" spans="1:10" x14ac:dyDescent="0.25">
      <c r="A219" s="1066" t="s">
        <v>1800</v>
      </c>
      <c r="B219" s="1066"/>
      <c r="C219" s="424">
        <v>505</v>
      </c>
      <c r="D219" s="45" t="s">
        <v>2317</v>
      </c>
      <c r="E219" s="878"/>
      <c r="F219" s="874"/>
      <c r="G219" s="874"/>
      <c r="H219" s="874"/>
      <c r="I219" s="875"/>
      <c r="J219" s="416"/>
    </row>
    <row r="220" spans="1:10" ht="20.6" x14ac:dyDescent="0.25">
      <c r="A220" s="1071" t="s">
        <v>1801</v>
      </c>
      <c r="B220" s="1066"/>
      <c r="C220" s="424">
        <v>507</v>
      </c>
      <c r="D220" s="45" t="s">
        <v>2318</v>
      </c>
      <c r="E220" s="878"/>
      <c r="F220" s="874"/>
      <c r="G220" s="874"/>
      <c r="H220" s="874"/>
      <c r="I220" s="875"/>
      <c r="J220" s="416"/>
    </row>
    <row r="221" spans="1:10" ht="92.6" x14ac:dyDescent="0.25">
      <c r="A221" s="1071" t="s">
        <v>1802</v>
      </c>
      <c r="B221" s="1066"/>
      <c r="C221" s="422">
        <v>512</v>
      </c>
      <c r="D221" s="45" t="s">
        <v>2319</v>
      </c>
      <c r="E221" s="878"/>
      <c r="F221" s="874"/>
      <c r="G221" s="874"/>
      <c r="H221" s="874"/>
      <c r="I221" s="875"/>
      <c r="J221" s="416"/>
    </row>
    <row r="222" spans="1:10" ht="41.15" x14ac:dyDescent="0.25">
      <c r="A222" s="1071" t="s">
        <v>1803</v>
      </c>
      <c r="B222" s="1066"/>
      <c r="C222" s="424">
        <v>513</v>
      </c>
      <c r="D222" s="45" t="s">
        <v>2320</v>
      </c>
      <c r="E222" s="878"/>
      <c r="F222" s="874"/>
      <c r="G222" s="874"/>
      <c r="H222" s="874"/>
      <c r="I222" s="875"/>
      <c r="J222" s="416"/>
    </row>
    <row r="223" spans="1:10" ht="30.9" x14ac:dyDescent="0.25">
      <c r="A223" s="1071" t="s">
        <v>1804</v>
      </c>
      <c r="B223" s="1066"/>
      <c r="C223" s="422">
        <v>514</v>
      </c>
      <c r="D223" s="45" t="s">
        <v>2321</v>
      </c>
      <c r="E223" s="878"/>
      <c r="F223" s="874"/>
      <c r="G223" s="874"/>
      <c r="H223" s="874"/>
      <c r="I223" s="875"/>
      <c r="J223" s="416"/>
    </row>
    <row r="224" spans="1:10" ht="30.9" x14ac:dyDescent="0.25">
      <c r="A224" s="1071" t="s">
        <v>1805</v>
      </c>
      <c r="B224" s="1066"/>
      <c r="C224" s="424">
        <v>515</v>
      </c>
      <c r="D224" s="45" t="s">
        <v>2322</v>
      </c>
      <c r="E224" s="878"/>
      <c r="F224" s="874"/>
      <c r="G224" s="874"/>
      <c r="H224" s="874"/>
      <c r="I224" s="875"/>
      <c r="J224" s="416"/>
    </row>
    <row r="225" spans="1:10" x14ac:dyDescent="0.25">
      <c r="A225" s="1071" t="s">
        <v>1806</v>
      </c>
      <c r="B225" s="1066"/>
      <c r="C225" s="422">
        <v>516</v>
      </c>
      <c r="D225" s="45" t="s">
        <v>2323</v>
      </c>
      <c r="E225" s="878"/>
      <c r="F225" s="874"/>
      <c r="G225" s="874"/>
      <c r="H225" s="874"/>
      <c r="I225" s="875"/>
      <c r="J225" s="416"/>
    </row>
    <row r="226" spans="1:10" ht="20.6" x14ac:dyDescent="0.25">
      <c r="A226" s="1071" t="s">
        <v>1807</v>
      </c>
      <c r="B226" s="1066"/>
      <c r="C226" s="424">
        <v>517</v>
      </c>
      <c r="D226" s="45" t="s">
        <v>2324</v>
      </c>
      <c r="E226" s="878"/>
      <c r="F226" s="874"/>
      <c r="G226" s="874"/>
      <c r="H226" s="874"/>
      <c r="I226" s="875"/>
      <c r="J226" s="416"/>
    </row>
    <row r="227" spans="1:10" ht="20.6" x14ac:dyDescent="0.25">
      <c r="A227" s="1071" t="s">
        <v>1808</v>
      </c>
      <c r="B227" s="1066"/>
      <c r="C227" s="422">
        <v>518</v>
      </c>
      <c r="D227" s="45" t="s">
        <v>2325</v>
      </c>
      <c r="E227" s="878"/>
      <c r="F227" s="874"/>
      <c r="G227" s="874"/>
      <c r="H227" s="874"/>
      <c r="I227" s="875"/>
      <c r="J227" s="416"/>
    </row>
    <row r="228" spans="1:10" ht="20.6" x14ac:dyDescent="0.25">
      <c r="A228" s="1071" t="s">
        <v>1809</v>
      </c>
      <c r="B228" s="1066"/>
      <c r="C228" s="424">
        <v>519</v>
      </c>
      <c r="D228" s="45" t="s">
        <v>2326</v>
      </c>
      <c r="E228" s="878"/>
      <c r="F228" s="874"/>
      <c r="G228" s="874"/>
      <c r="H228" s="874"/>
      <c r="I228" s="875"/>
      <c r="J228" s="416"/>
    </row>
    <row r="229" spans="1:10" ht="30.9" x14ac:dyDescent="0.25">
      <c r="A229" s="1071" t="s">
        <v>1810</v>
      </c>
      <c r="B229" s="1066"/>
      <c r="C229" s="422">
        <v>520</v>
      </c>
      <c r="D229" s="45" t="s">
        <v>2327</v>
      </c>
      <c r="E229" s="878"/>
      <c r="F229" s="874"/>
      <c r="G229" s="874"/>
      <c r="H229" s="874"/>
      <c r="I229" s="875"/>
      <c r="J229" s="416"/>
    </row>
    <row r="230" spans="1:10" ht="30.9" x14ac:dyDescent="0.25">
      <c r="A230" s="1071" t="s">
        <v>1811</v>
      </c>
      <c r="B230" s="1066"/>
      <c r="C230" s="424">
        <v>521</v>
      </c>
      <c r="D230" s="45" t="s">
        <v>2328</v>
      </c>
      <c r="E230" s="878"/>
      <c r="F230" s="874"/>
      <c r="G230" s="874"/>
      <c r="H230" s="874"/>
      <c r="I230" s="875"/>
      <c r="J230" s="416"/>
    </row>
    <row r="231" spans="1:10" ht="20.6" x14ac:dyDescent="0.25">
      <c r="A231" s="1071" t="s">
        <v>1812</v>
      </c>
      <c r="B231" s="1066"/>
      <c r="C231" s="422">
        <v>522</v>
      </c>
      <c r="D231" s="45" t="s">
        <v>2329</v>
      </c>
      <c r="E231" s="878"/>
      <c r="F231" s="874"/>
      <c r="G231" s="874"/>
      <c r="H231" s="874"/>
      <c r="I231" s="875"/>
      <c r="J231" s="416"/>
    </row>
    <row r="232" spans="1:10" ht="30.9" x14ac:dyDescent="0.25">
      <c r="A232" s="1071" t="s">
        <v>1813</v>
      </c>
      <c r="B232" s="1066"/>
      <c r="C232" s="424">
        <v>523</v>
      </c>
      <c r="D232" s="45" t="s">
        <v>2330</v>
      </c>
      <c r="E232" s="878"/>
      <c r="F232" s="874"/>
      <c r="G232" s="874"/>
      <c r="H232" s="874"/>
      <c r="I232" s="875"/>
      <c r="J232" s="416"/>
    </row>
    <row r="233" spans="1:10" ht="20.6" x14ac:dyDescent="0.25">
      <c r="A233" s="1071" t="s">
        <v>1814</v>
      </c>
      <c r="B233" s="1066"/>
      <c r="C233" s="422">
        <v>524</v>
      </c>
      <c r="D233" s="45" t="s">
        <v>2331</v>
      </c>
      <c r="E233" s="878"/>
      <c r="F233" s="874"/>
      <c r="G233" s="874"/>
      <c r="H233" s="874"/>
      <c r="I233" s="875"/>
      <c r="J233" s="416"/>
    </row>
    <row r="234" spans="1:10" ht="20.6" x14ac:dyDescent="0.25">
      <c r="A234" s="1071" t="s">
        <v>1815</v>
      </c>
      <c r="B234" s="1066"/>
      <c r="C234" s="424">
        <v>525</v>
      </c>
      <c r="D234" s="45" t="s">
        <v>2332</v>
      </c>
      <c r="E234" s="878"/>
      <c r="F234" s="874"/>
      <c r="G234" s="874"/>
      <c r="H234" s="874"/>
      <c r="I234" s="875"/>
      <c r="J234" s="416"/>
    </row>
    <row r="235" spans="1:10" ht="20.6" x14ac:dyDescent="0.25">
      <c r="A235" s="1071" t="s">
        <v>1816</v>
      </c>
      <c r="B235" s="1066"/>
      <c r="C235" s="422">
        <v>526</v>
      </c>
      <c r="D235" s="45" t="s">
        <v>2333</v>
      </c>
      <c r="E235" s="878"/>
      <c r="F235" s="874"/>
      <c r="G235" s="874"/>
      <c r="H235" s="874"/>
      <c r="I235" s="875"/>
      <c r="J235" s="416"/>
    </row>
    <row r="236" spans="1:10" ht="20.6" x14ac:dyDescent="0.25">
      <c r="A236" s="1071" t="s">
        <v>1817</v>
      </c>
      <c r="B236" s="1066"/>
      <c r="C236" s="424">
        <v>527</v>
      </c>
      <c r="D236" s="45" t="s">
        <v>2334</v>
      </c>
      <c r="E236" s="878"/>
      <c r="F236" s="874"/>
      <c r="G236" s="874"/>
      <c r="H236" s="874"/>
      <c r="I236" s="875"/>
      <c r="J236" s="416"/>
    </row>
    <row r="237" spans="1:10" ht="20.6" x14ac:dyDescent="0.25">
      <c r="A237" s="1071" t="s">
        <v>1818</v>
      </c>
      <c r="B237" s="1066"/>
      <c r="C237" s="422">
        <v>528</v>
      </c>
      <c r="D237" s="45" t="s">
        <v>2335</v>
      </c>
      <c r="E237" s="878"/>
      <c r="F237" s="874"/>
      <c r="G237" s="874"/>
      <c r="H237" s="874"/>
      <c r="I237" s="875"/>
      <c r="J237" s="416"/>
    </row>
    <row r="238" spans="1:10" ht="30.9" x14ac:dyDescent="0.25">
      <c r="A238" s="1074"/>
      <c r="B238" s="1066"/>
      <c r="C238" s="764" t="s">
        <v>2233</v>
      </c>
      <c r="D238" s="45" t="s">
        <v>2246</v>
      </c>
      <c r="E238" s="878"/>
      <c r="F238" s="874"/>
      <c r="G238" s="874"/>
      <c r="H238" s="874"/>
      <c r="I238" s="875"/>
      <c r="J238" s="416"/>
    </row>
    <row r="239" spans="1:10" ht="72" x14ac:dyDescent="0.25">
      <c r="A239" s="1071" t="s">
        <v>1819</v>
      </c>
      <c r="B239" s="1066"/>
      <c r="C239" s="424">
        <v>529</v>
      </c>
      <c r="D239" s="45" t="s">
        <v>2336</v>
      </c>
      <c r="E239" s="878"/>
      <c r="F239" s="874"/>
      <c r="G239" s="874"/>
      <c r="H239" s="874"/>
      <c r="I239" s="875"/>
      <c r="J239" s="416"/>
    </row>
    <row r="240" spans="1:10" ht="20.6" x14ac:dyDescent="0.25">
      <c r="A240" s="1073" t="s">
        <v>1820</v>
      </c>
      <c r="B240" s="1066" t="s">
        <v>1508</v>
      </c>
      <c r="C240" s="1066"/>
      <c r="D240" s="45" t="s">
        <v>1510</v>
      </c>
      <c r="E240" s="878"/>
      <c r="F240" s="874"/>
      <c r="G240" s="874"/>
      <c r="H240" s="874"/>
      <c r="I240" s="875"/>
      <c r="J240" s="416"/>
    </row>
    <row r="241" spans="1:10" ht="30.9" x14ac:dyDescent="0.25">
      <c r="A241" s="1073" t="s">
        <v>1820</v>
      </c>
      <c r="B241" s="1066" t="s">
        <v>1509</v>
      </c>
      <c r="C241" s="422">
        <v>602</v>
      </c>
      <c r="D241" s="45" t="s">
        <v>1511</v>
      </c>
      <c r="E241" s="878"/>
      <c r="F241" s="874"/>
      <c r="G241" s="874"/>
      <c r="H241" s="874"/>
      <c r="I241" s="875"/>
      <c r="J241" s="416"/>
    </row>
    <row r="242" spans="1:10" ht="20.6" x14ac:dyDescent="0.25">
      <c r="A242" s="1073" t="s">
        <v>1821</v>
      </c>
      <c r="B242" s="1066"/>
      <c r="C242" s="422">
        <v>604</v>
      </c>
      <c r="D242" s="45" t="s">
        <v>2337</v>
      </c>
      <c r="E242" s="878"/>
      <c r="F242" s="874"/>
      <c r="G242" s="874"/>
      <c r="H242" s="874"/>
      <c r="I242" s="875"/>
      <c r="J242" s="415"/>
    </row>
    <row r="243" spans="1:10" ht="30.9" x14ac:dyDescent="0.25">
      <c r="A243" s="1073" t="s">
        <v>1822</v>
      </c>
      <c r="B243" s="764"/>
      <c r="C243" s="764" t="s">
        <v>1352</v>
      </c>
      <c r="D243" s="45" t="s">
        <v>1507</v>
      </c>
      <c r="E243" s="878"/>
      <c r="J243" s="415"/>
    </row>
    <row r="244" spans="1:10" ht="41.15" x14ac:dyDescent="0.25">
      <c r="A244" s="1073" t="s">
        <v>1823</v>
      </c>
      <c r="B244" s="764"/>
      <c r="C244" s="764" t="s">
        <v>1353</v>
      </c>
      <c r="D244" s="45" t="s">
        <v>1506</v>
      </c>
      <c r="E244" s="878"/>
      <c r="J244" s="648"/>
    </row>
    <row r="245" spans="1:10" ht="51.45" x14ac:dyDescent="0.25">
      <c r="A245" s="1071" t="s">
        <v>1824</v>
      </c>
      <c r="B245" s="1066"/>
      <c r="C245" s="422">
        <v>605</v>
      </c>
      <c r="D245" s="45" t="s">
        <v>2338</v>
      </c>
      <c r="E245" s="878"/>
      <c r="F245" s="874"/>
      <c r="G245" s="874"/>
      <c r="H245" s="874"/>
      <c r="I245" s="875"/>
      <c r="J245" s="648"/>
    </row>
    <row r="246" spans="1:10" ht="20.6" x14ac:dyDescent="0.25">
      <c r="A246" s="1071" t="s">
        <v>1825</v>
      </c>
      <c r="B246" s="1066"/>
      <c r="C246" s="422">
        <v>606</v>
      </c>
      <c r="D246" s="45" t="s">
        <v>2339</v>
      </c>
      <c r="E246" s="878"/>
      <c r="F246" s="874"/>
      <c r="G246" s="874"/>
      <c r="H246" s="874"/>
      <c r="I246" s="875"/>
      <c r="J246" s="415"/>
    </row>
    <row r="247" spans="1:10" ht="20.6" x14ac:dyDescent="0.25">
      <c r="A247" s="1073" t="s">
        <v>1826</v>
      </c>
      <c r="B247" s="422"/>
      <c r="C247" s="422">
        <v>607</v>
      </c>
      <c r="D247" s="45" t="s">
        <v>1425</v>
      </c>
      <c r="E247" s="878"/>
      <c r="J247" s="415"/>
    </row>
    <row r="248" spans="1:10" x14ac:dyDescent="0.25">
      <c r="A248" s="1073" t="s">
        <v>1827</v>
      </c>
      <c r="B248" s="1066"/>
      <c r="C248" s="764" t="s">
        <v>1400</v>
      </c>
      <c r="D248" s="45" t="s">
        <v>2340</v>
      </c>
      <c r="E248" s="878"/>
      <c r="F248" s="874"/>
      <c r="G248" s="874"/>
      <c r="H248" s="874"/>
      <c r="I248" s="875"/>
      <c r="J248" s="648"/>
    </row>
    <row r="249" spans="1:10" x14ac:dyDescent="0.25">
      <c r="A249" s="1073" t="s">
        <v>1828</v>
      </c>
      <c r="B249" s="1066"/>
      <c r="C249" s="764" t="s">
        <v>1401</v>
      </c>
      <c r="D249" s="45" t="s">
        <v>2341</v>
      </c>
      <c r="E249" s="878"/>
      <c r="F249" s="874"/>
      <c r="G249" s="874"/>
      <c r="H249" s="874"/>
      <c r="I249" s="875"/>
      <c r="J249" s="648"/>
    </row>
    <row r="250" spans="1:10" ht="30.9" x14ac:dyDescent="0.25">
      <c r="A250" s="1073" t="s">
        <v>1829</v>
      </c>
      <c r="B250" s="1066"/>
      <c r="C250" s="764" t="s">
        <v>1402</v>
      </c>
      <c r="D250" s="45" t="s">
        <v>2342</v>
      </c>
      <c r="E250" s="878"/>
      <c r="F250" s="874"/>
      <c r="G250" s="874"/>
      <c r="H250" s="874"/>
      <c r="I250" s="875"/>
      <c r="J250" s="648"/>
    </row>
    <row r="251" spans="1:10" x14ac:dyDescent="0.25">
      <c r="A251" s="1066" t="s">
        <v>1830</v>
      </c>
      <c r="B251" s="422"/>
      <c r="C251" s="422">
        <v>608</v>
      </c>
      <c r="D251" s="45" t="s">
        <v>2343</v>
      </c>
      <c r="E251" s="878"/>
      <c r="J251" s="648"/>
    </row>
    <row r="252" spans="1:10" ht="72" x14ac:dyDescent="0.25">
      <c r="A252" s="1066" t="s">
        <v>1831</v>
      </c>
      <c r="B252" s="764" t="s">
        <v>1512</v>
      </c>
      <c r="C252" s="422" t="s">
        <v>1053</v>
      </c>
      <c r="D252" s="45" t="s">
        <v>2344</v>
      </c>
      <c r="E252" s="878"/>
      <c r="F252" s="874"/>
      <c r="G252" s="874"/>
      <c r="H252" s="874"/>
      <c r="I252" s="875"/>
      <c r="J252" s="415"/>
    </row>
    <row r="253" spans="1:10" ht="72" x14ac:dyDescent="0.25">
      <c r="A253" s="1066" t="s">
        <v>1831</v>
      </c>
      <c r="B253" s="764" t="s">
        <v>1513</v>
      </c>
      <c r="C253" s="422" t="s">
        <v>1054</v>
      </c>
      <c r="D253" s="45" t="s">
        <v>2345</v>
      </c>
      <c r="E253" s="878"/>
      <c r="J253" s="415"/>
    </row>
    <row r="254" spans="1:10" ht="61.75" x14ac:dyDescent="0.25">
      <c r="A254" s="1066" t="s">
        <v>1832</v>
      </c>
      <c r="B254" s="1066"/>
      <c r="C254" s="422">
        <v>610</v>
      </c>
      <c r="D254" s="45" t="s">
        <v>2346</v>
      </c>
      <c r="E254" s="878"/>
      <c r="F254" s="874"/>
      <c r="G254" s="874"/>
      <c r="H254" s="874"/>
      <c r="I254" s="875"/>
      <c r="J254" s="415"/>
    </row>
    <row r="255" spans="1:10" ht="20.6" x14ac:dyDescent="0.25">
      <c r="A255" s="1066" t="s">
        <v>1833</v>
      </c>
      <c r="B255" s="422"/>
      <c r="C255" s="422">
        <v>611</v>
      </c>
      <c r="D255" s="45" t="s">
        <v>1055</v>
      </c>
      <c r="E255" s="878"/>
      <c r="J255" s="415"/>
    </row>
    <row r="256" spans="1:10" ht="82.3" x14ac:dyDescent="0.25">
      <c r="A256" s="1066" t="s">
        <v>1834</v>
      </c>
      <c r="B256" s="422"/>
      <c r="C256" s="422">
        <v>612</v>
      </c>
      <c r="D256" s="45" t="s">
        <v>1514</v>
      </c>
      <c r="E256" s="878"/>
      <c r="J256" s="415"/>
    </row>
    <row r="257" spans="1:10" x14ac:dyDescent="0.25">
      <c r="A257" s="1066" t="s">
        <v>1835</v>
      </c>
      <c r="B257" s="422"/>
      <c r="C257" s="422">
        <v>614</v>
      </c>
      <c r="D257" s="45" t="s">
        <v>1056</v>
      </c>
      <c r="E257" s="878"/>
      <c r="J257" s="415"/>
    </row>
    <row r="258" spans="1:10" ht="20.6" x14ac:dyDescent="0.25">
      <c r="A258" s="1066" t="s">
        <v>1836</v>
      </c>
      <c r="B258" s="422"/>
      <c r="C258" s="422">
        <v>615</v>
      </c>
      <c r="D258" s="45" t="s">
        <v>2347</v>
      </c>
      <c r="E258" s="878"/>
      <c r="J258" s="415"/>
    </row>
    <row r="259" spans="1:10" ht="20.6" x14ac:dyDescent="0.25">
      <c r="A259" s="1066" t="s">
        <v>1837</v>
      </c>
      <c r="B259" s="424"/>
      <c r="C259" s="424" t="s">
        <v>1057</v>
      </c>
      <c r="D259" s="45" t="s">
        <v>1058</v>
      </c>
      <c r="E259" s="878"/>
      <c r="J259" s="415"/>
    </row>
    <row r="260" spans="1:10" ht="20.6" x14ac:dyDescent="0.25">
      <c r="A260" s="1066" t="s">
        <v>1838</v>
      </c>
      <c r="B260" s="424"/>
      <c r="C260" s="424" t="s">
        <v>1059</v>
      </c>
      <c r="D260" s="45" t="s">
        <v>1060</v>
      </c>
      <c r="E260" s="878"/>
      <c r="J260" s="416"/>
    </row>
    <row r="261" spans="1:10" x14ac:dyDescent="0.25">
      <c r="A261" s="1066" t="s">
        <v>1839</v>
      </c>
      <c r="B261" s="424"/>
      <c r="C261" s="424" t="s">
        <v>1061</v>
      </c>
      <c r="D261" s="45" t="s">
        <v>1062</v>
      </c>
      <c r="E261" s="878"/>
      <c r="J261" s="416"/>
    </row>
    <row r="262" spans="1:10" ht="20.6" x14ac:dyDescent="0.25">
      <c r="A262" s="1066" t="s">
        <v>1840</v>
      </c>
      <c r="B262" s="1066"/>
      <c r="C262" s="424" t="s">
        <v>1063</v>
      </c>
      <c r="D262" s="45" t="s">
        <v>1064</v>
      </c>
      <c r="E262" s="878"/>
      <c r="J262" s="416"/>
    </row>
    <row r="263" spans="1:10" x14ac:dyDescent="0.25">
      <c r="A263" s="1066" t="s">
        <v>1841</v>
      </c>
      <c r="B263" s="1070" t="s">
        <v>1516</v>
      </c>
      <c r="C263" s="424" t="s">
        <v>1065</v>
      </c>
      <c r="D263" s="45" t="s">
        <v>1066</v>
      </c>
      <c r="E263" s="878"/>
      <c r="J263" s="416"/>
    </row>
    <row r="264" spans="1:10" x14ac:dyDescent="0.25">
      <c r="A264" s="1066" t="s">
        <v>1841</v>
      </c>
      <c r="B264" s="1070" t="s">
        <v>1515</v>
      </c>
      <c r="C264" s="424" t="s">
        <v>1067</v>
      </c>
      <c r="D264" s="45" t="s">
        <v>1068</v>
      </c>
      <c r="E264" s="878"/>
      <c r="J264" s="416"/>
    </row>
    <row r="265" spans="1:10" ht="51.45" x14ac:dyDescent="0.25">
      <c r="A265" s="1066" t="s">
        <v>1842</v>
      </c>
      <c r="B265" s="1070" t="s">
        <v>1516</v>
      </c>
      <c r="C265" s="424" t="s">
        <v>1069</v>
      </c>
      <c r="D265" s="45" t="s">
        <v>1517</v>
      </c>
      <c r="E265" s="878"/>
      <c r="F265" s="874"/>
      <c r="G265" s="874"/>
      <c r="H265" s="874"/>
      <c r="I265" s="875"/>
      <c r="J265" s="416"/>
    </row>
    <row r="266" spans="1:10" ht="51.45" x14ac:dyDescent="0.25">
      <c r="A266" s="1066" t="s">
        <v>1842</v>
      </c>
      <c r="B266" s="1070" t="s">
        <v>1515</v>
      </c>
      <c r="C266" s="424" t="s">
        <v>1070</v>
      </c>
      <c r="D266" s="45" t="s">
        <v>1518</v>
      </c>
      <c r="E266" s="878"/>
      <c r="F266" s="874"/>
      <c r="G266" s="874"/>
      <c r="H266" s="874"/>
      <c r="I266" s="875"/>
      <c r="J266" s="416"/>
    </row>
    <row r="267" spans="1:10" ht="20.6" x14ac:dyDescent="0.25">
      <c r="A267" s="1066" t="s">
        <v>1843</v>
      </c>
      <c r="B267" s="422"/>
      <c r="C267" s="422">
        <v>618</v>
      </c>
      <c r="D267" s="45" t="s">
        <v>2348</v>
      </c>
      <c r="E267" s="878"/>
      <c r="J267" s="416"/>
    </row>
    <row r="268" spans="1:10" ht="30.9" x14ac:dyDescent="0.25">
      <c r="A268" s="1066" t="s">
        <v>1844</v>
      </c>
      <c r="B268" s="422"/>
      <c r="C268" s="1066">
        <v>619</v>
      </c>
      <c r="D268" s="45" t="s">
        <v>2349</v>
      </c>
      <c r="E268" s="878"/>
      <c r="J268" s="415"/>
    </row>
    <row r="269" spans="1:10" ht="20.6" x14ac:dyDescent="0.25">
      <c r="A269" s="1066" t="s">
        <v>1845</v>
      </c>
      <c r="B269" s="422"/>
      <c r="C269" s="1066">
        <v>620</v>
      </c>
      <c r="D269" s="1075" t="s">
        <v>2350</v>
      </c>
      <c r="E269" s="878"/>
      <c r="J269" s="415"/>
    </row>
    <row r="270" spans="1:10" ht="20.6" x14ac:dyDescent="0.25">
      <c r="A270" s="1066" t="s">
        <v>1846</v>
      </c>
      <c r="B270" s="422"/>
      <c r="C270" s="1066">
        <v>621</v>
      </c>
      <c r="D270" s="45" t="s">
        <v>2351</v>
      </c>
      <c r="E270" s="878"/>
      <c r="J270" s="415"/>
    </row>
    <row r="271" spans="1:10" ht="20.6" x14ac:dyDescent="0.25">
      <c r="A271" s="1066" t="s">
        <v>1847</v>
      </c>
      <c r="B271" s="1066"/>
      <c r="C271" s="422">
        <v>622</v>
      </c>
      <c r="D271" s="45" t="s">
        <v>2352</v>
      </c>
      <c r="E271" s="878"/>
      <c r="F271" s="874"/>
      <c r="G271" s="874"/>
      <c r="H271" s="874"/>
      <c r="I271" s="875"/>
      <c r="J271" s="415"/>
    </row>
    <row r="272" spans="1:10" ht="20.6" x14ac:dyDescent="0.25">
      <c r="A272" s="1066" t="s">
        <v>1848</v>
      </c>
      <c r="B272" s="422"/>
      <c r="C272" s="422">
        <v>623</v>
      </c>
      <c r="D272" s="45" t="s">
        <v>1071</v>
      </c>
      <c r="E272" s="878"/>
      <c r="J272" s="415"/>
    </row>
    <row r="273" spans="1:10" ht="20.6" x14ac:dyDescent="0.25">
      <c r="A273" s="1066" t="s">
        <v>1849</v>
      </c>
      <c r="B273" s="422"/>
      <c r="C273" s="422">
        <v>625</v>
      </c>
      <c r="D273" s="45" t="s">
        <v>1072</v>
      </c>
      <c r="E273" s="878"/>
      <c r="J273" s="415"/>
    </row>
    <row r="274" spans="1:10" ht="82.3" x14ac:dyDescent="0.25">
      <c r="A274" s="1066" t="s">
        <v>1850</v>
      </c>
      <c r="B274" s="422"/>
      <c r="C274" s="422">
        <v>626</v>
      </c>
      <c r="D274" s="45" t="s">
        <v>1514</v>
      </c>
      <c r="E274" s="878"/>
      <c r="J274" s="415"/>
    </row>
    <row r="275" spans="1:10" x14ac:dyDescent="0.25">
      <c r="A275" s="1066" t="s">
        <v>1851</v>
      </c>
      <c r="B275" s="422"/>
      <c r="C275" s="422">
        <v>628</v>
      </c>
      <c r="D275" s="45" t="s">
        <v>1056</v>
      </c>
      <c r="E275" s="878"/>
      <c r="J275" s="415"/>
    </row>
    <row r="276" spans="1:10" ht="41.15" x14ac:dyDescent="0.25">
      <c r="A276" s="1066" t="s">
        <v>1852</v>
      </c>
      <c r="B276" s="422"/>
      <c r="C276" s="422">
        <v>629</v>
      </c>
      <c r="D276" s="45" t="s">
        <v>2353</v>
      </c>
      <c r="E276" s="878"/>
      <c r="J276" s="415"/>
    </row>
    <row r="277" spans="1:10" ht="20.6" x14ac:dyDescent="0.25">
      <c r="A277" s="1066" t="s">
        <v>1853</v>
      </c>
      <c r="B277" s="422"/>
      <c r="C277" s="422">
        <v>630</v>
      </c>
      <c r="D277" s="45" t="s">
        <v>2354</v>
      </c>
      <c r="E277" s="878"/>
      <c r="J277" s="415"/>
    </row>
    <row r="278" spans="1:10" ht="72" x14ac:dyDescent="0.25">
      <c r="A278" s="1066" t="s">
        <v>1854</v>
      </c>
      <c r="B278" s="422"/>
      <c r="C278" s="422">
        <v>631</v>
      </c>
      <c r="D278" s="45" t="s">
        <v>2355</v>
      </c>
      <c r="E278" s="878"/>
      <c r="J278" s="415"/>
    </row>
    <row r="279" spans="1:10" ht="20.6" x14ac:dyDescent="0.25">
      <c r="A279" s="1071" t="s">
        <v>1855</v>
      </c>
      <c r="B279" s="422"/>
      <c r="C279" s="422">
        <v>633</v>
      </c>
      <c r="D279" s="45" t="s">
        <v>2356</v>
      </c>
      <c r="E279" s="878"/>
      <c r="J279" s="415"/>
    </row>
    <row r="280" spans="1:10" ht="41.15" x14ac:dyDescent="0.25">
      <c r="A280" s="1073" t="s">
        <v>1856</v>
      </c>
      <c r="B280" s="1066"/>
      <c r="C280" s="422">
        <v>636</v>
      </c>
      <c r="D280" s="45" t="s">
        <v>2257</v>
      </c>
      <c r="E280" s="878"/>
      <c r="F280" s="45"/>
      <c r="G280" s="45"/>
      <c r="H280" s="45"/>
      <c r="I280" s="45"/>
      <c r="J280" s="415"/>
    </row>
    <row r="281" spans="1:10" ht="20.6" x14ac:dyDescent="0.25">
      <c r="A281" s="764"/>
      <c r="B281" s="422"/>
      <c r="C281" s="764" t="s">
        <v>2252</v>
      </c>
      <c r="D281" s="45" t="s">
        <v>2357</v>
      </c>
      <c r="E281" s="878"/>
      <c r="F281" s="45"/>
      <c r="G281" s="45"/>
      <c r="H281" s="45"/>
      <c r="I281" s="45"/>
      <c r="J281" s="415"/>
    </row>
    <row r="282" spans="1:10" x14ac:dyDescent="0.25">
      <c r="A282" s="1071" t="s">
        <v>1857</v>
      </c>
      <c r="B282" s="422"/>
      <c r="C282" s="422" t="s">
        <v>1073</v>
      </c>
      <c r="D282" s="45" t="s">
        <v>2163</v>
      </c>
      <c r="E282" s="878"/>
      <c r="F282" s="45"/>
      <c r="G282" s="45"/>
      <c r="H282" s="45"/>
      <c r="I282" s="45"/>
      <c r="J282" s="415"/>
    </row>
    <row r="283" spans="1:10" ht="20.6" x14ac:dyDescent="0.25">
      <c r="A283" s="1071" t="s">
        <v>1858</v>
      </c>
      <c r="B283" s="422"/>
      <c r="C283" s="422" t="s">
        <v>1074</v>
      </c>
      <c r="D283" s="45" t="s">
        <v>1367</v>
      </c>
      <c r="E283" s="878"/>
      <c r="F283" s="45"/>
      <c r="G283" s="45"/>
      <c r="H283" s="45"/>
      <c r="I283" s="45"/>
      <c r="J283" s="420"/>
    </row>
    <row r="284" spans="1:10" ht="30.9" x14ac:dyDescent="0.25">
      <c r="A284" s="1073" t="s">
        <v>1859</v>
      </c>
      <c r="B284" s="422"/>
      <c r="C284" s="764" t="s">
        <v>1534</v>
      </c>
      <c r="D284" s="45" t="s">
        <v>2258</v>
      </c>
      <c r="E284" s="878"/>
      <c r="F284" s="45"/>
      <c r="G284" s="45"/>
      <c r="H284" s="45"/>
      <c r="I284" s="45"/>
      <c r="J284" s="420"/>
    </row>
    <row r="285" spans="1:10" ht="41.15" x14ac:dyDescent="0.25">
      <c r="A285" s="1071" t="s">
        <v>1860</v>
      </c>
      <c r="B285" s="422"/>
      <c r="C285" s="422" t="s">
        <v>1075</v>
      </c>
      <c r="D285" s="1024" t="s">
        <v>2164</v>
      </c>
      <c r="E285" s="878"/>
      <c r="F285" s="1024"/>
      <c r="G285" s="1024"/>
      <c r="H285" s="1024"/>
      <c r="I285" s="1024"/>
      <c r="J285" s="647"/>
    </row>
    <row r="286" spans="1:10" ht="30.9" x14ac:dyDescent="0.25">
      <c r="A286" s="1073" t="s">
        <v>1861</v>
      </c>
      <c r="B286" s="422"/>
      <c r="C286" s="764" t="s">
        <v>1533</v>
      </c>
      <c r="D286" s="45" t="s">
        <v>2259</v>
      </c>
      <c r="E286" s="878"/>
      <c r="F286" s="45"/>
      <c r="G286" s="45"/>
      <c r="H286" s="45"/>
      <c r="I286" s="45"/>
      <c r="J286" s="420"/>
    </row>
    <row r="287" spans="1:10" x14ac:dyDescent="0.25">
      <c r="A287" s="1073" t="s">
        <v>1862</v>
      </c>
      <c r="B287" s="422"/>
      <c r="C287" s="764" t="s">
        <v>1535</v>
      </c>
      <c r="D287" s="45" t="s">
        <v>1529</v>
      </c>
      <c r="E287" s="878"/>
      <c r="F287" s="45"/>
      <c r="G287" s="45"/>
      <c r="H287" s="45"/>
      <c r="I287" s="45"/>
      <c r="J287" s="647"/>
    </row>
    <row r="288" spans="1:10" x14ac:dyDescent="0.25">
      <c r="A288" s="1071" t="s">
        <v>1863</v>
      </c>
      <c r="B288" s="422"/>
      <c r="C288" s="422" t="s">
        <v>1076</v>
      </c>
      <c r="D288" s="1024" t="s">
        <v>2165</v>
      </c>
      <c r="E288" s="878"/>
      <c r="F288" s="1024"/>
      <c r="G288" s="1024"/>
      <c r="H288" s="1024"/>
      <c r="I288" s="1024"/>
      <c r="J288" s="647"/>
    </row>
    <row r="289" spans="1:10" x14ac:dyDescent="0.25">
      <c r="A289" s="1073" t="s">
        <v>1864</v>
      </c>
      <c r="B289" s="422"/>
      <c r="C289" s="764" t="s">
        <v>1536</v>
      </c>
      <c r="D289" s="45" t="s">
        <v>2200</v>
      </c>
      <c r="E289" s="878"/>
      <c r="F289" s="45"/>
      <c r="G289" s="45"/>
      <c r="H289" s="45"/>
      <c r="I289" s="45"/>
      <c r="J289" s="420"/>
    </row>
    <row r="290" spans="1:10" ht="20.6" x14ac:dyDescent="0.25">
      <c r="A290" s="1071" t="s">
        <v>1865</v>
      </c>
      <c r="B290" s="422"/>
      <c r="C290" s="422" t="s">
        <v>1077</v>
      </c>
      <c r="D290" s="1024" t="s">
        <v>2166</v>
      </c>
      <c r="E290" s="878"/>
      <c r="F290" s="1024"/>
      <c r="G290" s="1024"/>
      <c r="H290" s="1024"/>
      <c r="I290" s="1024"/>
      <c r="J290" s="647"/>
    </row>
    <row r="291" spans="1:10" x14ac:dyDescent="0.25">
      <c r="A291" s="1071" t="s">
        <v>1866</v>
      </c>
      <c r="B291" s="422"/>
      <c r="C291" s="422" t="s">
        <v>1078</v>
      </c>
      <c r="D291" s="1024" t="s">
        <v>2167</v>
      </c>
      <c r="E291" s="878"/>
      <c r="F291" s="1024"/>
      <c r="G291" s="1024"/>
      <c r="H291" s="1024"/>
      <c r="I291" s="1024"/>
      <c r="J291" s="420"/>
    </row>
    <row r="292" spans="1:10" x14ac:dyDescent="0.25">
      <c r="A292" s="1071" t="s">
        <v>1867</v>
      </c>
      <c r="B292" s="422"/>
      <c r="C292" s="422" t="s">
        <v>1080</v>
      </c>
      <c r="D292" s="45" t="s">
        <v>1079</v>
      </c>
      <c r="E292" s="878"/>
      <c r="F292" s="45"/>
      <c r="G292" s="45"/>
      <c r="H292" s="45"/>
      <c r="I292" s="45"/>
      <c r="J292" s="420"/>
    </row>
    <row r="293" spans="1:10" ht="12.75" customHeight="1" x14ac:dyDescent="0.25">
      <c r="A293" s="1071" t="s">
        <v>1868</v>
      </c>
      <c r="B293" s="422"/>
      <c r="C293" s="764" t="s">
        <v>1082</v>
      </c>
      <c r="D293" s="45" t="s">
        <v>1081</v>
      </c>
      <c r="E293" s="878"/>
      <c r="F293" s="45"/>
      <c r="G293" s="45"/>
      <c r="H293" s="45"/>
      <c r="I293" s="45"/>
      <c r="J293" s="420"/>
    </row>
    <row r="294" spans="1:10" ht="12.75" customHeight="1" x14ac:dyDescent="0.25">
      <c r="A294" s="1073" t="s">
        <v>1869</v>
      </c>
      <c r="B294" s="422"/>
      <c r="C294" s="764" t="s">
        <v>1537</v>
      </c>
      <c r="D294" s="45" t="s">
        <v>1530</v>
      </c>
      <c r="E294" s="878"/>
      <c r="F294" s="45"/>
      <c r="G294" s="45"/>
      <c r="H294" s="45"/>
      <c r="I294" s="45"/>
      <c r="J294" s="647"/>
    </row>
    <row r="295" spans="1:10" ht="12.75" customHeight="1" x14ac:dyDescent="0.25">
      <c r="A295" s="1071" t="s">
        <v>1870</v>
      </c>
      <c r="B295" s="422"/>
      <c r="C295" s="764" t="s">
        <v>1083</v>
      </c>
      <c r="D295" s="45" t="s">
        <v>1368</v>
      </c>
      <c r="E295" s="878"/>
      <c r="F295" s="45"/>
      <c r="G295" s="45"/>
      <c r="H295" s="45"/>
      <c r="I295" s="45"/>
      <c r="J295" s="647"/>
    </row>
    <row r="296" spans="1:10" x14ac:dyDescent="0.25">
      <c r="A296" s="1071" t="s">
        <v>1871</v>
      </c>
      <c r="B296" s="422"/>
      <c r="C296" s="764" t="s">
        <v>1427</v>
      </c>
      <c r="D296" s="45" t="s">
        <v>1084</v>
      </c>
      <c r="E296" s="878"/>
      <c r="F296" s="45"/>
      <c r="G296" s="45"/>
      <c r="H296" s="45"/>
      <c r="I296" s="45"/>
      <c r="J296" s="647"/>
    </row>
    <row r="297" spans="1:10" ht="102.9" x14ac:dyDescent="0.25">
      <c r="A297" s="1073" t="s">
        <v>1872</v>
      </c>
      <c r="B297" s="422"/>
      <c r="C297" s="764" t="s">
        <v>1538</v>
      </c>
      <c r="D297" s="45" t="s">
        <v>2197</v>
      </c>
      <c r="E297" s="878"/>
      <c r="F297" s="45"/>
      <c r="G297" s="45"/>
      <c r="H297" s="45"/>
      <c r="I297" s="45"/>
      <c r="J297" s="647"/>
    </row>
    <row r="298" spans="1:10" x14ac:dyDescent="0.25">
      <c r="A298" s="1073" t="s">
        <v>1873</v>
      </c>
      <c r="B298" s="422"/>
      <c r="C298" s="764" t="s">
        <v>1539</v>
      </c>
      <c r="D298" s="45" t="s">
        <v>1530</v>
      </c>
      <c r="E298" s="878"/>
      <c r="F298" s="45"/>
      <c r="G298" s="45"/>
      <c r="H298" s="45"/>
      <c r="I298" s="45"/>
      <c r="J298" s="647"/>
    </row>
    <row r="299" spans="1:10" ht="113.15" x14ac:dyDescent="0.25">
      <c r="A299" s="1073" t="s">
        <v>1874</v>
      </c>
      <c r="B299" s="1066"/>
      <c r="C299" s="1076">
        <v>637</v>
      </c>
      <c r="D299" s="391" t="s">
        <v>2260</v>
      </c>
      <c r="E299" s="878"/>
      <c r="F299" s="391"/>
      <c r="G299" s="391"/>
      <c r="H299" s="391"/>
      <c r="I299" s="391"/>
      <c r="J299" s="647"/>
    </row>
    <row r="300" spans="1:10" ht="20.6" x14ac:dyDescent="0.25">
      <c r="A300" s="764"/>
      <c r="B300" s="422"/>
      <c r="C300" s="764" t="s">
        <v>2253</v>
      </c>
      <c r="D300" s="45" t="s">
        <v>2358</v>
      </c>
      <c r="E300" s="878"/>
      <c r="F300" s="45"/>
      <c r="G300" s="45"/>
      <c r="H300" s="45"/>
      <c r="I300" s="45"/>
      <c r="J300" s="647"/>
    </row>
    <row r="301" spans="1:10" ht="20.6" x14ac:dyDescent="0.25">
      <c r="A301" s="1071" t="s">
        <v>1875</v>
      </c>
      <c r="B301" s="422"/>
      <c r="C301" s="422" t="s">
        <v>1085</v>
      </c>
      <c r="D301" s="1024" t="s">
        <v>2168</v>
      </c>
      <c r="E301" s="878"/>
      <c r="F301" s="1024"/>
      <c r="G301" s="1024"/>
      <c r="H301" s="1024"/>
      <c r="I301" s="1024"/>
      <c r="J301" s="421"/>
    </row>
    <row r="302" spans="1:10" ht="51.45" x14ac:dyDescent="0.25">
      <c r="A302" s="1073" t="s">
        <v>1876</v>
      </c>
      <c r="B302" s="422"/>
      <c r="C302" s="764" t="s">
        <v>1540</v>
      </c>
      <c r="D302" s="1024" t="s">
        <v>2261</v>
      </c>
      <c r="E302" s="878"/>
      <c r="F302" s="1024"/>
      <c r="G302" s="1024"/>
      <c r="H302" s="1024"/>
      <c r="I302" s="1024"/>
      <c r="J302" s="422"/>
    </row>
    <row r="303" spans="1:10" ht="30.9" x14ac:dyDescent="0.25">
      <c r="A303" s="1073" t="s">
        <v>2194</v>
      </c>
      <c r="B303" s="764"/>
      <c r="C303" s="764" t="s">
        <v>2169</v>
      </c>
      <c r="D303" s="1024" t="s">
        <v>2262</v>
      </c>
      <c r="E303" s="878"/>
      <c r="F303" s="1024"/>
      <c r="G303" s="1024"/>
      <c r="H303" s="1024"/>
      <c r="I303" s="1024"/>
      <c r="J303" s="422"/>
    </row>
    <row r="304" spans="1:10" x14ac:dyDescent="0.25">
      <c r="A304" s="1073" t="s">
        <v>2195</v>
      </c>
      <c r="B304" s="764"/>
      <c r="C304" s="764" t="s">
        <v>2170</v>
      </c>
      <c r="D304" s="45" t="s">
        <v>2171</v>
      </c>
      <c r="E304" s="878"/>
      <c r="F304" s="45"/>
      <c r="G304" s="45"/>
      <c r="H304" s="45"/>
      <c r="I304" s="45"/>
      <c r="J304" s="422"/>
    </row>
    <row r="305" spans="1:10" ht="41.15" x14ac:dyDescent="0.25">
      <c r="A305" s="1071" t="s">
        <v>1877</v>
      </c>
      <c r="B305" s="422"/>
      <c r="C305" s="422" t="s">
        <v>1086</v>
      </c>
      <c r="D305" s="45" t="s">
        <v>1087</v>
      </c>
      <c r="E305" s="878"/>
      <c r="F305" s="45"/>
      <c r="G305" s="45"/>
      <c r="H305" s="45"/>
      <c r="I305" s="45"/>
      <c r="J305" s="764"/>
    </row>
    <row r="306" spans="1:10" ht="20.6" x14ac:dyDescent="0.25">
      <c r="A306" s="1071" t="s">
        <v>1878</v>
      </c>
      <c r="B306" s="422"/>
      <c r="C306" s="422" t="s">
        <v>1088</v>
      </c>
      <c r="D306" s="1024" t="s">
        <v>2172</v>
      </c>
      <c r="E306" s="878"/>
      <c r="F306" s="1024"/>
      <c r="G306" s="1024"/>
      <c r="H306" s="1024"/>
      <c r="I306" s="1024"/>
      <c r="J306" s="422"/>
    </row>
    <row r="307" spans="1:10" ht="41.15" x14ac:dyDescent="0.25">
      <c r="A307" s="1071" t="s">
        <v>1879</v>
      </c>
      <c r="B307" s="422"/>
      <c r="C307" s="422" t="s">
        <v>1089</v>
      </c>
      <c r="D307" s="391" t="s">
        <v>1090</v>
      </c>
      <c r="E307" s="878"/>
      <c r="F307" s="391"/>
      <c r="G307" s="391"/>
      <c r="H307" s="391"/>
      <c r="I307" s="391"/>
      <c r="J307" s="422"/>
    </row>
    <row r="308" spans="1:10" ht="41.15" x14ac:dyDescent="0.25">
      <c r="A308" s="1071" t="s">
        <v>1880</v>
      </c>
      <c r="B308" s="422"/>
      <c r="C308" s="422" t="s">
        <v>1091</v>
      </c>
      <c r="D308" s="1024" t="s">
        <v>2173</v>
      </c>
      <c r="E308" s="878"/>
      <c r="F308" s="1024"/>
      <c r="G308" s="1024"/>
      <c r="H308" s="1024"/>
      <c r="I308" s="1024"/>
      <c r="J308" s="422"/>
    </row>
    <row r="309" spans="1:10" ht="30.9" x14ac:dyDescent="0.25">
      <c r="A309" s="1071" t="s">
        <v>1881</v>
      </c>
      <c r="B309" s="422"/>
      <c r="C309" s="422" t="s">
        <v>1092</v>
      </c>
      <c r="D309" s="1024" t="s">
        <v>2174</v>
      </c>
      <c r="E309" s="878"/>
      <c r="F309" s="1024"/>
      <c r="G309" s="1024"/>
      <c r="H309" s="1024"/>
      <c r="I309" s="1024"/>
      <c r="J309" s="422"/>
    </row>
    <row r="310" spans="1:10" ht="20.6" x14ac:dyDescent="0.25">
      <c r="A310" s="1071" t="s">
        <v>1882</v>
      </c>
      <c r="B310" s="422"/>
      <c r="C310" s="422" t="s">
        <v>1093</v>
      </c>
      <c r="D310" s="391" t="s">
        <v>1094</v>
      </c>
      <c r="E310" s="878"/>
      <c r="F310" s="391"/>
      <c r="G310" s="391"/>
      <c r="H310" s="391"/>
      <c r="I310" s="391"/>
      <c r="J310" s="422"/>
    </row>
    <row r="311" spans="1:10" ht="20.6" x14ac:dyDescent="0.25">
      <c r="A311" s="1071" t="s">
        <v>1883</v>
      </c>
      <c r="B311" s="422"/>
      <c r="C311" s="422" t="s">
        <v>1095</v>
      </c>
      <c r="D311" s="1024" t="s">
        <v>2175</v>
      </c>
      <c r="E311" s="878"/>
      <c r="F311" s="1024"/>
      <c r="G311" s="1024"/>
      <c r="H311" s="1024"/>
      <c r="I311" s="1024"/>
      <c r="J311" s="422"/>
    </row>
    <row r="312" spans="1:10" x14ac:dyDescent="0.25">
      <c r="A312" s="1071" t="s">
        <v>1884</v>
      </c>
      <c r="B312" s="764"/>
      <c r="C312" s="422" t="s">
        <v>1096</v>
      </c>
      <c r="D312" s="391" t="s">
        <v>1103</v>
      </c>
      <c r="E312" s="878"/>
      <c r="F312" s="391"/>
      <c r="G312" s="391"/>
      <c r="H312" s="391"/>
      <c r="I312" s="391"/>
      <c r="J312" s="422"/>
    </row>
    <row r="313" spans="1:10" ht="20.6" x14ac:dyDescent="0.25">
      <c r="A313" s="1066" t="s">
        <v>1885</v>
      </c>
      <c r="B313" s="422"/>
      <c r="C313" s="764" t="s">
        <v>1097</v>
      </c>
      <c r="D313" s="391" t="s">
        <v>1349</v>
      </c>
      <c r="E313" s="878"/>
      <c r="F313" s="391"/>
      <c r="G313" s="391"/>
      <c r="H313" s="391"/>
      <c r="I313" s="391"/>
      <c r="J313" s="422"/>
    </row>
    <row r="314" spans="1:10" ht="30.9" x14ac:dyDescent="0.25">
      <c r="A314" s="1066" t="s">
        <v>1886</v>
      </c>
      <c r="B314" s="422"/>
      <c r="C314" s="764" t="s">
        <v>1099</v>
      </c>
      <c r="D314" s="391" t="s">
        <v>1098</v>
      </c>
      <c r="E314" s="878"/>
      <c r="F314" s="391"/>
      <c r="G314" s="391"/>
      <c r="H314" s="391"/>
      <c r="I314" s="391"/>
      <c r="J314" s="422"/>
    </row>
    <row r="315" spans="1:10" ht="30.9" x14ac:dyDescent="0.25">
      <c r="A315" s="1066" t="s">
        <v>1887</v>
      </c>
      <c r="B315" s="422"/>
      <c r="C315" s="764" t="s">
        <v>1100</v>
      </c>
      <c r="D315" s="391" t="s">
        <v>1407</v>
      </c>
      <c r="E315" s="878"/>
      <c r="F315" s="391"/>
      <c r="G315" s="391"/>
      <c r="H315" s="391"/>
      <c r="I315" s="391"/>
      <c r="J315" s="422"/>
    </row>
    <row r="316" spans="1:10" x14ac:dyDescent="0.25">
      <c r="A316" s="764" t="s">
        <v>1888</v>
      </c>
      <c r="B316" s="422"/>
      <c r="C316" s="764" t="s">
        <v>1102</v>
      </c>
      <c r="D316" s="391" t="s">
        <v>1101</v>
      </c>
      <c r="E316" s="878"/>
      <c r="F316" s="391"/>
      <c r="G316" s="391"/>
      <c r="H316" s="391"/>
      <c r="I316" s="391"/>
      <c r="J316" s="422"/>
    </row>
    <row r="317" spans="1:10" ht="30.9" x14ac:dyDescent="0.25">
      <c r="A317" s="1071" t="s">
        <v>1889</v>
      </c>
      <c r="B317" s="422"/>
      <c r="C317" s="422" t="s">
        <v>1104</v>
      </c>
      <c r="D317" s="391" t="s">
        <v>1428</v>
      </c>
      <c r="E317" s="878"/>
      <c r="F317" s="391"/>
      <c r="G317" s="391"/>
      <c r="H317" s="391"/>
      <c r="I317" s="391"/>
      <c r="J317" s="422"/>
    </row>
    <row r="318" spans="1:10" ht="20.6" x14ac:dyDescent="0.25">
      <c r="A318" s="1071" t="s">
        <v>1890</v>
      </c>
      <c r="B318" s="422"/>
      <c r="C318" s="422" t="s">
        <v>1105</v>
      </c>
      <c r="D318" s="391" t="s">
        <v>1418</v>
      </c>
      <c r="E318" s="878"/>
      <c r="F318" s="391"/>
      <c r="G318" s="391"/>
      <c r="H318" s="391"/>
      <c r="I318" s="391"/>
      <c r="J318" s="422"/>
    </row>
    <row r="319" spans="1:10" ht="20.6" x14ac:dyDescent="0.25">
      <c r="A319" s="1071" t="s">
        <v>1891</v>
      </c>
      <c r="B319" s="422"/>
      <c r="C319" s="764" t="s">
        <v>1106</v>
      </c>
      <c r="D319" s="391" t="s">
        <v>1369</v>
      </c>
      <c r="E319" s="878"/>
      <c r="F319" s="391"/>
      <c r="G319" s="391"/>
      <c r="H319" s="391"/>
      <c r="I319" s="391"/>
      <c r="J319" s="422"/>
    </row>
    <row r="320" spans="1:10" ht="41.15" x14ac:dyDescent="0.25">
      <c r="A320" s="1071" t="s">
        <v>1892</v>
      </c>
      <c r="B320" s="422"/>
      <c r="C320" s="764" t="s">
        <v>1107</v>
      </c>
      <c r="D320" s="391" t="s">
        <v>1430</v>
      </c>
      <c r="E320" s="878"/>
      <c r="F320" s="391"/>
      <c r="G320" s="391"/>
      <c r="H320" s="391"/>
      <c r="I320" s="391"/>
      <c r="J320" s="764"/>
    </row>
    <row r="321" spans="1:10" ht="20.6" x14ac:dyDescent="0.25">
      <c r="A321" s="1071" t="s">
        <v>1893</v>
      </c>
      <c r="B321" s="422"/>
      <c r="C321" s="764" t="s">
        <v>1108</v>
      </c>
      <c r="D321" s="1024" t="s">
        <v>2176</v>
      </c>
      <c r="E321" s="878"/>
      <c r="F321" s="1024"/>
      <c r="G321" s="1024"/>
      <c r="H321" s="1024"/>
      <c r="I321" s="1024"/>
      <c r="J321" s="764"/>
    </row>
    <row r="322" spans="1:10" ht="20.6" x14ac:dyDescent="0.25">
      <c r="A322" s="1071" t="s">
        <v>1894</v>
      </c>
      <c r="B322" s="764"/>
      <c r="C322" s="764" t="s">
        <v>1429</v>
      </c>
      <c r="D322" s="1024" t="s">
        <v>2177</v>
      </c>
      <c r="E322" s="878"/>
      <c r="F322" s="1024"/>
      <c r="G322" s="1024"/>
      <c r="H322" s="1024"/>
      <c r="I322" s="1024"/>
      <c r="J322" s="764"/>
    </row>
    <row r="323" spans="1:10" ht="30.9" x14ac:dyDescent="0.25">
      <c r="A323" s="1066" t="s">
        <v>1895</v>
      </c>
      <c r="B323" s="422"/>
      <c r="C323" s="764" t="s">
        <v>1432</v>
      </c>
      <c r="D323" s="391" t="s">
        <v>1370</v>
      </c>
      <c r="E323" s="878"/>
      <c r="F323" s="391"/>
      <c r="G323" s="391"/>
      <c r="H323" s="391"/>
      <c r="I323" s="391"/>
      <c r="J323" s="764"/>
    </row>
    <row r="324" spans="1:10" x14ac:dyDescent="0.25">
      <c r="A324" s="1066" t="s">
        <v>1896</v>
      </c>
      <c r="B324" s="422"/>
      <c r="C324" s="764" t="s">
        <v>1433</v>
      </c>
      <c r="D324" s="391" t="s">
        <v>1431</v>
      </c>
      <c r="E324" s="878"/>
      <c r="F324" s="391"/>
      <c r="G324" s="391"/>
      <c r="H324" s="391"/>
      <c r="I324" s="391"/>
      <c r="J324" s="764"/>
    </row>
    <row r="325" spans="1:10" ht="13.5" customHeight="1" x14ac:dyDescent="0.25">
      <c r="A325" s="1066" t="s">
        <v>2196</v>
      </c>
      <c r="B325" s="422"/>
      <c r="C325" s="764" t="s">
        <v>2178</v>
      </c>
      <c r="D325" s="45" t="s">
        <v>2951</v>
      </c>
      <c r="E325" s="878"/>
      <c r="F325" s="45"/>
      <c r="G325" s="45"/>
      <c r="H325" s="45"/>
      <c r="I325" s="45"/>
      <c r="J325" s="764"/>
    </row>
    <row r="326" spans="1:10" ht="102.9" x14ac:dyDescent="0.25">
      <c r="A326" s="1073" t="s">
        <v>1897</v>
      </c>
      <c r="B326" s="422"/>
      <c r="C326" s="764" t="s">
        <v>2179</v>
      </c>
      <c r="D326" s="45" t="s">
        <v>1574</v>
      </c>
      <c r="E326" s="878"/>
      <c r="F326" s="45"/>
      <c r="G326" s="45"/>
      <c r="H326" s="45"/>
      <c r="I326" s="45"/>
      <c r="J326" s="764"/>
    </row>
    <row r="327" spans="1:10" ht="51.45" x14ac:dyDescent="0.25">
      <c r="A327" s="1071" t="s">
        <v>1898</v>
      </c>
      <c r="B327" s="422"/>
      <c r="C327" s="422">
        <v>639</v>
      </c>
      <c r="D327" s="45" t="s">
        <v>2263</v>
      </c>
      <c r="E327" s="878"/>
      <c r="F327" s="45"/>
      <c r="G327" s="45"/>
      <c r="H327" s="45"/>
      <c r="I327" s="45"/>
      <c r="J327" s="764"/>
    </row>
    <row r="328" spans="1:10" ht="41.15" x14ac:dyDescent="0.25">
      <c r="A328" s="1071" t="s">
        <v>1899</v>
      </c>
      <c r="B328" s="422"/>
      <c r="C328" s="422">
        <v>640</v>
      </c>
      <c r="D328" s="45" t="s">
        <v>2264</v>
      </c>
      <c r="E328" s="878"/>
      <c r="F328" s="45"/>
      <c r="G328" s="45"/>
      <c r="H328" s="45"/>
      <c r="I328" s="45"/>
      <c r="J328" s="415"/>
    </row>
    <row r="329" spans="1:10" ht="30.9" x14ac:dyDescent="0.25">
      <c r="A329" s="1071" t="s">
        <v>1900</v>
      </c>
      <c r="B329" s="422"/>
      <c r="C329" s="422">
        <v>641</v>
      </c>
      <c r="D329" s="1069" t="s">
        <v>2265</v>
      </c>
      <c r="E329" s="878"/>
      <c r="F329" s="1069"/>
      <c r="G329" s="1069"/>
      <c r="H329" s="1069"/>
      <c r="I329" s="1069"/>
      <c r="J329" s="420"/>
    </row>
    <row r="330" spans="1:10" ht="20.6" x14ac:dyDescent="0.25">
      <c r="A330" s="1071" t="s">
        <v>1901</v>
      </c>
      <c r="B330" s="422"/>
      <c r="C330" s="422">
        <v>642</v>
      </c>
      <c r="D330" s="45" t="s">
        <v>2266</v>
      </c>
      <c r="E330" s="878"/>
      <c r="F330" s="45"/>
      <c r="G330" s="45"/>
      <c r="H330" s="45"/>
      <c r="I330" s="45"/>
      <c r="J330" s="415"/>
    </row>
    <row r="331" spans="1:10" ht="118.3" customHeight="1" x14ac:dyDescent="0.25">
      <c r="A331" s="1073" t="s">
        <v>1902</v>
      </c>
      <c r="B331" s="1066"/>
      <c r="C331" s="1071">
        <v>643</v>
      </c>
      <c r="D331" s="1069" t="s">
        <v>1543</v>
      </c>
      <c r="E331" s="878"/>
      <c r="F331" s="1069"/>
      <c r="G331" s="1069"/>
      <c r="H331" s="1069"/>
      <c r="I331" s="1069"/>
      <c r="J331" s="420"/>
    </row>
    <row r="332" spans="1:10" x14ac:dyDescent="0.25">
      <c r="A332" s="764"/>
      <c r="B332" s="422"/>
      <c r="C332" s="1070" t="s">
        <v>2254</v>
      </c>
      <c r="D332" s="45" t="s">
        <v>2251</v>
      </c>
      <c r="E332" s="878"/>
      <c r="F332" s="45"/>
      <c r="G332" s="45"/>
      <c r="H332" s="45"/>
      <c r="I332" s="45"/>
      <c r="J332" s="420"/>
    </row>
    <row r="333" spans="1:10" ht="41.15" x14ac:dyDescent="0.25">
      <c r="A333" s="1071" t="s">
        <v>1903</v>
      </c>
      <c r="B333" s="422"/>
      <c r="C333" s="424" t="s">
        <v>1109</v>
      </c>
      <c r="D333" s="45" t="s">
        <v>2188</v>
      </c>
      <c r="E333" s="878"/>
      <c r="F333" s="45"/>
      <c r="G333" s="45"/>
      <c r="H333" s="45"/>
      <c r="I333" s="45"/>
      <c r="J333" s="417"/>
    </row>
    <row r="334" spans="1:10" ht="20.6" x14ac:dyDescent="0.25">
      <c r="A334" s="1071" t="s">
        <v>1904</v>
      </c>
      <c r="B334" s="422"/>
      <c r="C334" s="424" t="s">
        <v>1110</v>
      </c>
      <c r="D334" s="1067" t="s">
        <v>2172</v>
      </c>
      <c r="E334" s="878"/>
      <c r="F334" s="1067"/>
      <c r="G334" s="1067"/>
      <c r="H334" s="1067"/>
      <c r="I334" s="1067"/>
      <c r="J334" s="416"/>
    </row>
    <row r="335" spans="1:10" ht="41.15" x14ac:dyDescent="0.25">
      <c r="A335" s="1071" t="s">
        <v>1905</v>
      </c>
      <c r="B335" s="422"/>
      <c r="C335" s="424" t="s">
        <v>1111</v>
      </c>
      <c r="D335" s="391" t="s">
        <v>1112</v>
      </c>
      <c r="E335" s="878"/>
      <c r="F335" s="391"/>
      <c r="G335" s="391"/>
      <c r="H335" s="391"/>
      <c r="I335" s="391"/>
      <c r="J335" s="416"/>
    </row>
    <row r="336" spans="1:10" ht="41.15" x14ac:dyDescent="0.25">
      <c r="A336" s="1071" t="s">
        <v>1906</v>
      </c>
      <c r="B336" s="422"/>
      <c r="C336" s="424" t="s">
        <v>1113</v>
      </c>
      <c r="D336" s="1024" t="s">
        <v>2173</v>
      </c>
      <c r="E336" s="878"/>
      <c r="F336" s="1024"/>
      <c r="G336" s="1024"/>
      <c r="H336" s="1024"/>
      <c r="I336" s="1024"/>
      <c r="J336" s="416"/>
    </row>
    <row r="337" spans="1:10" ht="30.9" x14ac:dyDescent="0.25">
      <c r="A337" s="1071" t="s">
        <v>1907</v>
      </c>
      <c r="B337" s="422"/>
      <c r="C337" s="424" t="s">
        <v>1114</v>
      </c>
      <c r="D337" s="1024" t="s">
        <v>2174</v>
      </c>
      <c r="E337" s="878"/>
      <c r="F337" s="1024"/>
      <c r="G337" s="1024"/>
      <c r="H337" s="1024"/>
      <c r="I337" s="1024"/>
      <c r="J337" s="416"/>
    </row>
    <row r="338" spans="1:10" ht="20.6" x14ac:dyDescent="0.25">
      <c r="A338" s="1071" t="s">
        <v>1908</v>
      </c>
      <c r="B338" s="422"/>
      <c r="C338" s="424" t="s">
        <v>1115</v>
      </c>
      <c r="D338" s="391" t="s">
        <v>1094</v>
      </c>
      <c r="E338" s="878"/>
      <c r="F338" s="391"/>
      <c r="G338" s="391"/>
      <c r="H338" s="391"/>
      <c r="I338" s="391"/>
      <c r="J338" s="416"/>
    </row>
    <row r="339" spans="1:10" ht="20.6" x14ac:dyDescent="0.25">
      <c r="A339" s="1071" t="s">
        <v>1909</v>
      </c>
      <c r="B339" s="422"/>
      <c r="C339" s="424" t="s">
        <v>1116</v>
      </c>
      <c r="D339" s="1024" t="s">
        <v>2175</v>
      </c>
      <c r="E339" s="878"/>
      <c r="F339" s="1024"/>
      <c r="G339" s="1024"/>
      <c r="H339" s="1024"/>
      <c r="I339" s="1024"/>
      <c r="J339" s="416"/>
    </row>
    <row r="340" spans="1:10" x14ac:dyDescent="0.25">
      <c r="A340" s="1071" t="s">
        <v>1910</v>
      </c>
      <c r="B340" s="764"/>
      <c r="C340" s="424" t="s">
        <v>1117</v>
      </c>
      <c r="D340" s="391" t="s">
        <v>1103</v>
      </c>
      <c r="E340" s="878"/>
      <c r="F340" s="391"/>
      <c r="G340" s="391"/>
      <c r="H340" s="391"/>
      <c r="I340" s="391"/>
      <c r="J340" s="416"/>
    </row>
    <row r="341" spans="1:10" ht="20.6" x14ac:dyDescent="0.25">
      <c r="A341" s="1066" t="s">
        <v>1911</v>
      </c>
      <c r="B341" s="422"/>
      <c r="C341" s="764" t="s">
        <v>1118</v>
      </c>
      <c r="D341" s="391" t="s">
        <v>1349</v>
      </c>
      <c r="E341" s="878"/>
      <c r="F341" s="391"/>
      <c r="G341" s="391"/>
      <c r="H341" s="391"/>
      <c r="I341" s="391"/>
      <c r="J341" s="416"/>
    </row>
    <row r="342" spans="1:10" ht="30.9" x14ac:dyDescent="0.25">
      <c r="A342" s="1066" t="s">
        <v>1912</v>
      </c>
      <c r="B342" s="422"/>
      <c r="C342" s="764" t="s">
        <v>1119</v>
      </c>
      <c r="D342" s="765" t="s">
        <v>1098</v>
      </c>
      <c r="E342" s="878"/>
      <c r="F342" s="765"/>
      <c r="G342" s="765"/>
      <c r="H342" s="765"/>
      <c r="I342" s="765"/>
      <c r="J342" s="416"/>
    </row>
    <row r="343" spans="1:10" ht="30.9" x14ac:dyDescent="0.25">
      <c r="A343" s="1066" t="s">
        <v>1913</v>
      </c>
      <c r="B343" s="422"/>
      <c r="C343" s="764" t="s">
        <v>1120</v>
      </c>
      <c r="D343" s="391" t="s">
        <v>1408</v>
      </c>
      <c r="E343" s="878"/>
      <c r="F343" s="391"/>
      <c r="G343" s="391"/>
      <c r="H343" s="391"/>
      <c r="I343" s="391"/>
      <c r="J343" s="416"/>
    </row>
    <row r="344" spans="1:10" x14ac:dyDescent="0.25">
      <c r="A344" s="1066" t="s">
        <v>1914</v>
      </c>
      <c r="B344" s="422"/>
      <c r="C344" s="764" t="s">
        <v>1121</v>
      </c>
      <c r="D344" s="391" t="s">
        <v>1101</v>
      </c>
      <c r="E344" s="878"/>
      <c r="F344" s="391"/>
      <c r="G344" s="391"/>
      <c r="H344" s="391"/>
      <c r="I344" s="391"/>
      <c r="J344" s="416"/>
    </row>
    <row r="345" spans="1:10" ht="30.9" x14ac:dyDescent="0.25">
      <c r="A345" s="1071" t="s">
        <v>1915</v>
      </c>
      <c r="B345" s="422"/>
      <c r="C345" s="424" t="s">
        <v>1122</v>
      </c>
      <c r="D345" s="1069" t="s">
        <v>1441</v>
      </c>
      <c r="E345" s="878"/>
      <c r="F345" s="1069"/>
      <c r="G345" s="1069"/>
      <c r="H345" s="1069"/>
      <c r="I345" s="1069"/>
      <c r="J345" s="416"/>
    </row>
    <row r="346" spans="1:10" ht="20.6" x14ac:dyDescent="0.25">
      <c r="A346" s="1071" t="s">
        <v>1916</v>
      </c>
      <c r="B346" s="422"/>
      <c r="C346" s="424" t="s">
        <v>1123</v>
      </c>
      <c r="D346" s="1069" t="s">
        <v>1418</v>
      </c>
      <c r="E346" s="878"/>
      <c r="F346" s="1069"/>
      <c r="G346" s="1069"/>
      <c r="H346" s="1069"/>
      <c r="I346" s="1069"/>
      <c r="J346" s="416"/>
    </row>
    <row r="347" spans="1:10" ht="20.6" x14ac:dyDescent="0.25">
      <c r="A347" s="1071" t="s">
        <v>1917</v>
      </c>
      <c r="B347" s="422"/>
      <c r="C347" s="424" t="s">
        <v>1124</v>
      </c>
      <c r="D347" s="1069" t="s">
        <v>1419</v>
      </c>
      <c r="E347" s="878"/>
      <c r="F347" s="1069"/>
      <c r="G347" s="1069"/>
      <c r="H347" s="1069"/>
      <c r="I347" s="1069"/>
      <c r="J347" s="416"/>
    </row>
    <row r="348" spans="1:10" ht="41.15" x14ac:dyDescent="0.25">
      <c r="A348" s="1071" t="s">
        <v>1918</v>
      </c>
      <c r="B348" s="422"/>
      <c r="C348" s="424" t="s">
        <v>1125</v>
      </c>
      <c r="D348" s="1069" t="s">
        <v>1430</v>
      </c>
      <c r="E348" s="878"/>
      <c r="F348" s="1069"/>
      <c r="G348" s="1069"/>
      <c r="H348" s="1069"/>
      <c r="I348" s="1069"/>
      <c r="J348" s="416"/>
    </row>
    <row r="349" spans="1:10" ht="20.6" x14ac:dyDescent="0.25">
      <c r="A349" s="1071" t="s">
        <v>1919</v>
      </c>
      <c r="B349" s="422"/>
      <c r="C349" s="424" t="s">
        <v>1126</v>
      </c>
      <c r="D349" s="1024" t="s">
        <v>2176</v>
      </c>
      <c r="E349" s="878"/>
      <c r="F349" s="1024"/>
      <c r="G349" s="1024"/>
      <c r="H349" s="1024"/>
      <c r="I349" s="1024"/>
      <c r="J349" s="416"/>
    </row>
    <row r="350" spans="1:10" ht="40.75" customHeight="1" x14ac:dyDescent="0.25">
      <c r="A350" s="1071" t="s">
        <v>1920</v>
      </c>
      <c r="B350" s="764"/>
      <c r="C350" s="1070" t="s">
        <v>1127</v>
      </c>
      <c r="D350" s="1024" t="s">
        <v>2177</v>
      </c>
      <c r="E350" s="878"/>
      <c r="F350" s="1024"/>
      <c r="G350" s="1024"/>
      <c r="H350" s="1024"/>
      <c r="I350" s="1024"/>
      <c r="J350" s="416"/>
    </row>
    <row r="351" spans="1:10" ht="30.9" x14ac:dyDescent="0.25">
      <c r="A351" s="1066" t="s">
        <v>1921</v>
      </c>
      <c r="B351" s="422"/>
      <c r="C351" s="764" t="s">
        <v>1410</v>
      </c>
      <c r="D351" s="391" t="s">
        <v>1370</v>
      </c>
      <c r="E351" s="878"/>
      <c r="F351" s="391"/>
      <c r="G351" s="391"/>
      <c r="H351" s="391"/>
      <c r="I351" s="391"/>
      <c r="J351" s="416"/>
    </row>
    <row r="352" spans="1:10" x14ac:dyDescent="0.25">
      <c r="A352" s="1066" t="s">
        <v>1922</v>
      </c>
      <c r="B352" s="422"/>
      <c r="C352" s="764" t="s">
        <v>1411</v>
      </c>
      <c r="D352" s="1024" t="s">
        <v>2167</v>
      </c>
      <c r="E352" s="878"/>
      <c r="F352" s="1024"/>
      <c r="G352" s="1024"/>
      <c r="H352" s="1024"/>
      <c r="I352" s="1024"/>
      <c r="J352" s="475"/>
    </row>
    <row r="353" spans="1:12" x14ac:dyDescent="0.25">
      <c r="A353" s="1066" t="s">
        <v>1923</v>
      </c>
      <c r="B353" s="422"/>
      <c r="C353" s="764" t="s">
        <v>1412</v>
      </c>
      <c r="D353" s="391" t="s">
        <v>1079</v>
      </c>
      <c r="E353" s="878"/>
      <c r="F353" s="391"/>
      <c r="G353" s="391"/>
      <c r="H353" s="391"/>
      <c r="I353" s="391"/>
      <c r="J353" s="475"/>
    </row>
    <row r="354" spans="1:12" ht="51.45" x14ac:dyDescent="0.25">
      <c r="A354" s="1066" t="s">
        <v>1924</v>
      </c>
      <c r="B354" s="422"/>
      <c r="C354" s="764" t="s">
        <v>1409</v>
      </c>
      <c r="D354" s="391" t="s">
        <v>1413</v>
      </c>
      <c r="E354" s="878"/>
      <c r="F354" s="391"/>
      <c r="G354" s="391"/>
      <c r="H354" s="391"/>
      <c r="I354" s="391"/>
      <c r="J354" s="475"/>
    </row>
    <row r="355" spans="1:12" x14ac:dyDescent="0.25">
      <c r="A355" s="1071" t="s">
        <v>1925</v>
      </c>
      <c r="B355" s="422"/>
      <c r="C355" s="764" t="s">
        <v>1434</v>
      </c>
      <c r="D355" s="391" t="s">
        <v>1431</v>
      </c>
      <c r="E355" s="878"/>
      <c r="F355" s="391"/>
      <c r="G355" s="391"/>
      <c r="H355" s="391"/>
      <c r="I355" s="391"/>
      <c r="J355" s="475"/>
    </row>
    <row r="356" spans="1:12" x14ac:dyDescent="0.25">
      <c r="A356" s="1071" t="s">
        <v>1926</v>
      </c>
      <c r="B356" s="422"/>
      <c r="C356" s="764" t="s">
        <v>1435</v>
      </c>
      <c r="D356" s="391" t="s">
        <v>1084</v>
      </c>
      <c r="E356" s="878"/>
      <c r="F356" s="391"/>
      <c r="G356" s="391"/>
      <c r="H356" s="391"/>
      <c r="I356" s="391"/>
      <c r="J356" s="475"/>
    </row>
    <row r="357" spans="1:12" x14ac:dyDescent="0.25">
      <c r="A357" s="1077"/>
      <c r="B357" s="422"/>
      <c r="C357" s="764" t="s">
        <v>1541</v>
      </c>
      <c r="D357" s="391" t="s">
        <v>1531</v>
      </c>
      <c r="E357" s="878"/>
      <c r="F357" s="391"/>
      <c r="G357" s="391"/>
      <c r="H357" s="391"/>
      <c r="I357" s="391"/>
      <c r="J357" s="475"/>
    </row>
    <row r="358" spans="1:12" x14ac:dyDescent="0.25">
      <c r="A358" s="1073" t="s">
        <v>2198</v>
      </c>
      <c r="B358" s="422"/>
      <c r="C358" s="764" t="s">
        <v>2191</v>
      </c>
      <c r="D358" s="1069" t="s">
        <v>1530</v>
      </c>
      <c r="E358" s="878"/>
      <c r="F358" s="1069"/>
      <c r="G358" s="1069"/>
      <c r="H358" s="1069"/>
      <c r="I358" s="1069"/>
      <c r="J358" s="475"/>
    </row>
    <row r="359" spans="1:12" x14ac:dyDescent="0.25">
      <c r="A359" s="1073" t="s">
        <v>2199</v>
      </c>
      <c r="B359" s="422"/>
      <c r="C359" s="764" t="s">
        <v>2192</v>
      </c>
      <c r="D359" s="1069" t="s">
        <v>1439</v>
      </c>
      <c r="E359" s="878"/>
      <c r="F359" s="1069"/>
      <c r="G359" s="1069"/>
      <c r="H359" s="1069"/>
      <c r="I359" s="1069"/>
      <c r="J359" s="475"/>
    </row>
    <row r="360" spans="1:12" ht="92.6" x14ac:dyDescent="0.25">
      <c r="A360" s="1073" t="s">
        <v>1927</v>
      </c>
      <c r="B360" s="422"/>
      <c r="C360" s="1070" t="s">
        <v>2180</v>
      </c>
      <c r="D360" s="1069" t="s">
        <v>1532</v>
      </c>
      <c r="E360" s="878"/>
      <c r="J360" s="475"/>
    </row>
    <row r="361" spans="1:12" ht="20.6" x14ac:dyDescent="0.25">
      <c r="A361" s="1066" t="s">
        <v>1928</v>
      </c>
      <c r="B361" s="764"/>
      <c r="C361" s="1078">
        <v>701</v>
      </c>
      <c r="D361" s="1024" t="s">
        <v>1128</v>
      </c>
      <c r="E361" s="878"/>
      <c r="J361" s="415"/>
    </row>
    <row r="362" spans="1:12" ht="20.6" x14ac:dyDescent="0.25">
      <c r="A362" s="1066" t="s">
        <v>1929</v>
      </c>
      <c r="B362" s="764"/>
      <c r="C362" s="1078">
        <v>702</v>
      </c>
      <c r="D362" s="1024" t="s">
        <v>1129</v>
      </c>
      <c r="E362" s="878"/>
      <c r="J362" s="415"/>
    </row>
    <row r="363" spans="1:12" ht="20.6" x14ac:dyDescent="0.25">
      <c r="A363" s="1066" t="s">
        <v>1930</v>
      </c>
      <c r="B363" s="764"/>
      <c r="C363" s="1078">
        <v>703</v>
      </c>
      <c r="D363" s="1024" t="s">
        <v>1130</v>
      </c>
      <c r="E363" s="878"/>
      <c r="J363" s="415"/>
    </row>
    <row r="364" spans="1:12" ht="20.6" x14ac:dyDescent="0.25">
      <c r="A364" s="1066" t="s">
        <v>2161</v>
      </c>
      <c r="B364" s="764"/>
      <c r="C364" s="1079" t="s">
        <v>2150</v>
      </c>
      <c r="D364" s="1080" t="s">
        <v>2159</v>
      </c>
      <c r="E364" s="878"/>
      <c r="J364" s="415"/>
    </row>
    <row r="365" spans="1:12" ht="51.45" x14ac:dyDescent="0.25">
      <c r="A365" s="1066" t="s">
        <v>2162</v>
      </c>
      <c r="B365" s="764"/>
      <c r="C365" s="1079" t="s">
        <v>2151</v>
      </c>
      <c r="D365" s="1081" t="s">
        <v>2247</v>
      </c>
      <c r="E365" s="878"/>
      <c r="J365" s="415"/>
    </row>
    <row r="366" spans="1:12" x14ac:dyDescent="0.25">
      <c r="A366" s="1071" t="s">
        <v>1931</v>
      </c>
      <c r="B366" s="422"/>
      <c r="C366" s="422">
        <v>707</v>
      </c>
      <c r="D366" s="1080" t="s">
        <v>1131</v>
      </c>
      <c r="E366" s="878"/>
      <c r="J366" s="415"/>
    </row>
    <row r="367" spans="1:12" s="807" customFormat="1" ht="20.6" x14ac:dyDescent="0.25">
      <c r="A367" s="1071" t="s">
        <v>1932</v>
      </c>
      <c r="B367" s="1082"/>
      <c r="C367" s="1082">
        <v>709</v>
      </c>
      <c r="D367" s="391" t="s">
        <v>1132</v>
      </c>
      <c r="E367" s="878"/>
      <c r="F367" s="1083"/>
      <c r="G367" s="1004"/>
      <c r="H367" s="1004"/>
      <c r="I367" s="1004"/>
      <c r="J367" s="1004"/>
      <c r="L367" s="1005"/>
    </row>
    <row r="368" spans="1:12" ht="51.45" x14ac:dyDescent="0.25">
      <c r="A368" s="1066" t="s">
        <v>1933</v>
      </c>
      <c r="B368" s="1066"/>
      <c r="C368" s="1066">
        <v>710</v>
      </c>
      <c r="D368" s="391" t="s">
        <v>2160</v>
      </c>
      <c r="E368" s="878"/>
      <c r="F368" s="874"/>
      <c r="G368" s="874"/>
      <c r="H368" s="874"/>
      <c r="I368" s="875"/>
      <c r="J368" s="415"/>
    </row>
    <row r="369" spans="1:12" ht="20.6" x14ac:dyDescent="0.25">
      <c r="A369" s="1071" t="s">
        <v>1934</v>
      </c>
      <c r="B369" s="1066"/>
      <c r="C369" s="422">
        <v>711</v>
      </c>
      <c r="D369" s="45" t="s">
        <v>1133</v>
      </c>
      <c r="E369" s="878"/>
      <c r="F369" s="874"/>
      <c r="G369" s="874"/>
      <c r="H369" s="874"/>
      <c r="I369" s="875"/>
      <c r="J369" s="415"/>
    </row>
    <row r="370" spans="1:12" ht="20.6" x14ac:dyDescent="0.25">
      <c r="A370" s="1071" t="s">
        <v>1935</v>
      </c>
      <c r="B370" s="422"/>
      <c r="C370" s="422">
        <v>712</v>
      </c>
      <c r="D370" s="45" t="s">
        <v>1134</v>
      </c>
      <c r="E370" s="878"/>
      <c r="J370" s="415"/>
    </row>
    <row r="371" spans="1:12" x14ac:dyDescent="0.25">
      <c r="A371" s="1071" t="s">
        <v>1936</v>
      </c>
      <c r="B371" s="422"/>
      <c r="C371" s="422">
        <v>713</v>
      </c>
      <c r="D371" s="45" t="s">
        <v>1135</v>
      </c>
      <c r="E371" s="878"/>
      <c r="J371" s="415"/>
    </row>
    <row r="372" spans="1:12" ht="20.6" x14ac:dyDescent="0.25">
      <c r="A372" s="1071" t="s">
        <v>1937</v>
      </c>
      <c r="B372" s="422"/>
      <c r="C372" s="422">
        <v>714</v>
      </c>
      <c r="D372" s="45" t="s">
        <v>1136</v>
      </c>
      <c r="E372" s="878"/>
      <c r="J372" s="415"/>
    </row>
    <row r="373" spans="1:12" ht="20.6" x14ac:dyDescent="0.25">
      <c r="A373" s="1073" t="s">
        <v>1938</v>
      </c>
      <c r="B373" s="764" t="s">
        <v>2080</v>
      </c>
      <c r="C373" s="422" t="s">
        <v>1137</v>
      </c>
      <c r="D373" s="45" t="s">
        <v>1138</v>
      </c>
      <c r="E373" s="878"/>
      <c r="J373" s="415"/>
    </row>
    <row r="374" spans="1:12" ht="20.6" x14ac:dyDescent="0.25">
      <c r="A374" s="1073" t="s">
        <v>1938</v>
      </c>
      <c r="B374" s="1066" t="s">
        <v>2081</v>
      </c>
      <c r="C374" s="422" t="s">
        <v>1139</v>
      </c>
      <c r="D374" s="45" t="s">
        <v>2936</v>
      </c>
      <c r="E374" s="878"/>
      <c r="J374" s="415"/>
    </row>
    <row r="375" spans="1:12" x14ac:dyDescent="0.25">
      <c r="A375" s="1071" t="s">
        <v>1939</v>
      </c>
      <c r="B375" s="1066"/>
      <c r="C375" s="422">
        <v>716</v>
      </c>
      <c r="D375" s="45" t="s">
        <v>1140</v>
      </c>
      <c r="E375" s="878"/>
      <c r="J375" s="415"/>
    </row>
    <row r="376" spans="1:12" s="807" customFormat="1" ht="30.9" x14ac:dyDescent="0.25">
      <c r="A376" s="1073" t="s">
        <v>1940</v>
      </c>
      <c r="B376" s="1082"/>
      <c r="C376" s="1082">
        <v>719</v>
      </c>
      <c r="D376" s="391" t="s">
        <v>1141</v>
      </c>
      <c r="E376" s="878"/>
      <c r="F376" s="1083"/>
      <c r="G376" s="1004"/>
      <c r="H376" s="1004"/>
      <c r="I376" s="1004"/>
      <c r="J376" s="1004"/>
      <c r="L376" s="1005"/>
    </row>
    <row r="377" spans="1:12" s="807" customFormat="1" ht="20.6" x14ac:dyDescent="0.25">
      <c r="A377" s="1071" t="s">
        <v>1941</v>
      </c>
      <c r="B377" s="1082"/>
      <c r="C377" s="1082">
        <v>720</v>
      </c>
      <c r="D377" s="1075" t="s">
        <v>1142</v>
      </c>
      <c r="E377" s="878"/>
      <c r="F377" s="1083"/>
      <c r="G377" s="1004"/>
      <c r="H377" s="1004"/>
      <c r="I377" s="1004"/>
      <c r="J377" s="1004"/>
      <c r="L377" s="1005"/>
    </row>
    <row r="378" spans="1:12" ht="82.3" x14ac:dyDescent="0.25">
      <c r="A378" s="1071" t="s">
        <v>1942</v>
      </c>
      <c r="B378" s="1066"/>
      <c r="C378" s="422">
        <v>722</v>
      </c>
      <c r="D378" s="45" t="s">
        <v>1614</v>
      </c>
      <c r="E378" s="878"/>
      <c r="F378" s="874"/>
      <c r="G378" s="874"/>
      <c r="H378" s="874"/>
      <c r="I378" s="875"/>
      <c r="J378" s="415"/>
    </row>
    <row r="379" spans="1:12" ht="20.6" x14ac:dyDescent="0.25">
      <c r="A379" s="1073" t="s">
        <v>1943</v>
      </c>
      <c r="B379" s="422"/>
      <c r="C379" s="422">
        <v>723</v>
      </c>
      <c r="D379" s="45" t="s">
        <v>1143</v>
      </c>
      <c r="E379" s="878"/>
      <c r="J379" s="415"/>
    </row>
    <row r="380" spans="1:12" ht="30.9" x14ac:dyDescent="0.25">
      <c r="A380" s="1071" t="s">
        <v>1944</v>
      </c>
      <c r="B380" s="422"/>
      <c r="C380" s="422">
        <v>725</v>
      </c>
      <c r="D380" s="45" t="s">
        <v>1144</v>
      </c>
      <c r="E380" s="878"/>
      <c r="J380" s="415"/>
    </row>
    <row r="381" spans="1:12" ht="30.9" x14ac:dyDescent="0.25">
      <c r="A381" s="1071" t="s">
        <v>1945</v>
      </c>
      <c r="B381" s="422"/>
      <c r="C381" s="422">
        <v>726</v>
      </c>
      <c r="D381" s="45" t="s">
        <v>1544</v>
      </c>
      <c r="E381" s="878"/>
      <c r="J381" s="415"/>
    </row>
    <row r="382" spans="1:12" ht="20.6" x14ac:dyDescent="0.25">
      <c r="A382" s="1071" t="s">
        <v>1946</v>
      </c>
      <c r="B382" s="422"/>
      <c r="C382" s="422">
        <v>727</v>
      </c>
      <c r="D382" s="45" t="s">
        <v>1145</v>
      </c>
      <c r="E382" s="878"/>
      <c r="J382" s="415"/>
    </row>
    <row r="383" spans="1:12" ht="30.9" x14ac:dyDescent="0.25">
      <c r="A383" s="1071" t="s">
        <v>1947</v>
      </c>
      <c r="B383" s="422"/>
      <c r="C383" s="422">
        <v>728</v>
      </c>
      <c r="D383" s="45" t="s">
        <v>1546</v>
      </c>
      <c r="E383" s="878"/>
      <c r="J383" s="415"/>
    </row>
    <row r="384" spans="1:12" ht="61.75" x14ac:dyDescent="0.25">
      <c r="A384" s="1071" t="s">
        <v>1948</v>
      </c>
      <c r="B384" s="422"/>
      <c r="C384" s="422">
        <v>729</v>
      </c>
      <c r="D384" s="45" t="s">
        <v>1547</v>
      </c>
      <c r="E384" s="878"/>
      <c r="J384" s="415"/>
    </row>
    <row r="385" spans="1:10" ht="72" x14ac:dyDescent="0.25">
      <c r="A385" s="1071" t="s">
        <v>1949</v>
      </c>
      <c r="B385" s="422"/>
      <c r="C385" s="422">
        <v>730</v>
      </c>
      <c r="D385" s="45" t="s">
        <v>1146</v>
      </c>
      <c r="E385" s="878"/>
      <c r="J385" s="415"/>
    </row>
    <row r="386" spans="1:10" ht="20.6" x14ac:dyDescent="0.25">
      <c r="A386" s="1071" t="s">
        <v>1950</v>
      </c>
      <c r="B386" s="422"/>
      <c r="C386" s="422">
        <v>731</v>
      </c>
      <c r="D386" s="45" t="s">
        <v>1147</v>
      </c>
      <c r="E386" s="878"/>
      <c r="J386" s="415"/>
    </row>
    <row r="387" spans="1:10" ht="20.6" x14ac:dyDescent="0.25">
      <c r="A387" s="1071" t="s">
        <v>1951</v>
      </c>
      <c r="B387" s="422"/>
      <c r="C387" s="422">
        <v>732</v>
      </c>
      <c r="D387" s="45" t="s">
        <v>1148</v>
      </c>
      <c r="E387" s="878"/>
      <c r="J387" s="415"/>
    </row>
    <row r="388" spans="1:10" ht="72" x14ac:dyDescent="0.25">
      <c r="A388" s="1071" t="s">
        <v>1952</v>
      </c>
      <c r="B388" s="422"/>
      <c r="C388" s="422">
        <v>733</v>
      </c>
      <c r="D388" s="45" t="s">
        <v>1149</v>
      </c>
      <c r="E388" s="878"/>
      <c r="J388" s="415"/>
    </row>
    <row r="389" spans="1:10" ht="20.6" x14ac:dyDescent="0.25">
      <c r="A389" s="1071" t="s">
        <v>1953</v>
      </c>
      <c r="B389" s="422"/>
      <c r="C389" s="422">
        <v>734</v>
      </c>
      <c r="D389" s="45" t="s">
        <v>1150</v>
      </c>
      <c r="E389" s="878"/>
      <c r="J389" s="415"/>
    </row>
    <row r="390" spans="1:10" ht="20.6" x14ac:dyDescent="0.25">
      <c r="A390" s="1071" t="s">
        <v>1954</v>
      </c>
      <c r="B390" s="422"/>
      <c r="C390" s="422">
        <v>735</v>
      </c>
      <c r="D390" s="45" t="s">
        <v>1151</v>
      </c>
      <c r="E390" s="878"/>
      <c r="J390" s="415"/>
    </row>
    <row r="391" spans="1:10" ht="72" x14ac:dyDescent="0.25">
      <c r="A391" s="1071" t="s">
        <v>1955</v>
      </c>
      <c r="B391" s="422"/>
      <c r="C391" s="422">
        <v>736</v>
      </c>
      <c r="D391" s="45" t="s">
        <v>1152</v>
      </c>
      <c r="E391" s="878"/>
      <c r="J391" s="415"/>
    </row>
    <row r="392" spans="1:10" ht="61.75" x14ac:dyDescent="0.25">
      <c r="A392" s="1071" t="s">
        <v>1956</v>
      </c>
      <c r="B392" s="422"/>
      <c r="C392" s="422">
        <v>737</v>
      </c>
      <c r="D392" s="45" t="s">
        <v>1548</v>
      </c>
      <c r="E392" s="878"/>
      <c r="J392" s="415"/>
    </row>
    <row r="393" spans="1:10" ht="41.15" x14ac:dyDescent="0.25">
      <c r="A393" s="1071" t="s">
        <v>1957</v>
      </c>
      <c r="B393" s="422"/>
      <c r="C393" s="422">
        <v>803</v>
      </c>
      <c r="D393" s="45" t="s">
        <v>1153</v>
      </c>
      <c r="E393" s="878"/>
      <c r="J393" s="415"/>
    </row>
    <row r="394" spans="1:10" ht="30.9" x14ac:dyDescent="0.25">
      <c r="A394" s="1066" t="s">
        <v>2389</v>
      </c>
      <c r="B394" s="764" t="s">
        <v>2075</v>
      </c>
      <c r="C394" s="764" t="s">
        <v>2102</v>
      </c>
      <c r="D394" s="45" t="s">
        <v>2100</v>
      </c>
      <c r="E394" s="878"/>
      <c r="J394" s="415"/>
    </row>
    <row r="395" spans="1:10" ht="30.9" x14ac:dyDescent="0.25">
      <c r="A395" s="1066" t="s">
        <v>2389</v>
      </c>
      <c r="B395" s="764" t="s">
        <v>2074</v>
      </c>
      <c r="C395" s="764" t="s">
        <v>2103</v>
      </c>
      <c r="D395" s="45" t="s">
        <v>2101</v>
      </c>
      <c r="E395" s="878"/>
      <c r="J395" s="415"/>
    </row>
    <row r="396" spans="1:10" ht="20.6" x14ac:dyDescent="0.25">
      <c r="A396" s="1073" t="s">
        <v>1958</v>
      </c>
      <c r="B396" s="764" t="s">
        <v>2390</v>
      </c>
      <c r="C396" s="422" t="s">
        <v>1154</v>
      </c>
      <c r="D396" s="45" t="s">
        <v>2115</v>
      </c>
      <c r="E396" s="878"/>
      <c r="J396" s="415"/>
    </row>
    <row r="397" spans="1:10" ht="20.6" x14ac:dyDescent="0.25">
      <c r="A397" s="1073" t="s">
        <v>1958</v>
      </c>
      <c r="B397" s="764" t="s">
        <v>2391</v>
      </c>
      <c r="C397" s="422" t="s">
        <v>1156</v>
      </c>
      <c r="D397" s="45" t="s">
        <v>2114</v>
      </c>
      <c r="E397" s="878"/>
      <c r="J397" s="415"/>
    </row>
    <row r="398" spans="1:10" ht="30.9" x14ac:dyDescent="0.25">
      <c r="A398" s="1073" t="s">
        <v>1958</v>
      </c>
      <c r="B398" s="764" t="s">
        <v>2082</v>
      </c>
      <c r="C398" s="764" t="s">
        <v>2113</v>
      </c>
      <c r="D398" s="45" t="s">
        <v>1155</v>
      </c>
      <c r="E398" s="878"/>
      <c r="J398" s="415"/>
    </row>
    <row r="399" spans="1:10" ht="72" x14ac:dyDescent="0.25">
      <c r="A399" s="1073" t="s">
        <v>1959</v>
      </c>
      <c r="B399" s="764" t="s">
        <v>2392</v>
      </c>
      <c r="C399" s="422" t="s">
        <v>1157</v>
      </c>
      <c r="D399" s="45" t="s">
        <v>2120</v>
      </c>
      <c r="E399" s="878"/>
      <c r="J399" s="415"/>
    </row>
    <row r="400" spans="1:10" ht="72" x14ac:dyDescent="0.25">
      <c r="A400" s="1073" t="s">
        <v>1959</v>
      </c>
      <c r="B400" s="764" t="s">
        <v>2393</v>
      </c>
      <c r="C400" s="422" t="s">
        <v>1158</v>
      </c>
      <c r="D400" s="45" t="s">
        <v>2121</v>
      </c>
      <c r="E400" s="878"/>
      <c r="J400" s="415"/>
    </row>
    <row r="401" spans="1:10" ht="72" x14ac:dyDescent="0.25">
      <c r="A401" s="1073" t="s">
        <v>1959</v>
      </c>
      <c r="B401" s="764" t="s">
        <v>2394</v>
      </c>
      <c r="C401" s="764" t="s">
        <v>2119</v>
      </c>
      <c r="D401" s="45" t="s">
        <v>2122</v>
      </c>
      <c r="E401" s="878"/>
      <c r="J401" s="415"/>
    </row>
    <row r="402" spans="1:10" ht="72" x14ac:dyDescent="0.25">
      <c r="A402" s="1073" t="s">
        <v>1959</v>
      </c>
      <c r="B402" s="764" t="s">
        <v>2395</v>
      </c>
      <c r="C402" s="764" t="s">
        <v>2118</v>
      </c>
      <c r="D402" s="45" t="s">
        <v>2123</v>
      </c>
      <c r="E402" s="878"/>
      <c r="J402" s="415"/>
    </row>
    <row r="403" spans="1:10" ht="20.6" x14ac:dyDescent="0.25">
      <c r="A403" s="1071" t="s">
        <v>1960</v>
      </c>
      <c r="B403" s="422"/>
      <c r="C403" s="422">
        <v>812</v>
      </c>
      <c r="D403" s="45" t="s">
        <v>1159</v>
      </c>
      <c r="E403" s="878"/>
      <c r="J403" s="415"/>
    </row>
    <row r="404" spans="1:10" ht="51.45" x14ac:dyDescent="0.25">
      <c r="A404" s="1073" t="s">
        <v>1961</v>
      </c>
      <c r="B404" s="764" t="s">
        <v>1552</v>
      </c>
      <c r="C404" s="422" t="s">
        <v>1160</v>
      </c>
      <c r="D404" s="45" t="s">
        <v>1619</v>
      </c>
      <c r="E404" s="878"/>
      <c r="J404" s="415"/>
    </row>
    <row r="405" spans="1:10" ht="41.15" x14ac:dyDescent="0.25">
      <c r="A405" s="1073" t="s">
        <v>1961</v>
      </c>
      <c r="B405" s="764" t="s">
        <v>1553</v>
      </c>
      <c r="C405" s="422" t="s">
        <v>1161</v>
      </c>
      <c r="D405" s="45" t="s">
        <v>1620</v>
      </c>
      <c r="E405" s="878"/>
      <c r="J405" s="415"/>
    </row>
    <row r="406" spans="1:10" ht="30.9" x14ac:dyDescent="0.25">
      <c r="A406" s="1073" t="s">
        <v>1962</v>
      </c>
      <c r="B406" s="422"/>
      <c r="C406" s="422">
        <v>814</v>
      </c>
      <c r="D406" s="45" t="s">
        <v>1162</v>
      </c>
      <c r="E406" s="878"/>
      <c r="J406" s="415"/>
    </row>
    <row r="407" spans="1:10" s="390" customFormat="1" x14ac:dyDescent="0.25">
      <c r="A407" s="1073" t="s">
        <v>1963</v>
      </c>
      <c r="B407" s="422"/>
      <c r="C407" s="422">
        <v>815</v>
      </c>
      <c r="D407" s="45" t="s">
        <v>1163</v>
      </c>
      <c r="E407" s="878"/>
      <c r="F407" s="48"/>
      <c r="G407" s="48"/>
      <c r="H407" s="48"/>
      <c r="I407" s="41"/>
      <c r="J407" s="415"/>
    </row>
    <row r="408" spans="1:10" s="390" customFormat="1" x14ac:dyDescent="0.25">
      <c r="A408" s="1071" t="s">
        <v>1964</v>
      </c>
      <c r="B408" s="424"/>
      <c r="C408" s="424" t="s">
        <v>1164</v>
      </c>
      <c r="D408" s="45" t="s">
        <v>1165</v>
      </c>
      <c r="E408" s="878"/>
      <c r="F408" s="48"/>
      <c r="G408" s="48"/>
      <c r="H408" s="48"/>
      <c r="I408" s="41"/>
      <c r="J408" s="415"/>
    </row>
    <row r="409" spans="1:10" s="390" customFormat="1" x14ac:dyDescent="0.25">
      <c r="A409" s="1071" t="s">
        <v>1965</v>
      </c>
      <c r="B409" s="424"/>
      <c r="C409" s="424" t="s">
        <v>1166</v>
      </c>
      <c r="D409" s="45" t="s">
        <v>1167</v>
      </c>
      <c r="E409" s="878"/>
      <c r="F409" s="48"/>
      <c r="G409" s="48"/>
      <c r="H409" s="48"/>
      <c r="I409" s="41"/>
      <c r="J409" s="416"/>
    </row>
    <row r="410" spans="1:10" s="390" customFormat="1" x14ac:dyDescent="0.25">
      <c r="A410" s="1071" t="s">
        <v>1966</v>
      </c>
      <c r="B410" s="424"/>
      <c r="C410" s="424" t="s">
        <v>1168</v>
      </c>
      <c r="D410" s="45" t="s">
        <v>1169</v>
      </c>
      <c r="E410" s="878"/>
      <c r="F410" s="48"/>
      <c r="G410" s="48"/>
      <c r="H410" s="48"/>
      <c r="I410" s="41"/>
      <c r="J410" s="416"/>
    </row>
    <row r="411" spans="1:10" s="390" customFormat="1" ht="33.75" customHeight="1" x14ac:dyDescent="0.25">
      <c r="A411" s="1071" t="s">
        <v>1967</v>
      </c>
      <c r="B411" s="424"/>
      <c r="C411" s="424" t="s">
        <v>1170</v>
      </c>
      <c r="D411" s="45" t="s">
        <v>1171</v>
      </c>
      <c r="E411" s="878"/>
      <c r="F411" s="48"/>
      <c r="G411" s="48"/>
      <c r="H411" s="48"/>
      <c r="I411" s="41"/>
      <c r="J411" s="416"/>
    </row>
    <row r="412" spans="1:10" s="390" customFormat="1" ht="20.6" x14ac:dyDescent="0.25">
      <c r="A412" s="1071" t="s">
        <v>1968</v>
      </c>
      <c r="B412" s="424"/>
      <c r="C412" s="424" t="s">
        <v>1172</v>
      </c>
      <c r="D412" s="45" t="s">
        <v>1173</v>
      </c>
      <c r="E412" s="878"/>
      <c r="F412" s="48"/>
      <c r="G412" s="48"/>
      <c r="H412" s="48"/>
      <c r="I412" s="41"/>
      <c r="J412" s="416"/>
    </row>
    <row r="413" spans="1:10" s="390" customFormat="1" ht="20.6" x14ac:dyDescent="0.25">
      <c r="A413" s="1071" t="s">
        <v>1969</v>
      </c>
      <c r="B413" s="424"/>
      <c r="C413" s="424" t="s">
        <v>1174</v>
      </c>
      <c r="D413" s="45" t="s">
        <v>1175</v>
      </c>
      <c r="E413" s="878"/>
      <c r="F413" s="48"/>
      <c r="G413" s="48"/>
      <c r="H413" s="48"/>
      <c r="I413" s="41"/>
      <c r="J413" s="416"/>
    </row>
    <row r="414" spans="1:10" s="390" customFormat="1" ht="20.6" x14ac:dyDescent="0.25">
      <c r="A414" s="1071" t="s">
        <v>1970</v>
      </c>
      <c r="B414" s="424"/>
      <c r="C414" s="424" t="s">
        <v>1176</v>
      </c>
      <c r="D414" s="45" t="s">
        <v>1177</v>
      </c>
      <c r="E414" s="878"/>
      <c r="F414" s="48"/>
      <c r="G414" s="48"/>
      <c r="H414" s="48"/>
      <c r="I414" s="41"/>
      <c r="J414" s="416"/>
    </row>
    <row r="415" spans="1:10" s="390" customFormat="1" ht="20.6" x14ac:dyDescent="0.25">
      <c r="A415" s="1071" t="s">
        <v>1971</v>
      </c>
      <c r="B415" s="424"/>
      <c r="C415" s="424" t="s">
        <v>1178</v>
      </c>
      <c r="D415" s="45" t="s">
        <v>1179</v>
      </c>
      <c r="E415" s="878"/>
      <c r="F415" s="48"/>
      <c r="G415" s="48"/>
      <c r="H415" s="48"/>
      <c r="I415" s="41"/>
      <c r="J415" s="416"/>
    </row>
    <row r="416" spans="1:10" s="390" customFormat="1" ht="20.6" x14ac:dyDescent="0.25">
      <c r="A416" s="1071" t="s">
        <v>1972</v>
      </c>
      <c r="B416" s="422"/>
      <c r="C416" s="422">
        <v>816</v>
      </c>
      <c r="D416" s="45" t="s">
        <v>1180</v>
      </c>
      <c r="E416" s="878"/>
      <c r="F416" s="48"/>
      <c r="G416" s="48"/>
      <c r="H416" s="48"/>
      <c r="I416" s="41"/>
      <c r="J416" s="416"/>
    </row>
    <row r="417" spans="1:12" s="390" customFormat="1" ht="30.9" x14ac:dyDescent="0.25">
      <c r="A417" s="1071" t="s">
        <v>1973</v>
      </c>
      <c r="B417" s="422"/>
      <c r="C417" s="422">
        <v>818</v>
      </c>
      <c r="D417" s="45" t="s">
        <v>1181</v>
      </c>
      <c r="E417" s="878"/>
      <c r="F417" s="48"/>
      <c r="G417" s="48"/>
      <c r="H417" s="48"/>
      <c r="I417" s="41"/>
      <c r="J417" s="415"/>
    </row>
    <row r="418" spans="1:12" s="390" customFormat="1" ht="41.15" x14ac:dyDescent="0.25">
      <c r="A418" s="1071" t="s">
        <v>1974</v>
      </c>
      <c r="B418" s="422"/>
      <c r="C418" s="422">
        <v>819</v>
      </c>
      <c r="D418" s="1069" t="s">
        <v>1182</v>
      </c>
      <c r="E418" s="878"/>
      <c r="F418" s="48"/>
      <c r="G418" s="48"/>
      <c r="H418" s="48"/>
      <c r="I418" s="41"/>
      <c r="J418" s="415"/>
    </row>
    <row r="419" spans="1:12" s="390" customFormat="1" ht="30.9" x14ac:dyDescent="0.25">
      <c r="A419" s="1071" t="s">
        <v>1975</v>
      </c>
      <c r="B419" s="422"/>
      <c r="C419" s="422">
        <v>820</v>
      </c>
      <c r="D419" s="1069" t="s">
        <v>2146</v>
      </c>
      <c r="E419" s="878"/>
      <c r="F419" s="48"/>
      <c r="G419" s="48"/>
      <c r="H419" s="48"/>
      <c r="I419" s="41"/>
      <c r="J419" s="415"/>
    </row>
    <row r="420" spans="1:12" s="390" customFormat="1" ht="30.9" x14ac:dyDescent="0.25">
      <c r="A420" s="1071" t="s">
        <v>1976</v>
      </c>
      <c r="B420" s="422"/>
      <c r="C420" s="422">
        <v>822</v>
      </c>
      <c r="D420" s="45" t="s">
        <v>1183</v>
      </c>
      <c r="E420" s="878"/>
      <c r="F420" s="48"/>
      <c r="G420" s="48"/>
      <c r="H420" s="48"/>
      <c r="I420" s="41"/>
      <c r="J420" s="415"/>
    </row>
    <row r="421" spans="1:12" s="807" customFormat="1" x14ac:dyDescent="0.25">
      <c r="A421" s="1071" t="s">
        <v>1977</v>
      </c>
      <c r="B421" s="1084"/>
      <c r="C421" s="1084">
        <v>902</v>
      </c>
      <c r="D421" s="391" t="s">
        <v>1184</v>
      </c>
      <c r="E421" s="878"/>
      <c r="F421" s="1083"/>
      <c r="G421" s="1004"/>
      <c r="H421" s="1004"/>
      <c r="I421" s="1004"/>
      <c r="J421" s="1004"/>
      <c r="L421" s="1005"/>
    </row>
    <row r="422" spans="1:12" x14ac:dyDescent="0.25">
      <c r="A422" s="1071" t="s">
        <v>1978</v>
      </c>
      <c r="B422" s="424"/>
      <c r="C422" s="424">
        <v>903</v>
      </c>
      <c r="D422" s="45" t="s">
        <v>1185</v>
      </c>
      <c r="E422" s="878"/>
      <c r="J422" s="416"/>
    </row>
    <row r="423" spans="1:12" ht="20.6" x14ac:dyDescent="0.25">
      <c r="A423" s="1071" t="s">
        <v>1979</v>
      </c>
      <c r="B423" s="424"/>
      <c r="C423" s="424">
        <v>904</v>
      </c>
      <c r="D423" s="45" t="s">
        <v>1186</v>
      </c>
      <c r="E423" s="878"/>
      <c r="J423" s="416"/>
    </row>
    <row r="424" spans="1:12" ht="51.45" x14ac:dyDescent="0.25">
      <c r="A424" s="1071" t="s">
        <v>1980</v>
      </c>
      <c r="B424" s="1066"/>
      <c r="C424" s="424">
        <v>905</v>
      </c>
      <c r="D424" s="45" t="s">
        <v>2250</v>
      </c>
      <c r="E424" s="878"/>
      <c r="F424" s="874"/>
      <c r="G424" s="874"/>
      <c r="H424" s="874"/>
      <c r="I424" s="875"/>
      <c r="J424" s="416"/>
    </row>
    <row r="425" spans="1:12" s="807" customFormat="1" ht="20.6" x14ac:dyDescent="0.25">
      <c r="A425" s="1071" t="s">
        <v>1981</v>
      </c>
      <c r="B425" s="1084"/>
      <c r="C425" s="1084">
        <v>906</v>
      </c>
      <c r="D425" s="391" t="s">
        <v>1187</v>
      </c>
      <c r="E425" s="878"/>
      <c r="F425" s="1083"/>
      <c r="G425" s="1004"/>
      <c r="H425" s="1004"/>
      <c r="I425" s="1004"/>
      <c r="J425" s="1004"/>
      <c r="L425" s="1006"/>
    </row>
    <row r="426" spans="1:12" s="807" customFormat="1" ht="20.6" x14ac:dyDescent="0.25">
      <c r="A426" s="1071" t="s">
        <v>1982</v>
      </c>
      <c r="B426" s="1084"/>
      <c r="C426" s="1084">
        <v>907</v>
      </c>
      <c r="D426" s="391" t="s">
        <v>1188</v>
      </c>
      <c r="E426" s="878"/>
      <c r="F426" s="1083"/>
      <c r="G426" s="1004"/>
      <c r="H426" s="1004"/>
      <c r="I426" s="1004"/>
      <c r="J426" s="1004"/>
      <c r="L426" s="1006"/>
    </row>
    <row r="427" spans="1:12" s="807" customFormat="1" ht="20.6" x14ac:dyDescent="0.25">
      <c r="A427" s="1071" t="s">
        <v>1983</v>
      </c>
      <c r="B427" s="1084"/>
      <c r="C427" s="1084">
        <v>908</v>
      </c>
      <c r="D427" s="391" t="s">
        <v>1189</v>
      </c>
      <c r="E427" s="878"/>
      <c r="F427" s="1083"/>
      <c r="G427" s="1004"/>
      <c r="H427" s="1004"/>
      <c r="I427" s="1004"/>
      <c r="J427" s="1004"/>
      <c r="L427" s="1006"/>
    </row>
    <row r="428" spans="1:12" ht="20.6" x14ac:dyDescent="0.25">
      <c r="A428" s="1071" t="s">
        <v>1984</v>
      </c>
      <c r="B428" s="424"/>
      <c r="C428" s="424">
        <v>909</v>
      </c>
      <c r="D428" s="45" t="s">
        <v>1375</v>
      </c>
      <c r="E428" s="878"/>
      <c r="J428" s="416"/>
    </row>
    <row r="429" spans="1:12" ht="51.45" x14ac:dyDescent="0.25">
      <c r="A429" s="1071" t="s">
        <v>1985</v>
      </c>
      <c r="B429" s="424"/>
      <c r="C429" s="424">
        <v>910</v>
      </c>
      <c r="D429" s="45" t="s">
        <v>1376</v>
      </c>
      <c r="E429" s="878"/>
      <c r="J429" s="416"/>
    </row>
    <row r="430" spans="1:12" ht="41.15" x14ac:dyDescent="0.25">
      <c r="A430" s="1071" t="s">
        <v>1986</v>
      </c>
      <c r="B430" s="424"/>
      <c r="C430" s="424">
        <v>911</v>
      </c>
      <c r="D430" s="45" t="s">
        <v>1377</v>
      </c>
      <c r="E430" s="878"/>
      <c r="J430" s="416"/>
    </row>
    <row r="431" spans="1:12" x14ac:dyDescent="0.25">
      <c r="A431" s="1071" t="s">
        <v>1987</v>
      </c>
      <c r="B431" s="424"/>
      <c r="C431" s="424">
        <v>912</v>
      </c>
      <c r="D431" s="45" t="s">
        <v>1190</v>
      </c>
      <c r="E431" s="878"/>
      <c r="J431" s="416"/>
    </row>
    <row r="432" spans="1:12" ht="20.6" x14ac:dyDescent="0.25">
      <c r="A432" s="1071" t="s">
        <v>1988</v>
      </c>
      <c r="B432" s="424"/>
      <c r="C432" s="424">
        <v>913</v>
      </c>
      <c r="D432" s="45" t="s">
        <v>1191</v>
      </c>
      <c r="E432" s="878"/>
      <c r="J432" s="416"/>
    </row>
    <row r="433" spans="1:10" ht="20.6" x14ac:dyDescent="0.25">
      <c r="A433" s="1071" t="s">
        <v>1989</v>
      </c>
      <c r="B433" s="424"/>
      <c r="C433" s="424">
        <v>914</v>
      </c>
      <c r="D433" s="45" t="s">
        <v>1192</v>
      </c>
      <c r="E433" s="878"/>
      <c r="J433" s="416"/>
    </row>
    <row r="434" spans="1:10" ht="20.6" x14ac:dyDescent="0.25">
      <c r="A434" s="1071" t="s">
        <v>1990</v>
      </c>
      <c r="B434" s="424"/>
      <c r="C434" s="424">
        <v>915</v>
      </c>
      <c r="D434" s="45" t="s">
        <v>1193</v>
      </c>
      <c r="E434" s="878"/>
      <c r="J434" s="416"/>
    </row>
    <row r="435" spans="1:10" ht="20.6" x14ac:dyDescent="0.25">
      <c r="A435" s="1071" t="s">
        <v>1991</v>
      </c>
      <c r="B435" s="424"/>
      <c r="C435" s="424">
        <v>916</v>
      </c>
      <c r="D435" s="45" t="s">
        <v>1194</v>
      </c>
      <c r="E435" s="878"/>
      <c r="J435" s="416"/>
    </row>
    <row r="436" spans="1:10" ht="30.9" x14ac:dyDescent="0.25">
      <c r="A436" s="1071" t="s">
        <v>1992</v>
      </c>
      <c r="B436" s="424"/>
      <c r="C436" s="424">
        <v>919</v>
      </c>
      <c r="D436" s="45" t="s">
        <v>1195</v>
      </c>
      <c r="E436" s="878"/>
      <c r="J436" s="416"/>
    </row>
    <row r="437" spans="1:10" ht="30.9" x14ac:dyDescent="0.25">
      <c r="A437" s="1071" t="s">
        <v>1993</v>
      </c>
      <c r="B437" s="424"/>
      <c r="C437" s="424">
        <v>920</v>
      </c>
      <c r="D437" s="45" t="s">
        <v>1196</v>
      </c>
      <c r="E437" s="878"/>
      <c r="J437" s="416"/>
    </row>
    <row r="438" spans="1:10" ht="30.9" x14ac:dyDescent="0.25">
      <c r="A438" s="1071" t="s">
        <v>1994</v>
      </c>
      <c r="B438" s="424"/>
      <c r="C438" s="424">
        <v>921</v>
      </c>
      <c r="D438" s="45" t="s">
        <v>1197</v>
      </c>
      <c r="E438" s="878"/>
      <c r="J438" s="416"/>
    </row>
    <row r="439" spans="1:10" ht="30.9" x14ac:dyDescent="0.25">
      <c r="A439" s="1071" t="s">
        <v>1995</v>
      </c>
      <c r="B439" s="424"/>
      <c r="C439" s="424">
        <v>922</v>
      </c>
      <c r="D439" s="45" t="s">
        <v>1198</v>
      </c>
      <c r="E439" s="878"/>
      <c r="J439" s="416"/>
    </row>
    <row r="440" spans="1:10" ht="20.6" x14ac:dyDescent="0.25">
      <c r="A440" s="1071" t="s">
        <v>1996</v>
      </c>
      <c r="B440" s="424"/>
      <c r="C440" s="424">
        <v>923</v>
      </c>
      <c r="D440" s="45" t="s">
        <v>1199</v>
      </c>
      <c r="E440" s="878"/>
      <c r="J440" s="416"/>
    </row>
    <row r="441" spans="1:10" ht="20.6" x14ac:dyDescent="0.25">
      <c r="A441" s="1071" t="s">
        <v>1997</v>
      </c>
      <c r="B441" s="424"/>
      <c r="C441" s="424">
        <v>924</v>
      </c>
      <c r="D441" s="45" t="s">
        <v>1200</v>
      </c>
      <c r="E441" s="878"/>
      <c r="J441" s="416"/>
    </row>
    <row r="442" spans="1:10" ht="20.6" x14ac:dyDescent="0.25">
      <c r="A442" s="1071" t="s">
        <v>1998</v>
      </c>
      <c r="B442" s="424"/>
      <c r="C442" s="424">
        <v>925</v>
      </c>
      <c r="D442" s="45" t="s">
        <v>1201</v>
      </c>
      <c r="E442" s="878"/>
      <c r="J442" s="416"/>
    </row>
    <row r="443" spans="1:10" ht="20.6" x14ac:dyDescent="0.25">
      <c r="A443" s="1071" t="s">
        <v>1999</v>
      </c>
      <c r="B443" s="424"/>
      <c r="C443" s="424">
        <v>926</v>
      </c>
      <c r="D443" s="45" t="s">
        <v>1202</v>
      </c>
      <c r="E443" s="878"/>
      <c r="J443" s="416"/>
    </row>
    <row r="444" spans="1:10" x14ac:dyDescent="0.25">
      <c r="A444" s="1071" t="s">
        <v>2000</v>
      </c>
      <c r="B444" s="424"/>
      <c r="C444" s="424">
        <v>927</v>
      </c>
      <c r="D444" s="45" t="s">
        <v>1203</v>
      </c>
      <c r="E444" s="878"/>
      <c r="J444" s="416"/>
    </row>
    <row r="445" spans="1:10" ht="20.6" x14ac:dyDescent="0.25">
      <c r="A445" s="1071" t="s">
        <v>2001</v>
      </c>
      <c r="B445" s="424"/>
      <c r="C445" s="424">
        <v>928</v>
      </c>
      <c r="D445" s="45" t="s">
        <v>1204</v>
      </c>
      <c r="E445" s="878"/>
      <c r="J445" s="416"/>
    </row>
    <row r="446" spans="1:10" ht="20.6" x14ac:dyDescent="0.25">
      <c r="A446" s="1071" t="s">
        <v>2002</v>
      </c>
      <c r="B446" s="424"/>
      <c r="C446" s="424">
        <v>929</v>
      </c>
      <c r="D446" s="45" t="s">
        <v>1205</v>
      </c>
      <c r="E446" s="878"/>
      <c r="J446" s="416"/>
    </row>
    <row r="447" spans="1:10" x14ac:dyDescent="0.25">
      <c r="A447" s="1071" t="s">
        <v>2003</v>
      </c>
      <c r="B447" s="424"/>
      <c r="C447" s="424">
        <v>930</v>
      </c>
      <c r="D447" s="45" t="s">
        <v>1203</v>
      </c>
      <c r="E447" s="878"/>
      <c r="J447" s="416"/>
    </row>
    <row r="448" spans="1:10" s="43" customFormat="1" ht="20.6" x14ac:dyDescent="0.25">
      <c r="A448" s="764" t="s">
        <v>2211</v>
      </c>
      <c r="B448" s="764"/>
      <c r="C448" s="764" t="s">
        <v>2207</v>
      </c>
      <c r="D448" s="45" t="s">
        <v>949</v>
      </c>
      <c r="E448" s="878"/>
      <c r="F448" s="42"/>
      <c r="G448" s="42"/>
      <c r="H448" s="42"/>
      <c r="J448" s="648"/>
    </row>
    <row r="449" spans="1:10" s="43" customFormat="1" ht="20.6" x14ac:dyDescent="0.25">
      <c r="A449" s="764" t="s">
        <v>2212</v>
      </c>
      <c r="B449" s="764"/>
      <c r="C449" s="764" t="s">
        <v>2209</v>
      </c>
      <c r="D449" s="391" t="s">
        <v>1372</v>
      </c>
      <c r="E449" s="878"/>
      <c r="F449" s="42"/>
      <c r="G449" s="42"/>
      <c r="H449" s="42"/>
      <c r="J449" s="648"/>
    </row>
    <row r="450" spans="1:10" s="43" customFormat="1" ht="41.15" x14ac:dyDescent="0.25">
      <c r="A450" s="764" t="s">
        <v>2213</v>
      </c>
      <c r="B450" s="764"/>
      <c r="C450" s="764" t="s">
        <v>2208</v>
      </c>
      <c r="D450" s="45" t="s">
        <v>1371</v>
      </c>
      <c r="E450" s="878"/>
      <c r="F450" s="42"/>
      <c r="G450" s="42"/>
      <c r="H450" s="42"/>
      <c r="J450" s="648"/>
    </row>
    <row r="451" spans="1:10" ht="20.6" x14ac:dyDescent="0.25">
      <c r="A451" s="1073" t="s">
        <v>2004</v>
      </c>
      <c r="B451" s="424"/>
      <c r="C451" s="424">
        <v>932</v>
      </c>
      <c r="D451" s="45" t="s">
        <v>1206</v>
      </c>
      <c r="E451" s="878"/>
      <c r="J451" s="416"/>
    </row>
    <row r="452" spans="1:10" x14ac:dyDescent="0.25">
      <c r="A452" s="1071" t="s">
        <v>2005</v>
      </c>
      <c r="B452" s="424"/>
      <c r="C452" s="424" t="s">
        <v>1207</v>
      </c>
      <c r="D452" s="45" t="s">
        <v>1208</v>
      </c>
      <c r="E452" s="878"/>
      <c r="J452" s="416"/>
    </row>
    <row r="453" spans="1:10" x14ac:dyDescent="0.25">
      <c r="A453" s="1071" t="s">
        <v>2006</v>
      </c>
      <c r="B453" s="424"/>
      <c r="C453" s="424" t="s">
        <v>1209</v>
      </c>
      <c r="D453" s="45" t="s">
        <v>1210</v>
      </c>
      <c r="E453" s="878"/>
      <c r="J453" s="416"/>
    </row>
    <row r="454" spans="1:10" x14ac:dyDescent="0.25">
      <c r="A454" s="1071" t="s">
        <v>2007</v>
      </c>
      <c r="B454" s="424"/>
      <c r="C454" s="424" t="s">
        <v>1211</v>
      </c>
      <c r="D454" s="45" t="s">
        <v>1212</v>
      </c>
      <c r="E454" s="878"/>
      <c r="J454" s="416"/>
    </row>
    <row r="455" spans="1:10" x14ac:dyDescent="0.25">
      <c r="A455" s="1071" t="s">
        <v>2008</v>
      </c>
      <c r="B455" s="424"/>
      <c r="C455" s="424" t="s">
        <v>1213</v>
      </c>
      <c r="D455" s="45" t="s">
        <v>1214</v>
      </c>
      <c r="E455" s="878"/>
      <c r="J455" s="416"/>
    </row>
    <row r="456" spans="1:10" x14ac:dyDescent="0.25">
      <c r="A456" s="1071" t="s">
        <v>2009</v>
      </c>
      <c r="B456" s="424"/>
      <c r="C456" s="424" t="s">
        <v>1215</v>
      </c>
      <c r="D456" s="45" t="s">
        <v>1216</v>
      </c>
      <c r="E456" s="878"/>
      <c r="J456" s="416"/>
    </row>
    <row r="457" spans="1:10" x14ac:dyDescent="0.25">
      <c r="A457" s="1073" t="s">
        <v>2366</v>
      </c>
      <c r="B457" s="422"/>
      <c r="C457" s="422">
        <v>1000</v>
      </c>
      <c r="D457" s="45" t="s">
        <v>1217</v>
      </c>
      <c r="E457" s="878"/>
      <c r="J457" s="416"/>
    </row>
    <row r="458" spans="1:10" x14ac:dyDescent="0.25">
      <c r="A458" s="1071" t="s">
        <v>2010</v>
      </c>
      <c r="B458" s="1066"/>
      <c r="C458" s="422">
        <v>1001</v>
      </c>
      <c r="D458" s="391" t="s">
        <v>1615</v>
      </c>
      <c r="E458" s="878"/>
      <c r="F458" s="874"/>
      <c r="G458" s="874"/>
      <c r="H458" s="874"/>
      <c r="I458" s="875"/>
      <c r="J458" s="415"/>
    </row>
    <row r="459" spans="1:10" ht="30.9" x14ac:dyDescent="0.25">
      <c r="A459" s="1071" t="s">
        <v>2011</v>
      </c>
      <c r="B459" s="422"/>
      <c r="C459" s="422">
        <v>1003</v>
      </c>
      <c r="D459" s="45" t="s">
        <v>1218</v>
      </c>
      <c r="E459" s="878"/>
      <c r="J459" s="415"/>
    </row>
    <row r="460" spans="1:10" x14ac:dyDescent="0.25">
      <c r="A460" s="1071" t="s">
        <v>2012</v>
      </c>
      <c r="B460" s="422"/>
      <c r="C460" s="422">
        <v>1004</v>
      </c>
      <c r="D460" s="45" t="s">
        <v>1219</v>
      </c>
      <c r="E460" s="878"/>
      <c r="J460" s="415"/>
    </row>
    <row r="461" spans="1:10" ht="20.6" x14ac:dyDescent="0.25">
      <c r="A461" s="1071" t="s">
        <v>2013</v>
      </c>
      <c r="B461" s="422"/>
      <c r="C461" s="422">
        <v>1005</v>
      </c>
      <c r="D461" s="45" t="s">
        <v>1220</v>
      </c>
      <c r="E461" s="878"/>
      <c r="J461" s="415"/>
    </row>
    <row r="462" spans="1:10" ht="20.6" x14ac:dyDescent="0.25">
      <c r="A462" s="1071" t="s">
        <v>2014</v>
      </c>
      <c r="B462" s="422"/>
      <c r="C462" s="422">
        <v>1006</v>
      </c>
      <c r="D462" s="45" t="s">
        <v>1221</v>
      </c>
      <c r="E462" s="878"/>
      <c r="J462" s="415"/>
    </row>
    <row r="463" spans="1:10" x14ac:dyDescent="0.25">
      <c r="A463" s="1071" t="s">
        <v>2015</v>
      </c>
      <c r="B463" s="422"/>
      <c r="C463" s="422">
        <v>1007</v>
      </c>
      <c r="D463" s="45" t="s">
        <v>1222</v>
      </c>
      <c r="E463" s="878"/>
      <c r="J463" s="415"/>
    </row>
    <row r="464" spans="1:10" ht="20.6" x14ac:dyDescent="0.25">
      <c r="A464" s="1071" t="s">
        <v>2016</v>
      </c>
      <c r="B464" s="422"/>
      <c r="C464" s="422">
        <v>1008</v>
      </c>
      <c r="D464" s="45" t="s">
        <v>2255</v>
      </c>
      <c r="E464" s="878"/>
      <c r="J464" s="415"/>
    </row>
    <row r="465" spans="1:10" ht="30.9" x14ac:dyDescent="0.25">
      <c r="A465" s="1071" t="s">
        <v>2017</v>
      </c>
      <c r="B465" s="422"/>
      <c r="C465" s="422">
        <v>1009</v>
      </c>
      <c r="D465" s="45" t="s">
        <v>1223</v>
      </c>
      <c r="E465" s="878"/>
      <c r="J465" s="415"/>
    </row>
    <row r="466" spans="1:10" ht="20.6" x14ac:dyDescent="0.25">
      <c r="A466" s="1071" t="s">
        <v>2018</v>
      </c>
      <c r="B466" s="422"/>
      <c r="C466" s="422">
        <v>1010</v>
      </c>
      <c r="D466" s="45" t="s">
        <v>2256</v>
      </c>
      <c r="E466" s="878"/>
      <c r="J466" s="415"/>
    </row>
    <row r="467" spans="1:10" ht="20.6" x14ac:dyDescent="0.25">
      <c r="A467" s="1071" t="s">
        <v>2019</v>
      </c>
      <c r="B467" s="422"/>
      <c r="C467" s="422">
        <v>1011</v>
      </c>
      <c r="D467" s="45" t="s">
        <v>1224</v>
      </c>
      <c r="E467" s="878"/>
      <c r="J467" s="415"/>
    </row>
    <row r="468" spans="1:10" ht="20.6" x14ac:dyDescent="0.25">
      <c r="A468" s="1071" t="s">
        <v>2020</v>
      </c>
      <c r="B468" s="1066"/>
      <c r="C468" s="422">
        <v>1015</v>
      </c>
      <c r="D468" s="391" t="s">
        <v>2399</v>
      </c>
      <c r="E468" s="878"/>
      <c r="F468" s="874"/>
      <c r="G468" s="874"/>
      <c r="H468" s="874"/>
      <c r="I468" s="875"/>
      <c r="J468" s="415"/>
    </row>
    <row r="469" spans="1:10" ht="61.75" x14ac:dyDescent="0.25">
      <c r="A469" s="1071" t="s">
        <v>2021</v>
      </c>
      <c r="B469" s="422"/>
      <c r="C469" s="422">
        <v>1016</v>
      </c>
      <c r="D469" s="45" t="s">
        <v>1560</v>
      </c>
      <c r="E469" s="878"/>
      <c r="J469" s="415"/>
    </row>
    <row r="470" spans="1:10" x14ac:dyDescent="0.25">
      <c r="A470" s="1071" t="s">
        <v>2022</v>
      </c>
      <c r="B470" s="422"/>
      <c r="C470" s="422">
        <v>1017</v>
      </c>
      <c r="D470" s="45" t="s">
        <v>1225</v>
      </c>
      <c r="E470" s="878"/>
      <c r="J470" s="415"/>
    </row>
    <row r="471" spans="1:10" ht="20.6" x14ac:dyDescent="0.25">
      <c r="A471" s="1071" t="s">
        <v>2023</v>
      </c>
      <c r="B471" s="422"/>
      <c r="C471" s="422">
        <v>1019</v>
      </c>
      <c r="D471" s="45" t="s">
        <v>1226</v>
      </c>
      <c r="E471" s="878"/>
      <c r="J471" s="415"/>
    </row>
    <row r="472" spans="1:10" x14ac:dyDescent="0.25">
      <c r="A472" s="1071" t="s">
        <v>2024</v>
      </c>
      <c r="B472" s="422"/>
      <c r="C472" s="422">
        <v>1020</v>
      </c>
      <c r="D472" s="45" t="s">
        <v>1225</v>
      </c>
      <c r="E472" s="878"/>
      <c r="J472" s="415"/>
    </row>
    <row r="473" spans="1:10" ht="20.6" x14ac:dyDescent="0.25">
      <c r="A473" s="1071" t="s">
        <v>2025</v>
      </c>
      <c r="B473" s="422"/>
      <c r="C473" s="422">
        <v>1022</v>
      </c>
      <c r="D473" s="45" t="s">
        <v>1227</v>
      </c>
      <c r="E473" s="878"/>
      <c r="J473" s="415"/>
    </row>
    <row r="474" spans="1:10" x14ac:dyDescent="0.25">
      <c r="A474" s="1073" t="s">
        <v>2026</v>
      </c>
      <c r="B474" s="422"/>
      <c r="C474" s="422">
        <v>1023</v>
      </c>
      <c r="D474" s="45" t="s">
        <v>1228</v>
      </c>
      <c r="E474" s="878"/>
      <c r="J474" s="415"/>
    </row>
    <row r="475" spans="1:10" x14ac:dyDescent="0.25">
      <c r="A475" s="1071" t="s">
        <v>2027</v>
      </c>
      <c r="B475" s="422"/>
      <c r="C475" s="422">
        <v>1024</v>
      </c>
      <c r="D475" s="45" t="s">
        <v>1229</v>
      </c>
      <c r="E475" s="878"/>
      <c r="J475" s="415"/>
    </row>
    <row r="476" spans="1:10" x14ac:dyDescent="0.25">
      <c r="A476" s="1073" t="s">
        <v>2028</v>
      </c>
      <c r="B476" s="422"/>
      <c r="C476" s="422">
        <v>1025</v>
      </c>
      <c r="D476" s="45" t="s">
        <v>1228</v>
      </c>
      <c r="E476" s="878"/>
      <c r="J476" s="415"/>
    </row>
    <row r="477" spans="1:10" ht="61.75" x14ac:dyDescent="0.25">
      <c r="A477" s="1071" t="s">
        <v>2029</v>
      </c>
      <c r="B477" s="422"/>
      <c r="C477" s="422">
        <v>1026</v>
      </c>
      <c r="D477" s="45" t="s">
        <v>1560</v>
      </c>
      <c r="E477" s="878"/>
      <c r="J477" s="415"/>
    </row>
    <row r="478" spans="1:10" x14ac:dyDescent="0.25">
      <c r="A478" s="1071" t="s">
        <v>2030</v>
      </c>
      <c r="B478" s="422"/>
      <c r="C478" s="422">
        <v>1027</v>
      </c>
      <c r="D478" s="45" t="s">
        <v>1225</v>
      </c>
      <c r="E478" s="878"/>
      <c r="J478" s="415"/>
    </row>
    <row r="479" spans="1:10" x14ac:dyDescent="0.25">
      <c r="A479" s="1071" t="s">
        <v>2031</v>
      </c>
      <c r="B479" s="422"/>
      <c r="C479" s="422">
        <v>1028</v>
      </c>
      <c r="D479" s="45" t="s">
        <v>1230</v>
      </c>
      <c r="E479" s="878"/>
      <c r="J479" s="415"/>
    </row>
    <row r="480" spans="1:10" ht="20.6" x14ac:dyDescent="0.25">
      <c r="A480" s="1073" t="s">
        <v>2032</v>
      </c>
      <c r="B480" s="422"/>
      <c r="C480" s="422">
        <v>1029</v>
      </c>
      <c r="D480" s="45" t="s">
        <v>1231</v>
      </c>
      <c r="E480" s="878"/>
      <c r="J480" s="415"/>
    </row>
    <row r="481" spans="1:10" ht="30.9" x14ac:dyDescent="0.25">
      <c r="A481" s="1071" t="s">
        <v>2033</v>
      </c>
      <c r="B481" s="422"/>
      <c r="C481" s="422">
        <v>1030</v>
      </c>
      <c r="D481" s="45" t="s">
        <v>1556</v>
      </c>
      <c r="E481" s="878"/>
      <c r="J481" s="415"/>
    </row>
    <row r="482" spans="1:10" ht="61.75" x14ac:dyDescent="0.25">
      <c r="A482" s="1071" t="s">
        <v>2034</v>
      </c>
      <c r="B482" s="422"/>
      <c r="C482" s="422">
        <v>1031</v>
      </c>
      <c r="D482" s="1085" t="s">
        <v>1555</v>
      </c>
      <c r="E482" s="878"/>
      <c r="J482" s="415"/>
    </row>
    <row r="483" spans="1:10" ht="20.6" x14ac:dyDescent="0.25">
      <c r="A483" s="1071" t="s">
        <v>2035</v>
      </c>
      <c r="B483" s="422"/>
      <c r="C483" s="422">
        <v>1032</v>
      </c>
      <c r="D483" s="45" t="s">
        <v>1232</v>
      </c>
      <c r="E483" s="878"/>
      <c r="J483" s="415"/>
    </row>
    <row r="484" spans="1:10" x14ac:dyDescent="0.25">
      <c r="A484" s="1071" t="s">
        <v>2036</v>
      </c>
      <c r="B484" s="422"/>
      <c r="C484" s="422">
        <v>1033</v>
      </c>
      <c r="D484" s="45" t="s">
        <v>1233</v>
      </c>
      <c r="E484" s="878"/>
      <c r="J484" s="415"/>
    </row>
    <row r="485" spans="1:10" ht="20.6" x14ac:dyDescent="0.25">
      <c r="A485" s="1071" t="s">
        <v>2037</v>
      </c>
      <c r="B485" s="422"/>
      <c r="C485" s="422">
        <v>1034</v>
      </c>
      <c r="D485" s="45" t="s">
        <v>1234</v>
      </c>
      <c r="E485" s="878"/>
      <c r="J485" s="415"/>
    </row>
    <row r="486" spans="1:10" ht="20.6" x14ac:dyDescent="0.25">
      <c r="A486" s="1071" t="s">
        <v>2038</v>
      </c>
      <c r="B486" s="422"/>
      <c r="C486" s="422">
        <v>1035</v>
      </c>
      <c r="D486" s="45" t="s">
        <v>1235</v>
      </c>
      <c r="E486" s="878"/>
      <c r="J486" s="415"/>
    </row>
    <row r="487" spans="1:10" ht="51.45" x14ac:dyDescent="0.25">
      <c r="A487" s="1071" t="s">
        <v>2039</v>
      </c>
      <c r="B487" s="422"/>
      <c r="C487" s="422">
        <v>1037</v>
      </c>
      <c r="D487" s="45" t="s">
        <v>1236</v>
      </c>
      <c r="E487" s="878"/>
      <c r="J487" s="415"/>
    </row>
    <row r="488" spans="1:10" ht="20.6" x14ac:dyDescent="0.25">
      <c r="A488" s="1071" t="s">
        <v>2040</v>
      </c>
      <c r="B488" s="422"/>
      <c r="C488" s="422">
        <v>1038</v>
      </c>
      <c r="D488" s="45" t="s">
        <v>1237</v>
      </c>
      <c r="E488" s="878"/>
      <c r="J488" s="415"/>
    </row>
    <row r="489" spans="1:10" ht="30.9" x14ac:dyDescent="0.25">
      <c r="A489" s="1073" t="s">
        <v>2041</v>
      </c>
      <c r="B489" s="422"/>
      <c r="C489" s="422">
        <v>1039</v>
      </c>
      <c r="D489" s="1085" t="s">
        <v>1424</v>
      </c>
      <c r="E489" s="878"/>
      <c r="J489" s="415"/>
    </row>
    <row r="490" spans="1:10" ht="20.6" x14ac:dyDescent="0.25">
      <c r="A490" s="1071" t="s">
        <v>2042</v>
      </c>
      <c r="B490" s="424"/>
      <c r="C490" s="424" t="s">
        <v>1238</v>
      </c>
      <c r="D490" s="1085" t="s">
        <v>1239</v>
      </c>
      <c r="E490" s="878"/>
      <c r="J490" s="415"/>
    </row>
    <row r="491" spans="1:10" ht="20.6" x14ac:dyDescent="0.25">
      <c r="A491" s="1071" t="s">
        <v>2043</v>
      </c>
      <c r="B491" s="424"/>
      <c r="C491" s="424" t="s">
        <v>1240</v>
      </c>
      <c r="D491" s="1085" t="s">
        <v>1241</v>
      </c>
      <c r="E491" s="878"/>
      <c r="J491" s="416"/>
    </row>
    <row r="492" spans="1:10" ht="20.6" x14ac:dyDescent="0.25">
      <c r="A492" s="1071" t="s">
        <v>2044</v>
      </c>
      <c r="B492" s="424"/>
      <c r="C492" s="424" t="s">
        <v>1242</v>
      </c>
      <c r="D492" s="423" t="s">
        <v>1243</v>
      </c>
      <c r="E492" s="878"/>
      <c r="J492" s="416"/>
    </row>
    <row r="493" spans="1:10" ht="20.6" x14ac:dyDescent="0.25">
      <c r="A493" s="1071" t="s">
        <v>2045</v>
      </c>
      <c r="B493" s="424"/>
      <c r="C493" s="424" t="s">
        <v>1244</v>
      </c>
      <c r="D493" s="1085" t="s">
        <v>1245</v>
      </c>
      <c r="E493" s="878"/>
      <c r="J493" s="416"/>
    </row>
    <row r="494" spans="1:10" ht="30.9" x14ac:dyDescent="0.25">
      <c r="A494" s="1071" t="s">
        <v>2046</v>
      </c>
      <c r="B494" s="1066"/>
      <c r="C494" s="424" t="s">
        <v>1246</v>
      </c>
      <c r="D494" s="1085" t="s">
        <v>1247</v>
      </c>
      <c r="E494" s="878"/>
      <c r="J494" s="416"/>
    </row>
    <row r="495" spans="1:10" ht="20.6" x14ac:dyDescent="0.25">
      <c r="A495" s="1073" t="s">
        <v>2047</v>
      </c>
      <c r="B495" s="1066" t="s">
        <v>2083</v>
      </c>
      <c r="C495" s="422" t="s">
        <v>1248</v>
      </c>
      <c r="D495" s="45" t="s">
        <v>1249</v>
      </c>
      <c r="E495" s="878"/>
      <c r="J495" s="416"/>
    </row>
    <row r="496" spans="1:10" ht="20.6" x14ac:dyDescent="0.25">
      <c r="A496" s="1073" t="s">
        <v>2047</v>
      </c>
      <c r="B496" s="1070" t="s">
        <v>2084</v>
      </c>
      <c r="C496" s="422" t="s">
        <v>1250</v>
      </c>
      <c r="D496" s="45" t="s">
        <v>1251</v>
      </c>
      <c r="E496" s="878"/>
      <c r="J496" s="415"/>
    </row>
    <row r="497" spans="1:10" ht="41.15" x14ac:dyDescent="0.25">
      <c r="A497" s="1071" t="s">
        <v>2048</v>
      </c>
      <c r="B497" s="422"/>
      <c r="C497" s="422">
        <v>1043</v>
      </c>
      <c r="D497" s="45" t="s">
        <v>1252</v>
      </c>
      <c r="E497" s="878"/>
      <c r="J497" s="415"/>
    </row>
    <row r="498" spans="1:10" ht="30.9" x14ac:dyDescent="0.25">
      <c r="A498" s="1071" t="s">
        <v>2049</v>
      </c>
      <c r="B498" s="422"/>
      <c r="C498" s="422">
        <v>1044</v>
      </c>
      <c r="D498" s="45" t="s">
        <v>1253</v>
      </c>
      <c r="E498" s="878"/>
      <c r="J498" s="415"/>
    </row>
    <row r="499" spans="1:10" ht="20.6" x14ac:dyDescent="0.25">
      <c r="A499" s="1071" t="s">
        <v>2050</v>
      </c>
      <c r="B499" s="422"/>
      <c r="C499" s="422">
        <v>1045</v>
      </c>
      <c r="D499" s="45" t="s">
        <v>1254</v>
      </c>
      <c r="E499" s="878"/>
      <c r="J499" s="415"/>
    </row>
    <row r="500" spans="1:10" ht="30.9" x14ac:dyDescent="0.25">
      <c r="A500" s="1071" t="s">
        <v>2051</v>
      </c>
      <c r="B500" s="422"/>
      <c r="C500" s="422">
        <v>1046</v>
      </c>
      <c r="D500" s="45" t="s">
        <v>1255</v>
      </c>
      <c r="E500" s="878"/>
      <c r="J500" s="415"/>
    </row>
    <row r="501" spans="1:10" ht="20.6" x14ac:dyDescent="0.25">
      <c r="A501" s="1071" t="s">
        <v>2052</v>
      </c>
      <c r="B501" s="422"/>
      <c r="C501" s="422">
        <v>1047</v>
      </c>
      <c r="D501" s="45" t="s">
        <v>1256</v>
      </c>
      <c r="E501" s="878"/>
      <c r="J501" s="415"/>
    </row>
    <row r="502" spans="1:10" ht="20.6" x14ac:dyDescent="0.25">
      <c r="A502" s="1071" t="s">
        <v>2053</v>
      </c>
      <c r="B502" s="422"/>
      <c r="C502" s="422">
        <v>1049</v>
      </c>
      <c r="D502" s="45" t="s">
        <v>1257</v>
      </c>
      <c r="E502" s="878"/>
      <c r="J502" s="415"/>
    </row>
    <row r="503" spans="1:10" ht="20.6" x14ac:dyDescent="0.25">
      <c r="A503" s="1071" t="s">
        <v>2054</v>
      </c>
      <c r="B503" s="422"/>
      <c r="C503" s="422">
        <v>1050</v>
      </c>
      <c r="D503" s="45" t="s">
        <v>1258</v>
      </c>
      <c r="E503" s="878"/>
      <c r="F503" s="1086"/>
      <c r="G503" s="1086"/>
      <c r="H503" s="1086"/>
      <c r="I503" s="1086"/>
      <c r="J503" s="415"/>
    </row>
    <row r="504" spans="1:10" ht="30.9" x14ac:dyDescent="0.25">
      <c r="A504" s="1071" t="s">
        <v>2055</v>
      </c>
      <c r="B504" s="422"/>
      <c r="C504" s="422">
        <v>1101</v>
      </c>
      <c r="D504" s="45" t="s">
        <v>1259</v>
      </c>
      <c r="E504" s="878"/>
      <c r="F504" s="1086"/>
      <c r="G504" s="1086"/>
      <c r="H504" s="1086"/>
      <c r="I504" s="1086"/>
      <c r="J504" s="415"/>
    </row>
    <row r="505" spans="1:10" ht="55.75" customHeight="1" x14ac:dyDescent="0.25">
      <c r="A505" s="1071" t="s">
        <v>2056</v>
      </c>
      <c r="B505" s="1071"/>
      <c r="C505" s="1071">
        <v>1102</v>
      </c>
      <c r="D505" s="45" t="s">
        <v>1621</v>
      </c>
      <c r="E505" s="878"/>
      <c r="J505" s="415"/>
    </row>
    <row r="506" spans="1:10" ht="20.6" x14ac:dyDescent="0.25">
      <c r="A506" s="1071" t="s">
        <v>2057</v>
      </c>
      <c r="B506" s="422"/>
      <c r="C506" s="422">
        <v>1103</v>
      </c>
      <c r="D506" s="1087" t="s">
        <v>1260</v>
      </c>
      <c r="E506" s="878"/>
      <c r="J506" s="417"/>
    </row>
    <row r="507" spans="1:10" ht="123" customHeight="1" x14ac:dyDescent="0.25">
      <c r="A507" s="1073" t="s">
        <v>2368</v>
      </c>
      <c r="B507" s="1071"/>
      <c r="C507" s="1071">
        <v>1104</v>
      </c>
      <c r="D507" s="45" t="s">
        <v>1346</v>
      </c>
      <c r="E507" s="878"/>
      <c r="J507" s="415"/>
    </row>
    <row r="508" spans="1:10" ht="20.6" x14ac:dyDescent="0.25">
      <c r="A508" s="1071" t="s">
        <v>2058</v>
      </c>
      <c r="B508" s="1066"/>
      <c r="C508" s="422">
        <v>1105</v>
      </c>
      <c r="D508" s="45" t="s">
        <v>1616</v>
      </c>
      <c r="E508" s="878"/>
      <c r="F508" s="874"/>
      <c r="G508" s="874"/>
      <c r="H508" s="874"/>
      <c r="I508" s="875"/>
      <c r="J508" s="417"/>
    </row>
    <row r="509" spans="1:10" ht="30.9" x14ac:dyDescent="0.25">
      <c r="A509" s="1071" t="s">
        <v>2059</v>
      </c>
      <c r="B509" s="1071"/>
      <c r="C509" s="1071">
        <v>1106</v>
      </c>
      <c r="D509" s="45" t="s">
        <v>1261</v>
      </c>
      <c r="E509" s="878"/>
      <c r="J509" s="415"/>
    </row>
    <row r="510" spans="1:10" ht="20.6" x14ac:dyDescent="0.25">
      <c r="A510" s="1071" t="s">
        <v>2060</v>
      </c>
      <c r="B510" s="422"/>
      <c r="C510" s="422">
        <v>1107</v>
      </c>
      <c r="D510" s="45" t="s">
        <v>1262</v>
      </c>
      <c r="E510" s="878"/>
      <c r="J510" s="417"/>
    </row>
    <row r="511" spans="1:10" ht="20.6" x14ac:dyDescent="0.25">
      <c r="A511" s="1071" t="s">
        <v>2061</v>
      </c>
      <c r="B511" s="1071"/>
      <c r="C511" s="1071">
        <v>1108</v>
      </c>
      <c r="D511" s="45" t="s">
        <v>1263</v>
      </c>
      <c r="E511" s="878"/>
      <c r="J511" s="415"/>
    </row>
    <row r="512" spans="1:10" ht="41.15" x14ac:dyDescent="0.25">
      <c r="A512" s="1071" t="s">
        <v>2062</v>
      </c>
      <c r="B512" s="422"/>
      <c r="C512" s="422">
        <v>1109</v>
      </c>
      <c r="D512" s="45" t="s">
        <v>1557</v>
      </c>
      <c r="E512" s="878"/>
      <c r="J512" s="417"/>
    </row>
    <row r="513" spans="1:10" ht="41.15" x14ac:dyDescent="0.25">
      <c r="A513" s="1071" t="s">
        <v>2063</v>
      </c>
      <c r="B513" s="1071"/>
      <c r="C513" s="1071">
        <v>1110</v>
      </c>
      <c r="D513" s="45" t="s">
        <v>1264</v>
      </c>
      <c r="E513" s="878"/>
      <c r="J513" s="415"/>
    </row>
    <row r="514" spans="1:10" ht="61.75" x14ac:dyDescent="0.25">
      <c r="A514" s="1071" t="s">
        <v>2064</v>
      </c>
      <c r="B514" s="422"/>
      <c r="C514" s="422">
        <v>1111</v>
      </c>
      <c r="D514" s="1024" t="s">
        <v>2144</v>
      </c>
      <c r="E514" s="878"/>
      <c r="J514" s="417"/>
    </row>
    <row r="515" spans="1:10" ht="72" x14ac:dyDescent="0.25">
      <c r="A515" s="1071" t="s">
        <v>2065</v>
      </c>
      <c r="B515" s="1071"/>
      <c r="C515" s="1071">
        <v>1112</v>
      </c>
      <c r="D515" s="1024" t="s">
        <v>2145</v>
      </c>
      <c r="E515" s="878"/>
      <c r="J515" s="415"/>
    </row>
    <row r="516" spans="1:10" ht="41.15" x14ac:dyDescent="0.25">
      <c r="A516" s="1073" t="s">
        <v>2066</v>
      </c>
      <c r="B516" s="422"/>
      <c r="C516" s="422">
        <v>1113</v>
      </c>
      <c r="D516" s="45" t="s">
        <v>1265</v>
      </c>
      <c r="E516" s="878"/>
      <c r="J516" s="417"/>
    </row>
    <row r="517" spans="1:10" x14ac:dyDescent="0.25">
      <c r="A517" s="1071" t="s">
        <v>2067</v>
      </c>
      <c r="B517" s="422"/>
      <c r="C517" s="422" t="s">
        <v>1266</v>
      </c>
      <c r="D517" s="45" t="s">
        <v>1267</v>
      </c>
      <c r="E517" s="878"/>
      <c r="J517" s="415"/>
    </row>
    <row r="518" spans="1:10" x14ac:dyDescent="0.25">
      <c r="A518" s="1071" t="s">
        <v>2068</v>
      </c>
      <c r="B518" s="422"/>
      <c r="C518" s="422" t="s">
        <v>1268</v>
      </c>
      <c r="D518" s="45" t="s">
        <v>1269</v>
      </c>
      <c r="E518" s="878"/>
      <c r="J518" s="415"/>
    </row>
    <row r="519" spans="1:10" x14ac:dyDescent="0.25">
      <c r="A519" s="1071" t="s">
        <v>2069</v>
      </c>
      <c r="B519" s="422"/>
      <c r="C519" s="422" t="s">
        <v>1270</v>
      </c>
      <c r="D519" s="45" t="s">
        <v>1271</v>
      </c>
      <c r="E519" s="878"/>
      <c r="J519" s="415"/>
    </row>
    <row r="520" spans="1:10" x14ac:dyDescent="0.25">
      <c r="A520" s="1071" t="s">
        <v>2070</v>
      </c>
      <c r="B520" s="422"/>
      <c r="C520" s="422" t="s">
        <v>1272</v>
      </c>
      <c r="D520" s="45" t="s">
        <v>1273</v>
      </c>
      <c r="E520" s="878"/>
      <c r="J520" s="415"/>
    </row>
    <row r="521" spans="1:10" x14ac:dyDescent="0.25">
      <c r="A521" s="1071" t="s">
        <v>2071</v>
      </c>
      <c r="B521" s="422"/>
      <c r="C521" s="422">
        <v>1114</v>
      </c>
      <c r="D521" s="45" t="s">
        <v>1274</v>
      </c>
      <c r="E521" s="878"/>
      <c r="J521" s="415"/>
    </row>
    <row r="522" spans="1:10" ht="30.9" x14ac:dyDescent="0.25">
      <c r="A522" s="1071" t="s">
        <v>2072</v>
      </c>
      <c r="B522" s="422"/>
      <c r="C522" s="422">
        <v>1115</v>
      </c>
      <c r="D522" s="885" t="s">
        <v>1558</v>
      </c>
      <c r="E522" s="878"/>
      <c r="J522" s="415"/>
    </row>
  </sheetData>
  <sheetProtection formatCells="0" formatRows="0" insertRows="0" deleteRows="0"/>
  <phoneticPr fontId="3" type="noConversion"/>
  <printOptions gridLines="1"/>
  <pageMargins left="0.25" right="0.25" top="0.75" bottom="0.75" header="0.3" footer="0.3"/>
  <pageSetup paperSize="9" orientation="landscape" horizontalDpi="1200" verticalDpi="12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78131-ADD9-414E-8A61-46BF0C428ABA}">
  <sheetPr codeName="Sheet21"/>
  <dimension ref="A1:D18"/>
  <sheetViews>
    <sheetView zoomScaleNormal="100" zoomScaleSheetLayoutView="100" workbookViewId="0">
      <selection activeCell="B13" sqref="B13"/>
    </sheetView>
  </sheetViews>
  <sheetFormatPr defaultRowHeight="10.3" x14ac:dyDescent="0.25"/>
  <cols>
    <col min="1" max="1" width="30.453125" bestFit="1" customWidth="1"/>
    <col min="2" max="2" width="19.81640625" customWidth="1"/>
    <col min="3" max="3" width="149.1796875" customWidth="1"/>
    <col min="4" max="4" width="18.453125" bestFit="1" customWidth="1"/>
  </cols>
  <sheetData>
    <row r="1" spans="1:4" x14ac:dyDescent="0.25">
      <c r="A1" s="945" t="s">
        <v>1611</v>
      </c>
      <c r="B1" s="945" t="s">
        <v>1612</v>
      </c>
      <c r="C1" s="945" t="s">
        <v>2132</v>
      </c>
    </row>
    <row r="2" spans="1:4" x14ac:dyDescent="0.25">
      <c r="A2" t="s">
        <v>2223</v>
      </c>
      <c r="B2" t="s">
        <v>2267</v>
      </c>
      <c r="C2">
        <v>209</v>
      </c>
    </row>
    <row r="3" spans="1:4" x14ac:dyDescent="0.25">
      <c r="A3" s="933" t="s">
        <v>2360</v>
      </c>
      <c r="B3" s="933" t="s">
        <v>2085</v>
      </c>
      <c r="C3" t="s">
        <v>2384</v>
      </c>
    </row>
    <row r="4" spans="1:4" x14ac:dyDescent="0.25">
      <c r="A4" s="933" t="s">
        <v>2224</v>
      </c>
      <c r="B4" s="933" t="s">
        <v>1485</v>
      </c>
      <c r="C4" t="s">
        <v>2133</v>
      </c>
      <c r="D4" s="877"/>
    </row>
    <row r="5" spans="1:4" x14ac:dyDescent="0.25">
      <c r="A5" s="933" t="s">
        <v>2369</v>
      </c>
      <c r="B5" s="933" t="s">
        <v>2086</v>
      </c>
      <c r="C5" t="s">
        <v>2134</v>
      </c>
    </row>
    <row r="6" spans="1:4" x14ac:dyDescent="0.25">
      <c r="A6" s="933" t="s">
        <v>2225</v>
      </c>
      <c r="B6" s="933" t="s">
        <v>2088</v>
      </c>
      <c r="C6" t="s">
        <v>2134</v>
      </c>
    </row>
    <row r="7" spans="1:4" x14ac:dyDescent="0.25">
      <c r="A7" s="933" t="s">
        <v>2370</v>
      </c>
      <c r="B7" s="933" t="s">
        <v>2087</v>
      </c>
      <c r="C7" t="s">
        <v>262</v>
      </c>
    </row>
    <row r="8" spans="1:4" x14ac:dyDescent="0.25">
      <c r="A8" s="933" t="s">
        <v>2226</v>
      </c>
      <c r="B8" s="933" t="s">
        <v>2089</v>
      </c>
      <c r="C8" t="s">
        <v>262</v>
      </c>
    </row>
    <row r="9" spans="1:4" x14ac:dyDescent="0.25">
      <c r="A9" s="933" t="s">
        <v>2227</v>
      </c>
      <c r="B9" s="933" t="s">
        <v>1486</v>
      </c>
      <c r="C9">
        <v>322</v>
      </c>
    </row>
    <row r="10" spans="1:4" x14ac:dyDescent="0.25">
      <c r="A10" s="933" t="s">
        <v>2228</v>
      </c>
      <c r="B10" s="933" t="s">
        <v>1491</v>
      </c>
      <c r="C10" t="s">
        <v>2248</v>
      </c>
    </row>
    <row r="11" spans="1:4" x14ac:dyDescent="0.25">
      <c r="A11" s="877" t="s">
        <v>2229</v>
      </c>
      <c r="B11" s="877" t="s">
        <v>2090</v>
      </c>
      <c r="C11" t="s">
        <v>2135</v>
      </c>
    </row>
    <row r="12" spans="1:4" x14ac:dyDescent="0.25">
      <c r="A12" s="877" t="s">
        <v>2362</v>
      </c>
      <c r="B12" s="877" t="s">
        <v>1503</v>
      </c>
      <c r="C12" t="s">
        <v>2136</v>
      </c>
    </row>
    <row r="13" spans="1:4" x14ac:dyDescent="0.25">
      <c r="A13" s="877" t="s">
        <v>2230</v>
      </c>
      <c r="B13" s="877" t="s">
        <v>2091</v>
      </c>
      <c r="C13" s="955" t="s">
        <v>2137</v>
      </c>
    </row>
    <row r="14" spans="1:4" x14ac:dyDescent="0.25">
      <c r="A14" t="s">
        <v>2231</v>
      </c>
      <c r="B14" s="877" t="s">
        <v>2092</v>
      </c>
      <c r="C14" t="s">
        <v>2138</v>
      </c>
    </row>
    <row r="15" spans="1:4" x14ac:dyDescent="0.25">
      <c r="A15" s="877" t="s">
        <v>2232</v>
      </c>
      <c r="B15" s="877" t="s">
        <v>2131</v>
      </c>
      <c r="C15" t="s">
        <v>2139</v>
      </c>
    </row>
    <row r="16" spans="1:4" x14ac:dyDescent="0.25">
      <c r="A16" s="933" t="s">
        <v>2361</v>
      </c>
      <c r="B16" s="933" t="s">
        <v>2400</v>
      </c>
      <c r="C16" s="1061">
        <v>1015</v>
      </c>
    </row>
    <row r="17" spans="1:3" x14ac:dyDescent="0.25">
      <c r="A17" t="s">
        <v>2396</v>
      </c>
      <c r="B17" s="877" t="s">
        <v>2385</v>
      </c>
      <c r="C17" s="1061" t="s">
        <v>2398</v>
      </c>
    </row>
    <row r="18" spans="1:3" x14ac:dyDescent="0.25">
      <c r="A18" t="s">
        <v>2397</v>
      </c>
      <c r="B18" s="877" t="s">
        <v>2386</v>
      </c>
      <c r="C18" s="1064">
        <v>908</v>
      </c>
    </row>
  </sheetData>
  <sheetProtection formatCells="0" formatRows="0" insertRows="0" deleteRows="0"/>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B6"/>
  <sheetViews>
    <sheetView zoomScaleNormal="100" zoomScaleSheetLayoutView="100" workbookViewId="0">
      <selection sqref="A1:AO1"/>
    </sheetView>
  </sheetViews>
  <sheetFormatPr defaultColWidth="2.90625" defaultRowHeight="10.3" x14ac:dyDescent="0.25"/>
  <cols>
    <col min="1" max="1" width="27.36328125" style="103" bestFit="1" customWidth="1"/>
    <col min="2" max="2" width="7.453125" style="34" customWidth="1"/>
    <col min="3" max="16384" width="2.90625" style="103"/>
  </cols>
  <sheetData>
    <row r="1" spans="1:2" x14ac:dyDescent="0.25">
      <c r="A1" s="101" t="s">
        <v>1275</v>
      </c>
      <c r="B1" s="102">
        <v>2022</v>
      </c>
    </row>
    <row r="2" spans="1:2" x14ac:dyDescent="0.25">
      <c r="A2" s="101" t="s">
        <v>1276</v>
      </c>
      <c r="B2" s="50">
        <f>B1-5</f>
        <v>2017</v>
      </c>
    </row>
    <row r="3" spans="1:2" x14ac:dyDescent="0.25">
      <c r="A3" s="101" t="s">
        <v>1277</v>
      </c>
      <c r="B3" s="50">
        <f>B1-6</f>
        <v>2016</v>
      </c>
    </row>
    <row r="4" spans="1:2" x14ac:dyDescent="0.25">
      <c r="A4" s="101" t="s">
        <v>1278</v>
      </c>
      <c r="B4" s="50">
        <f>B1-3</f>
        <v>2019</v>
      </c>
    </row>
    <row r="5" spans="1:2" x14ac:dyDescent="0.25">
      <c r="A5" s="101" t="s">
        <v>1279</v>
      </c>
      <c r="B5" s="50">
        <f>B1-2</f>
        <v>2020</v>
      </c>
    </row>
    <row r="6" spans="1:2" x14ac:dyDescent="0.25">
      <c r="A6" s="101" t="s">
        <v>1280</v>
      </c>
      <c r="B6" s="259">
        <f>FW_YR-15</f>
        <v>2007</v>
      </c>
    </row>
  </sheetData>
  <sheetProtection formatCells="0" formatRows="0" insertRows="0" deleteRows="0"/>
  <pageMargins left="0.7" right="0.7" top="0.75" bottom="0.75" header="0.3" footer="0.3"/>
  <pageSetup paperSize="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3F4B5-987A-4EDC-8880-6E193FC04BD6}">
  <sheetPr codeName="Sheet22"/>
  <dimension ref="A1:I523"/>
  <sheetViews>
    <sheetView zoomScaleNormal="100" workbookViewId="0">
      <selection sqref="A1:I523"/>
    </sheetView>
  </sheetViews>
  <sheetFormatPr defaultRowHeight="10.3" x14ac:dyDescent="0.25"/>
  <cols>
    <col min="1" max="1" width="8.54296875" bestFit="1" customWidth="1"/>
    <col min="2" max="2" width="13.81640625" bestFit="1" customWidth="1"/>
    <col min="3" max="3" width="18.36328125" bestFit="1" customWidth="1"/>
    <col min="4" max="4" width="80.7265625" bestFit="1" customWidth="1"/>
    <col min="5" max="6" width="14.6328125" style="1059" bestFit="1" customWidth="1"/>
    <col min="7" max="10" width="14.6328125" bestFit="1" customWidth="1"/>
    <col min="11" max="11" width="80.7265625" bestFit="1" customWidth="1"/>
    <col min="12" max="12" width="14.6328125" bestFit="1" customWidth="1"/>
  </cols>
  <sheetData>
    <row r="1" spans="1:9" x14ac:dyDescent="0.25">
      <c r="A1" t="s">
        <v>2387</v>
      </c>
      <c r="B1" t="s">
        <v>1466</v>
      </c>
      <c r="C1" t="s">
        <v>1463</v>
      </c>
      <c r="D1" s="1059" t="s">
        <v>42</v>
      </c>
      <c r="E1" t="s">
        <v>925</v>
      </c>
      <c r="F1" t="s">
        <v>926</v>
      </c>
      <c r="G1" t="s">
        <v>927</v>
      </c>
      <c r="H1" t="s">
        <v>928</v>
      </c>
      <c r="I1" t="s">
        <v>929</v>
      </c>
    </row>
    <row r="2" spans="1:9" x14ac:dyDescent="0.25">
      <c r="A2">
        <v>0</v>
      </c>
      <c r="B2" s="1063"/>
      <c r="C2" s="1063"/>
      <c r="D2" s="1059" t="s">
        <v>2222</v>
      </c>
      <c r="E2"/>
      <c r="F2"/>
    </row>
    <row r="3" spans="1:9" x14ac:dyDescent="0.25">
      <c r="A3">
        <v>1</v>
      </c>
      <c r="B3" s="1063"/>
      <c r="C3" s="1063"/>
      <c r="D3" s="1059" t="s">
        <v>75</v>
      </c>
      <c r="E3" t="s">
        <v>95</v>
      </c>
      <c r="F3" t="s">
        <v>96</v>
      </c>
      <c r="G3" t="s">
        <v>97</v>
      </c>
      <c r="H3" t="s">
        <v>158</v>
      </c>
      <c r="I3" t="s">
        <v>159</v>
      </c>
    </row>
    <row r="4" spans="1:9" x14ac:dyDescent="0.25">
      <c r="A4">
        <v>2</v>
      </c>
      <c r="B4" s="1063"/>
      <c r="C4" s="1063"/>
      <c r="D4" s="1059" t="s">
        <v>1519</v>
      </c>
      <c r="E4"/>
      <c r="F4"/>
    </row>
    <row r="5" spans="1:9" ht="144" x14ac:dyDescent="0.25">
      <c r="A5">
        <v>3</v>
      </c>
      <c r="B5" s="1063" t="s">
        <v>1622</v>
      </c>
      <c r="C5" s="1063" t="s">
        <v>2895</v>
      </c>
      <c r="D5" s="1059" t="s">
        <v>1575</v>
      </c>
      <c r="E5"/>
      <c r="F5"/>
    </row>
    <row r="6" spans="1:9" x14ac:dyDescent="0.25">
      <c r="A6">
        <v>4</v>
      </c>
      <c r="B6" s="1063" t="s">
        <v>1623</v>
      </c>
      <c r="C6" s="1063"/>
      <c r="D6" s="1059" t="s">
        <v>2401</v>
      </c>
      <c r="E6"/>
      <c r="F6"/>
    </row>
    <row r="7" spans="1:9" x14ac:dyDescent="0.25">
      <c r="A7">
        <v>5</v>
      </c>
      <c r="B7" s="1063" t="s">
        <v>1624</v>
      </c>
      <c r="C7" s="1063"/>
      <c r="D7" s="1059" t="s">
        <v>2402</v>
      </c>
      <c r="E7"/>
      <c r="F7"/>
    </row>
    <row r="8" spans="1:9" ht="41.15" x14ac:dyDescent="0.25">
      <c r="A8">
        <v>6</v>
      </c>
      <c r="B8" s="1063" t="s">
        <v>1625</v>
      </c>
      <c r="C8" s="1063"/>
      <c r="D8" s="1059" t="s">
        <v>2403</v>
      </c>
      <c r="E8"/>
      <c r="F8"/>
    </row>
    <row r="9" spans="1:9" x14ac:dyDescent="0.25">
      <c r="A9">
        <v>7</v>
      </c>
      <c r="B9" s="1063" t="s">
        <v>1626</v>
      </c>
      <c r="C9" s="1063"/>
      <c r="D9" s="1059" t="s">
        <v>2404</v>
      </c>
      <c r="E9"/>
      <c r="F9"/>
    </row>
    <row r="10" spans="1:9" x14ac:dyDescent="0.25">
      <c r="A10">
        <v>8</v>
      </c>
      <c r="B10" s="1063" t="s">
        <v>1627</v>
      </c>
      <c r="C10" s="1063"/>
      <c r="D10" s="1059" t="s">
        <v>2405</v>
      </c>
      <c r="E10"/>
      <c r="F10"/>
    </row>
    <row r="11" spans="1:9" x14ac:dyDescent="0.25">
      <c r="A11">
        <v>9</v>
      </c>
      <c r="B11" s="1063" t="s">
        <v>1628</v>
      </c>
      <c r="C11" s="1063"/>
      <c r="D11" s="1059" t="s">
        <v>2406</v>
      </c>
      <c r="E11"/>
      <c r="F11"/>
    </row>
    <row r="12" spans="1:9" x14ac:dyDescent="0.25">
      <c r="A12">
        <v>10</v>
      </c>
      <c r="B12" s="1063" t="s">
        <v>1629</v>
      </c>
      <c r="C12" s="1063"/>
      <c r="D12" s="1059" t="s">
        <v>2407</v>
      </c>
      <c r="E12"/>
      <c r="F12"/>
    </row>
    <row r="13" spans="1:9" x14ac:dyDescent="0.25">
      <c r="A13">
        <v>11</v>
      </c>
      <c r="B13" s="1063" t="s">
        <v>1630</v>
      </c>
      <c r="C13" s="1063"/>
      <c r="D13" s="1059" t="s">
        <v>2408</v>
      </c>
      <c r="E13"/>
      <c r="F13"/>
    </row>
    <row r="14" spans="1:9" ht="41.15" x14ac:dyDescent="0.25">
      <c r="A14">
        <v>12</v>
      </c>
      <c r="B14" s="1063" t="s">
        <v>1631</v>
      </c>
      <c r="C14" s="1063"/>
      <c r="D14" s="1059" t="s">
        <v>2409</v>
      </c>
      <c r="E14"/>
      <c r="F14"/>
    </row>
    <row r="15" spans="1:9" x14ac:dyDescent="0.25">
      <c r="A15">
        <v>13</v>
      </c>
      <c r="B15" s="1063" t="s">
        <v>1632</v>
      </c>
      <c r="C15" s="1063"/>
      <c r="D15" s="1059" t="s">
        <v>2410</v>
      </c>
      <c r="E15"/>
      <c r="F15"/>
    </row>
    <row r="16" spans="1:9" x14ac:dyDescent="0.25">
      <c r="A16">
        <v>14</v>
      </c>
      <c r="B16" s="1063" t="s">
        <v>1633</v>
      </c>
      <c r="C16" s="1063"/>
      <c r="D16" s="1059" t="s">
        <v>2411</v>
      </c>
      <c r="E16"/>
      <c r="F16"/>
    </row>
    <row r="17" spans="1:6" x14ac:dyDescent="0.25">
      <c r="A17">
        <v>15</v>
      </c>
      <c r="B17" s="1063" t="s">
        <v>1634</v>
      </c>
      <c r="C17" s="1063"/>
      <c r="D17" s="1059" t="s">
        <v>2412</v>
      </c>
      <c r="E17"/>
      <c r="F17"/>
    </row>
    <row r="18" spans="1:6" ht="30.9" x14ac:dyDescent="0.25">
      <c r="A18">
        <v>16</v>
      </c>
      <c r="B18" s="1063" t="s">
        <v>1635</v>
      </c>
      <c r="C18" s="1063"/>
      <c r="D18" s="1059" t="s">
        <v>2413</v>
      </c>
      <c r="E18"/>
      <c r="F18"/>
    </row>
    <row r="19" spans="1:6" ht="61.75" x14ac:dyDescent="0.25">
      <c r="A19">
        <v>17</v>
      </c>
      <c r="B19" s="1063" t="s">
        <v>1636</v>
      </c>
      <c r="C19" s="1063"/>
      <c r="D19" s="1059" t="s">
        <v>2414</v>
      </c>
      <c r="E19"/>
      <c r="F19"/>
    </row>
    <row r="20" spans="1:6" x14ac:dyDescent="0.25">
      <c r="A20">
        <v>18</v>
      </c>
      <c r="B20" s="1063" t="s">
        <v>1637</v>
      </c>
      <c r="C20" s="1063"/>
      <c r="D20" s="1059" t="s">
        <v>2415</v>
      </c>
      <c r="E20"/>
      <c r="F20"/>
    </row>
    <row r="21" spans="1:6" x14ac:dyDescent="0.25">
      <c r="A21">
        <v>19</v>
      </c>
      <c r="B21" s="1063" t="s">
        <v>1638</v>
      </c>
      <c r="C21" s="1063"/>
      <c r="D21" s="1059" t="s">
        <v>2416</v>
      </c>
      <c r="E21"/>
      <c r="F21"/>
    </row>
    <row r="22" spans="1:6" x14ac:dyDescent="0.25">
      <c r="A22">
        <v>20</v>
      </c>
      <c r="B22" s="1063" t="s">
        <v>1639</v>
      </c>
      <c r="C22" s="1063"/>
      <c r="D22" s="1059" t="s">
        <v>2417</v>
      </c>
      <c r="E22"/>
      <c r="F22"/>
    </row>
    <row r="23" spans="1:6" x14ac:dyDescent="0.25">
      <c r="A23">
        <v>21</v>
      </c>
      <c r="B23" s="1063" t="s">
        <v>1640</v>
      </c>
      <c r="C23" s="1063"/>
      <c r="D23" s="1059" t="s">
        <v>2418</v>
      </c>
      <c r="E23"/>
      <c r="F23"/>
    </row>
    <row r="24" spans="1:6" x14ac:dyDescent="0.25">
      <c r="A24">
        <v>22</v>
      </c>
      <c r="B24" s="1063" t="s">
        <v>1641</v>
      </c>
      <c r="C24" s="1063"/>
      <c r="D24" s="1059" t="s">
        <v>2419</v>
      </c>
      <c r="E24"/>
      <c r="F24"/>
    </row>
    <row r="25" spans="1:6" x14ac:dyDescent="0.25">
      <c r="A25">
        <v>23</v>
      </c>
      <c r="B25" s="1063" t="s">
        <v>1642</v>
      </c>
      <c r="C25" s="1063"/>
      <c r="D25" s="1059" t="s">
        <v>2420</v>
      </c>
      <c r="E25"/>
      <c r="F25"/>
    </row>
    <row r="26" spans="1:6" ht="30.9" x14ac:dyDescent="0.25">
      <c r="A26">
        <v>24</v>
      </c>
      <c r="B26" s="1063" t="s">
        <v>1643</v>
      </c>
      <c r="C26" s="1063"/>
      <c r="D26" s="1059" t="s">
        <v>2421</v>
      </c>
      <c r="E26"/>
      <c r="F26"/>
    </row>
    <row r="27" spans="1:6" ht="20.6" x14ac:dyDescent="0.25">
      <c r="A27">
        <v>25</v>
      </c>
      <c r="B27" s="1063" t="s">
        <v>1644</v>
      </c>
      <c r="C27" s="1063"/>
      <c r="D27" s="1059" t="s">
        <v>2422</v>
      </c>
      <c r="E27"/>
      <c r="F27"/>
    </row>
    <row r="28" spans="1:6" x14ac:dyDescent="0.25">
      <c r="A28">
        <v>26</v>
      </c>
      <c r="B28" s="1063" t="s">
        <v>1645</v>
      </c>
      <c r="C28" s="1063"/>
      <c r="D28" s="1059" t="s">
        <v>2423</v>
      </c>
      <c r="E28"/>
      <c r="F28"/>
    </row>
    <row r="29" spans="1:6" x14ac:dyDescent="0.25">
      <c r="A29">
        <v>27</v>
      </c>
      <c r="B29" s="1063" t="s">
        <v>1646</v>
      </c>
      <c r="C29" s="1063"/>
      <c r="D29" s="1059" t="s">
        <v>2424</v>
      </c>
      <c r="E29"/>
      <c r="F29"/>
    </row>
    <row r="30" spans="1:6" ht="20.6" x14ac:dyDescent="0.25">
      <c r="A30">
        <v>28</v>
      </c>
      <c r="B30" s="1063" t="s">
        <v>1647</v>
      </c>
      <c r="C30" s="1063"/>
      <c r="D30" s="1059" t="s">
        <v>2425</v>
      </c>
      <c r="E30"/>
      <c r="F30"/>
    </row>
    <row r="31" spans="1:6" x14ac:dyDescent="0.25">
      <c r="A31">
        <v>29</v>
      </c>
      <c r="B31" s="1063" t="s">
        <v>1648</v>
      </c>
      <c r="C31" s="1063"/>
      <c r="D31" s="1059" t="s">
        <v>2426</v>
      </c>
      <c r="E31"/>
      <c r="F31"/>
    </row>
    <row r="32" spans="1:6" ht="30.9" x14ac:dyDescent="0.25">
      <c r="A32">
        <v>30</v>
      </c>
      <c r="B32" s="1063" t="s">
        <v>1649</v>
      </c>
      <c r="C32" s="1063"/>
      <c r="D32" s="1059" t="s">
        <v>2641</v>
      </c>
      <c r="E32"/>
      <c r="F32"/>
    </row>
    <row r="33" spans="1:6" ht="30.9" x14ac:dyDescent="0.25">
      <c r="A33">
        <v>31</v>
      </c>
      <c r="B33" s="1063" t="s">
        <v>1650</v>
      </c>
      <c r="C33" s="1063"/>
      <c r="D33" s="1059" t="s">
        <v>2642</v>
      </c>
      <c r="E33"/>
      <c r="F33"/>
    </row>
    <row r="34" spans="1:6" ht="20.6" x14ac:dyDescent="0.25">
      <c r="A34">
        <v>32</v>
      </c>
      <c r="B34" s="1063" t="s">
        <v>1651</v>
      </c>
      <c r="C34" s="1063"/>
      <c r="D34" s="1059" t="s">
        <v>2427</v>
      </c>
      <c r="E34"/>
      <c r="F34"/>
    </row>
    <row r="35" spans="1:6" ht="30.9" x14ac:dyDescent="0.25">
      <c r="A35">
        <v>33</v>
      </c>
      <c r="B35" s="1063" t="s">
        <v>1652</v>
      </c>
      <c r="C35" s="1063"/>
      <c r="D35" s="1059" t="s">
        <v>2643</v>
      </c>
      <c r="E35"/>
      <c r="F35"/>
    </row>
    <row r="36" spans="1:6" ht="30.9" x14ac:dyDescent="0.25">
      <c r="A36">
        <v>34</v>
      </c>
      <c r="B36" s="1063" t="s">
        <v>1653</v>
      </c>
      <c r="C36" s="1063"/>
      <c r="D36" s="1059" t="s">
        <v>2644</v>
      </c>
      <c r="E36"/>
      <c r="F36"/>
    </row>
    <row r="37" spans="1:6" ht="41.15" x14ac:dyDescent="0.25">
      <c r="A37">
        <v>35</v>
      </c>
      <c r="B37" s="1063" t="s">
        <v>1654</v>
      </c>
      <c r="C37" s="1063"/>
      <c r="D37" s="1059" t="s">
        <v>2428</v>
      </c>
      <c r="E37"/>
      <c r="F37"/>
    </row>
    <row r="38" spans="1:6" ht="30.9" x14ac:dyDescent="0.25">
      <c r="A38">
        <v>36</v>
      </c>
      <c r="B38" s="1063" t="s">
        <v>1655</v>
      </c>
      <c r="C38" s="1063"/>
      <c r="D38" s="1059" t="s">
        <v>2645</v>
      </c>
      <c r="E38"/>
      <c r="F38"/>
    </row>
    <row r="39" spans="1:6" ht="30.9" x14ac:dyDescent="0.25">
      <c r="A39">
        <v>37</v>
      </c>
      <c r="B39" s="1063" t="s">
        <v>1656</v>
      </c>
      <c r="C39" s="1063"/>
      <c r="D39" s="1059" t="s">
        <v>2646</v>
      </c>
      <c r="E39"/>
      <c r="F39"/>
    </row>
    <row r="40" spans="1:6" ht="20.6" x14ac:dyDescent="0.25">
      <c r="A40">
        <v>38</v>
      </c>
      <c r="B40" s="1063" t="s">
        <v>1657</v>
      </c>
      <c r="C40" s="1063"/>
      <c r="D40" s="1059" t="s">
        <v>2429</v>
      </c>
      <c r="E40"/>
      <c r="F40"/>
    </row>
    <row r="41" spans="1:6" ht="51.45" x14ac:dyDescent="0.25">
      <c r="A41">
        <v>39</v>
      </c>
      <c r="B41" s="1063" t="s">
        <v>1658</v>
      </c>
      <c r="C41" s="1063"/>
      <c r="D41" s="1059" t="s">
        <v>2430</v>
      </c>
      <c r="E41"/>
      <c r="F41"/>
    </row>
    <row r="42" spans="1:6" x14ac:dyDescent="0.25">
      <c r="A42">
        <v>40</v>
      </c>
      <c r="B42" s="1063" t="s">
        <v>1659</v>
      </c>
      <c r="C42" s="1063"/>
      <c r="D42" s="1059" t="s">
        <v>2431</v>
      </c>
      <c r="E42"/>
      <c r="F42"/>
    </row>
    <row r="43" spans="1:6" ht="51.45" x14ac:dyDescent="0.25">
      <c r="A43">
        <v>41</v>
      </c>
      <c r="B43" s="1063" t="s">
        <v>1660</v>
      </c>
      <c r="C43" s="1063"/>
      <c r="D43" s="1059" t="s">
        <v>2925</v>
      </c>
      <c r="E43"/>
      <c r="F43"/>
    </row>
    <row r="44" spans="1:6" x14ac:dyDescent="0.25">
      <c r="A44">
        <v>42</v>
      </c>
      <c r="B44" s="1063" t="s">
        <v>1661</v>
      </c>
      <c r="C44" s="1063" t="s">
        <v>2896</v>
      </c>
      <c r="D44" s="1059" t="s">
        <v>2647</v>
      </c>
      <c r="E44"/>
      <c r="F44"/>
    </row>
    <row r="45" spans="1:6" x14ac:dyDescent="0.25">
      <c r="A45">
        <v>43</v>
      </c>
      <c r="B45" s="1063" t="s">
        <v>1661</v>
      </c>
      <c r="C45" s="1063" t="s">
        <v>2892</v>
      </c>
      <c r="D45" s="1059" t="s">
        <v>2648</v>
      </c>
      <c r="E45"/>
      <c r="F45"/>
    </row>
    <row r="46" spans="1:6" x14ac:dyDescent="0.25">
      <c r="A46">
        <v>44</v>
      </c>
      <c r="B46" s="1063" t="s">
        <v>1662</v>
      </c>
      <c r="C46" s="1063" t="s">
        <v>2073</v>
      </c>
      <c r="D46" s="1059" t="s">
        <v>2649</v>
      </c>
      <c r="E46"/>
      <c r="F46"/>
    </row>
    <row r="47" spans="1:6" x14ac:dyDescent="0.25">
      <c r="A47">
        <v>45</v>
      </c>
      <c r="B47" s="1063" t="s">
        <v>1662</v>
      </c>
      <c r="C47" s="1063" t="s">
        <v>1467</v>
      </c>
      <c r="D47" s="1059" t="s">
        <v>2650</v>
      </c>
      <c r="E47"/>
      <c r="F47"/>
    </row>
    <row r="48" spans="1:6" x14ac:dyDescent="0.25">
      <c r="A48">
        <v>46</v>
      </c>
      <c r="B48" s="1063" t="s">
        <v>1662</v>
      </c>
      <c r="C48" s="1063" t="s">
        <v>1468</v>
      </c>
      <c r="D48" s="1059" t="s">
        <v>2651</v>
      </c>
      <c r="E48"/>
      <c r="F48"/>
    </row>
    <row r="49" spans="1:6" x14ac:dyDescent="0.25">
      <c r="A49">
        <v>47</v>
      </c>
      <c r="B49" s="1063" t="s">
        <v>1663</v>
      </c>
      <c r="C49" s="1063"/>
      <c r="D49" s="1059" t="s">
        <v>2432</v>
      </c>
      <c r="E49"/>
      <c r="F49"/>
    </row>
    <row r="50" spans="1:6" ht="30.9" x14ac:dyDescent="0.25">
      <c r="A50">
        <v>48</v>
      </c>
      <c r="B50" s="1063" t="s">
        <v>1664</v>
      </c>
      <c r="C50" s="1063"/>
      <c r="D50" s="1059" t="s">
        <v>2433</v>
      </c>
      <c r="E50"/>
      <c r="F50"/>
    </row>
    <row r="51" spans="1:6" x14ac:dyDescent="0.25">
      <c r="A51">
        <v>49</v>
      </c>
      <c r="B51" s="1063" t="s">
        <v>1665</v>
      </c>
      <c r="C51" s="1063"/>
      <c r="D51" s="1059" t="s">
        <v>2434</v>
      </c>
      <c r="E51"/>
      <c r="F51"/>
    </row>
    <row r="52" spans="1:6" x14ac:dyDescent="0.25">
      <c r="A52">
        <v>50</v>
      </c>
      <c r="B52" s="1063" t="s">
        <v>1666</v>
      </c>
      <c r="C52" s="1063" t="s">
        <v>1472</v>
      </c>
      <c r="D52" s="1059" t="s">
        <v>2652</v>
      </c>
      <c r="E52"/>
      <c r="F52"/>
    </row>
    <row r="53" spans="1:6" x14ac:dyDescent="0.25">
      <c r="A53">
        <v>51</v>
      </c>
      <c r="B53" s="1063" t="s">
        <v>1666</v>
      </c>
      <c r="C53" s="1063" t="s">
        <v>1471</v>
      </c>
      <c r="D53" s="1059" t="s">
        <v>2653</v>
      </c>
      <c r="E53"/>
      <c r="F53"/>
    </row>
    <row r="54" spans="1:6" x14ac:dyDescent="0.25">
      <c r="A54">
        <v>52</v>
      </c>
      <c r="B54" s="1063" t="s">
        <v>1667</v>
      </c>
      <c r="C54" s="1063"/>
      <c r="D54" s="1059" t="s">
        <v>2435</v>
      </c>
      <c r="E54"/>
      <c r="F54"/>
    </row>
    <row r="55" spans="1:6" x14ac:dyDescent="0.25">
      <c r="A55">
        <v>53</v>
      </c>
      <c r="B55" s="1063" t="s">
        <v>1668</v>
      </c>
      <c r="C55" s="1063" t="s">
        <v>2896</v>
      </c>
      <c r="D55" s="1059" t="s">
        <v>2654</v>
      </c>
      <c r="E55"/>
      <c r="F55"/>
    </row>
    <row r="56" spans="1:6" x14ac:dyDescent="0.25">
      <c r="A56">
        <v>54</v>
      </c>
      <c r="B56" s="1063" t="s">
        <v>1668</v>
      </c>
      <c r="C56" s="1063" t="s">
        <v>2892</v>
      </c>
      <c r="D56" s="1059" t="s">
        <v>2655</v>
      </c>
      <c r="E56"/>
      <c r="F56"/>
    </row>
    <row r="57" spans="1:6" x14ac:dyDescent="0.25">
      <c r="A57">
        <v>55</v>
      </c>
      <c r="B57" s="1063" t="s">
        <v>1669</v>
      </c>
      <c r="C57" s="1063"/>
      <c r="D57" s="1059" t="s">
        <v>2656</v>
      </c>
      <c r="E57"/>
      <c r="F57"/>
    </row>
    <row r="58" spans="1:6" x14ac:dyDescent="0.25">
      <c r="A58">
        <v>56</v>
      </c>
      <c r="B58" s="1063" t="s">
        <v>1670</v>
      </c>
      <c r="C58" s="1063"/>
      <c r="D58" s="1059" t="s">
        <v>2436</v>
      </c>
      <c r="E58"/>
      <c r="F58"/>
    </row>
    <row r="59" spans="1:6" x14ac:dyDescent="0.25">
      <c r="A59">
        <v>57</v>
      </c>
      <c r="B59" s="1063" t="s">
        <v>1671</v>
      </c>
      <c r="C59" s="1063" t="s">
        <v>2371</v>
      </c>
      <c r="D59" s="1059" t="s">
        <v>2657</v>
      </c>
      <c r="E59"/>
      <c r="F59"/>
    </row>
    <row r="60" spans="1:6" x14ac:dyDescent="0.25">
      <c r="A60">
        <v>58</v>
      </c>
      <c r="B60" s="1063" t="s">
        <v>1671</v>
      </c>
      <c r="C60" s="1063" t="s">
        <v>2372</v>
      </c>
      <c r="D60" s="1059" t="s">
        <v>2658</v>
      </c>
      <c r="E60"/>
      <c r="F60"/>
    </row>
    <row r="61" spans="1:6" x14ac:dyDescent="0.25">
      <c r="A61">
        <v>59</v>
      </c>
      <c r="B61" s="1063" t="s">
        <v>1672</v>
      </c>
      <c r="C61" s="1063"/>
      <c r="D61" s="1059" t="s">
        <v>2437</v>
      </c>
      <c r="E61"/>
      <c r="F61"/>
    </row>
    <row r="62" spans="1:6" x14ac:dyDescent="0.25">
      <c r="A62">
        <v>60</v>
      </c>
      <c r="B62" s="1063" t="s">
        <v>1673</v>
      </c>
      <c r="C62" s="1063" t="s">
        <v>2371</v>
      </c>
      <c r="D62" s="1059" t="s">
        <v>2659</v>
      </c>
      <c r="E62"/>
      <c r="F62"/>
    </row>
    <row r="63" spans="1:6" x14ac:dyDescent="0.25">
      <c r="A63">
        <v>61</v>
      </c>
      <c r="B63" s="1063" t="s">
        <v>1673</v>
      </c>
      <c r="C63" s="1063" t="s">
        <v>2372</v>
      </c>
      <c r="D63" s="1059" t="s">
        <v>2660</v>
      </c>
      <c r="E63"/>
      <c r="F63"/>
    </row>
    <row r="64" spans="1:6" ht="51.45" x14ac:dyDescent="0.25">
      <c r="A64">
        <v>62</v>
      </c>
      <c r="B64" s="1063" t="s">
        <v>1674</v>
      </c>
      <c r="C64" s="1063" t="s">
        <v>2371</v>
      </c>
      <c r="D64" s="1059" t="s">
        <v>2661</v>
      </c>
      <c r="E64"/>
      <c r="F64"/>
    </row>
    <row r="65" spans="1:6" ht="51.45" x14ac:dyDescent="0.25">
      <c r="A65">
        <v>63</v>
      </c>
      <c r="B65" s="1063" t="s">
        <v>1674</v>
      </c>
      <c r="C65" s="1063" t="s">
        <v>2372</v>
      </c>
      <c r="D65" s="1059" t="s">
        <v>2662</v>
      </c>
      <c r="E65"/>
      <c r="F65"/>
    </row>
    <row r="66" spans="1:6" x14ac:dyDescent="0.25">
      <c r="A66">
        <v>64</v>
      </c>
      <c r="B66" s="1063" t="s">
        <v>1675</v>
      </c>
      <c r="C66" s="1063"/>
      <c r="D66" s="1059" t="s">
        <v>2438</v>
      </c>
      <c r="E66"/>
      <c r="F66"/>
    </row>
    <row r="67" spans="1:6" x14ac:dyDescent="0.25">
      <c r="A67">
        <v>65</v>
      </c>
      <c r="B67" s="1063" t="s">
        <v>1676</v>
      </c>
      <c r="C67" s="1063"/>
      <c r="D67" s="1059" t="s">
        <v>2439</v>
      </c>
      <c r="E67"/>
      <c r="F67"/>
    </row>
    <row r="68" spans="1:6" x14ac:dyDescent="0.25">
      <c r="A68">
        <v>66</v>
      </c>
      <c r="B68" s="1063" t="s">
        <v>1677</v>
      </c>
      <c r="C68" s="1063"/>
      <c r="D68" s="1059" t="s">
        <v>2440</v>
      </c>
      <c r="E68"/>
      <c r="F68"/>
    </row>
    <row r="69" spans="1:6" x14ac:dyDescent="0.25">
      <c r="A69">
        <v>67</v>
      </c>
      <c r="B69" s="1063" t="s">
        <v>1678</v>
      </c>
      <c r="C69" s="1063" t="s">
        <v>2074</v>
      </c>
      <c r="D69" s="1059" t="s">
        <v>2663</v>
      </c>
      <c r="E69"/>
      <c r="F69"/>
    </row>
    <row r="70" spans="1:6" x14ac:dyDescent="0.25">
      <c r="A70">
        <v>68</v>
      </c>
      <c r="B70" s="1063" t="s">
        <v>1678</v>
      </c>
      <c r="C70" s="1063" t="s">
        <v>2075</v>
      </c>
      <c r="D70" s="1059" t="s">
        <v>2664</v>
      </c>
      <c r="E70"/>
      <c r="F70"/>
    </row>
    <row r="71" spans="1:6" x14ac:dyDescent="0.25">
      <c r="A71">
        <v>69</v>
      </c>
      <c r="B71" s="1063" t="s">
        <v>1679</v>
      </c>
      <c r="C71" s="1063"/>
      <c r="D71" s="1059" t="s">
        <v>2441</v>
      </c>
      <c r="E71"/>
      <c r="F71"/>
    </row>
    <row r="72" spans="1:6" ht="30.9" x14ac:dyDescent="0.25">
      <c r="A72">
        <v>70</v>
      </c>
      <c r="B72" s="1063" t="s">
        <v>1680</v>
      </c>
      <c r="C72" s="1063"/>
      <c r="D72" s="1059" t="s">
        <v>2442</v>
      </c>
      <c r="E72"/>
      <c r="F72"/>
    </row>
    <row r="73" spans="1:6" x14ac:dyDescent="0.25">
      <c r="A73">
        <v>71</v>
      </c>
      <c r="B73" s="1063" t="s">
        <v>1681</v>
      </c>
      <c r="C73" s="1063"/>
      <c r="D73" s="1059" t="s">
        <v>2443</v>
      </c>
      <c r="E73"/>
      <c r="F73"/>
    </row>
    <row r="74" spans="1:6" x14ac:dyDescent="0.25">
      <c r="A74">
        <v>72</v>
      </c>
      <c r="B74" s="1063" t="s">
        <v>1682</v>
      </c>
      <c r="C74" s="1063"/>
      <c r="D74" s="1059" t="s">
        <v>2444</v>
      </c>
      <c r="E74"/>
      <c r="F74"/>
    </row>
    <row r="75" spans="1:6" ht="20.6" x14ac:dyDescent="0.25">
      <c r="A75">
        <v>73</v>
      </c>
      <c r="B75" s="1063" t="s">
        <v>1683</v>
      </c>
      <c r="C75" s="1063"/>
      <c r="D75" s="1059" t="s">
        <v>2445</v>
      </c>
      <c r="E75"/>
      <c r="F75"/>
    </row>
    <row r="76" spans="1:6" ht="20.6" x14ac:dyDescent="0.25">
      <c r="A76">
        <v>74</v>
      </c>
      <c r="B76" s="1063" t="s">
        <v>1684</v>
      </c>
      <c r="C76" s="1063"/>
      <c r="D76" s="1059" t="s">
        <v>2446</v>
      </c>
      <c r="E76"/>
      <c r="F76"/>
    </row>
    <row r="77" spans="1:6" ht="20.6" x14ac:dyDescent="0.25">
      <c r="A77">
        <v>75</v>
      </c>
      <c r="B77" s="1063" t="s">
        <v>1685</v>
      </c>
      <c r="C77" s="1063"/>
      <c r="D77" s="1059" t="s">
        <v>2447</v>
      </c>
      <c r="E77"/>
      <c r="F77"/>
    </row>
    <row r="78" spans="1:6" ht="30.9" x14ac:dyDescent="0.25">
      <c r="A78">
        <v>76</v>
      </c>
      <c r="B78" s="1063" t="s">
        <v>1686</v>
      </c>
      <c r="C78" s="1063"/>
      <c r="D78" s="1059" t="s">
        <v>2926</v>
      </c>
      <c r="E78"/>
      <c r="F78"/>
    </row>
    <row r="79" spans="1:6" ht="20.6" x14ac:dyDescent="0.25">
      <c r="A79">
        <v>77</v>
      </c>
      <c r="B79" s="1063" t="s">
        <v>2897</v>
      </c>
      <c r="C79" s="1063" t="s">
        <v>2896</v>
      </c>
      <c r="D79" s="1059" t="s">
        <v>2911</v>
      </c>
      <c r="E79"/>
      <c r="F79"/>
    </row>
    <row r="80" spans="1:6" ht="20.6" x14ac:dyDescent="0.25">
      <c r="A80">
        <v>78</v>
      </c>
      <c r="B80" s="1063" t="s">
        <v>2897</v>
      </c>
      <c r="C80" s="1063" t="s">
        <v>2898</v>
      </c>
      <c r="D80" s="1059" t="s">
        <v>2912</v>
      </c>
      <c r="E80"/>
      <c r="F80"/>
    </row>
    <row r="81" spans="1:6" ht="30.9" x14ac:dyDescent="0.25">
      <c r="A81">
        <v>79</v>
      </c>
      <c r="B81" s="1063" t="s">
        <v>2897</v>
      </c>
      <c r="C81" s="1063" t="s">
        <v>2899</v>
      </c>
      <c r="D81" s="1059" t="s">
        <v>2913</v>
      </c>
      <c r="E81"/>
      <c r="F81"/>
    </row>
    <row r="82" spans="1:6" ht="30.9" x14ac:dyDescent="0.25">
      <c r="A82">
        <v>80</v>
      </c>
      <c r="B82" s="1063" t="s">
        <v>2897</v>
      </c>
      <c r="C82" s="1063" t="s">
        <v>2900</v>
      </c>
      <c r="D82" s="1059" t="s">
        <v>2914</v>
      </c>
      <c r="E82"/>
      <c r="F82"/>
    </row>
    <row r="83" spans="1:6" ht="30.9" x14ac:dyDescent="0.25">
      <c r="A83">
        <v>81</v>
      </c>
      <c r="B83" s="1063" t="s">
        <v>2897</v>
      </c>
      <c r="C83" s="1063" t="s">
        <v>2901</v>
      </c>
      <c r="D83" s="1059" t="s">
        <v>2915</v>
      </c>
      <c r="E83"/>
      <c r="F83"/>
    </row>
    <row r="84" spans="1:6" ht="20.6" x14ac:dyDescent="0.25">
      <c r="A84">
        <v>82</v>
      </c>
      <c r="B84" s="1063" t="s">
        <v>2897</v>
      </c>
      <c r="C84" s="1063" t="s">
        <v>2902</v>
      </c>
      <c r="D84" s="1059" t="s">
        <v>2916</v>
      </c>
      <c r="E84"/>
      <c r="F84"/>
    </row>
    <row r="85" spans="1:6" ht="20.6" x14ac:dyDescent="0.25">
      <c r="A85">
        <v>83</v>
      </c>
      <c r="B85" s="1063" t="s">
        <v>2897</v>
      </c>
      <c r="C85" s="1063" t="s">
        <v>2903</v>
      </c>
      <c r="D85" s="1059" t="s">
        <v>2917</v>
      </c>
      <c r="E85"/>
      <c r="F85"/>
    </row>
    <row r="86" spans="1:6" ht="20.6" x14ac:dyDescent="0.25">
      <c r="A86">
        <v>84</v>
      </c>
      <c r="B86" s="1063" t="s">
        <v>2897</v>
      </c>
      <c r="C86" s="1063" t="s">
        <v>2904</v>
      </c>
      <c r="D86" s="1059" t="s">
        <v>2918</v>
      </c>
      <c r="E86"/>
      <c r="F86"/>
    </row>
    <row r="87" spans="1:6" ht="30.9" x14ac:dyDescent="0.25">
      <c r="A87">
        <v>85</v>
      </c>
      <c r="B87" s="1063" t="s">
        <v>2897</v>
      </c>
      <c r="C87" s="1063" t="s">
        <v>2905</v>
      </c>
      <c r="D87" s="1059" t="s">
        <v>2919</v>
      </c>
      <c r="E87"/>
      <c r="F87"/>
    </row>
    <row r="88" spans="1:6" ht="30.9" x14ac:dyDescent="0.25">
      <c r="A88">
        <v>86</v>
      </c>
      <c r="B88" s="1063" t="s">
        <v>2897</v>
      </c>
      <c r="C88" s="1063" t="s">
        <v>2906</v>
      </c>
      <c r="D88" s="1059" t="s">
        <v>2920</v>
      </c>
      <c r="E88"/>
      <c r="F88"/>
    </row>
    <row r="89" spans="1:6" ht="30.9" x14ac:dyDescent="0.25">
      <c r="A89">
        <v>87</v>
      </c>
      <c r="B89" s="1063" t="s">
        <v>2897</v>
      </c>
      <c r="C89" s="1063" t="s">
        <v>2907</v>
      </c>
      <c r="D89" s="1059" t="s">
        <v>2921</v>
      </c>
      <c r="E89"/>
      <c r="F89"/>
    </row>
    <row r="90" spans="1:6" ht="30.9" x14ac:dyDescent="0.25">
      <c r="A90">
        <v>88</v>
      </c>
      <c r="B90" s="1063" t="s">
        <v>2897</v>
      </c>
      <c r="C90" s="1063" t="s">
        <v>2908</v>
      </c>
      <c r="D90" s="1059" t="s">
        <v>2922</v>
      </c>
      <c r="E90"/>
      <c r="F90"/>
    </row>
    <row r="91" spans="1:6" ht="20.6" x14ac:dyDescent="0.25">
      <c r="A91">
        <v>89</v>
      </c>
      <c r="B91" s="1063" t="s">
        <v>2897</v>
      </c>
      <c r="C91" s="1063" t="s">
        <v>2909</v>
      </c>
      <c r="D91" s="1059" t="s">
        <v>2923</v>
      </c>
      <c r="E91"/>
      <c r="F91"/>
    </row>
    <row r="92" spans="1:6" ht="20.6" x14ac:dyDescent="0.25">
      <c r="A92">
        <v>90</v>
      </c>
      <c r="B92" s="1063" t="s">
        <v>2897</v>
      </c>
      <c r="C92" s="1063" t="s">
        <v>2893</v>
      </c>
      <c r="D92" s="1059" t="s">
        <v>2924</v>
      </c>
      <c r="E92"/>
      <c r="F92"/>
    </row>
    <row r="93" spans="1:6" ht="20.6" x14ac:dyDescent="0.25">
      <c r="A93">
        <v>91</v>
      </c>
      <c r="B93" s="1063" t="s">
        <v>1687</v>
      </c>
      <c r="C93" s="1063"/>
      <c r="D93" s="1059" t="s">
        <v>2924</v>
      </c>
      <c r="E93"/>
      <c r="F93"/>
    </row>
    <row r="94" spans="1:6" ht="20.6" x14ac:dyDescent="0.25">
      <c r="A94">
        <v>92</v>
      </c>
      <c r="B94" s="1063" t="s">
        <v>1688</v>
      </c>
      <c r="C94" s="1063"/>
      <c r="D94" s="1059" t="s">
        <v>2448</v>
      </c>
      <c r="E94"/>
      <c r="F94"/>
    </row>
    <row r="95" spans="1:6" ht="30.9" x14ac:dyDescent="0.25">
      <c r="A95">
        <v>93</v>
      </c>
      <c r="B95" s="1063" t="s">
        <v>1689</v>
      </c>
      <c r="C95" s="1063"/>
      <c r="D95" s="1059" t="s">
        <v>2449</v>
      </c>
      <c r="E95"/>
      <c r="F95"/>
    </row>
    <row r="96" spans="1:6" ht="20.6" x14ac:dyDescent="0.25">
      <c r="A96">
        <v>94</v>
      </c>
      <c r="B96" s="1063" t="s">
        <v>1690</v>
      </c>
      <c r="C96" s="1063"/>
      <c r="D96" s="1059" t="s">
        <v>2450</v>
      </c>
      <c r="E96"/>
      <c r="F96"/>
    </row>
    <row r="97" spans="1:6" ht="30.9" x14ac:dyDescent="0.25">
      <c r="A97">
        <v>95</v>
      </c>
      <c r="B97" s="1063" t="s">
        <v>1691</v>
      </c>
      <c r="C97" s="1063"/>
      <c r="D97" s="1059" t="s">
        <v>2451</v>
      </c>
      <c r="E97"/>
      <c r="F97"/>
    </row>
    <row r="98" spans="1:6" ht="41.15" x14ac:dyDescent="0.25">
      <c r="A98">
        <v>96</v>
      </c>
      <c r="B98" s="1063" t="s">
        <v>1692</v>
      </c>
      <c r="C98" s="1063"/>
      <c r="D98" s="1059" t="s">
        <v>2452</v>
      </c>
      <c r="E98"/>
      <c r="F98"/>
    </row>
    <row r="99" spans="1:6" ht="20.6" x14ac:dyDescent="0.25">
      <c r="A99">
        <v>97</v>
      </c>
      <c r="B99" s="1063" t="s">
        <v>1693</v>
      </c>
      <c r="C99" s="1063"/>
      <c r="D99" s="1059" t="s">
        <v>2453</v>
      </c>
      <c r="E99"/>
      <c r="F99"/>
    </row>
    <row r="100" spans="1:6" ht="30.9" x14ac:dyDescent="0.25">
      <c r="A100">
        <v>98</v>
      </c>
      <c r="B100" s="1063" t="s">
        <v>1694</v>
      </c>
      <c r="C100" s="1063"/>
      <c r="D100" s="1059" t="s">
        <v>2454</v>
      </c>
      <c r="E100"/>
      <c r="F100"/>
    </row>
    <row r="101" spans="1:6" ht="30.9" x14ac:dyDescent="0.25">
      <c r="A101">
        <v>99</v>
      </c>
      <c r="B101" s="1063" t="s">
        <v>1695</v>
      </c>
      <c r="C101" s="1063"/>
      <c r="D101" s="1059" t="s">
        <v>2455</v>
      </c>
      <c r="E101"/>
      <c r="F101"/>
    </row>
    <row r="102" spans="1:6" ht="61.75" x14ac:dyDescent="0.25">
      <c r="A102">
        <v>100</v>
      </c>
      <c r="B102" s="1063" t="s">
        <v>1696</v>
      </c>
      <c r="C102" s="1063"/>
      <c r="D102" s="1059" t="s">
        <v>2456</v>
      </c>
      <c r="E102"/>
      <c r="F102"/>
    </row>
    <row r="103" spans="1:6" x14ac:dyDescent="0.25">
      <c r="A103">
        <v>101</v>
      </c>
      <c r="B103" s="1063" t="s">
        <v>1697</v>
      </c>
      <c r="C103" s="1063"/>
      <c r="D103" s="1059" t="s">
        <v>2457</v>
      </c>
      <c r="E103"/>
      <c r="F103"/>
    </row>
    <row r="104" spans="1:6" ht="30.9" x14ac:dyDescent="0.25">
      <c r="A104">
        <v>102</v>
      </c>
      <c r="B104" s="1063" t="s">
        <v>1698</v>
      </c>
      <c r="C104" s="1063"/>
      <c r="D104" s="1059" t="s">
        <v>2458</v>
      </c>
      <c r="E104"/>
      <c r="F104"/>
    </row>
    <row r="105" spans="1:6" ht="61.75" x14ac:dyDescent="0.25">
      <c r="A105">
        <v>103</v>
      </c>
      <c r="B105" s="1063" t="s">
        <v>1699</v>
      </c>
      <c r="C105" s="1063"/>
      <c r="D105" s="1059" t="s">
        <v>2459</v>
      </c>
      <c r="E105"/>
      <c r="F105"/>
    </row>
    <row r="106" spans="1:6" ht="20.6" x14ac:dyDescent="0.25">
      <c r="A106">
        <v>104</v>
      </c>
      <c r="B106" s="1063" t="s">
        <v>1700</v>
      </c>
      <c r="C106" s="1063"/>
      <c r="D106" s="1059" t="s">
        <v>2665</v>
      </c>
      <c r="E106"/>
      <c r="F106"/>
    </row>
    <row r="107" spans="1:6" x14ac:dyDescent="0.25">
      <c r="A107">
        <v>105</v>
      </c>
      <c r="B107" s="1063" t="s">
        <v>1701</v>
      </c>
      <c r="C107" s="1063"/>
      <c r="D107" s="1059" t="s">
        <v>2666</v>
      </c>
      <c r="E107"/>
      <c r="F107"/>
    </row>
    <row r="108" spans="1:6" ht="41.15" x14ac:dyDescent="0.25">
      <c r="A108">
        <v>106</v>
      </c>
      <c r="B108" s="1063" t="s">
        <v>1702</v>
      </c>
      <c r="C108" s="1063" t="s">
        <v>1483</v>
      </c>
      <c r="D108" s="1059" t="s">
        <v>2667</v>
      </c>
      <c r="E108"/>
      <c r="F108"/>
    </row>
    <row r="109" spans="1:6" ht="41.15" x14ac:dyDescent="0.25">
      <c r="A109">
        <v>107</v>
      </c>
      <c r="B109" s="1063" t="s">
        <v>1702</v>
      </c>
      <c r="C109" s="1063" t="s">
        <v>1484</v>
      </c>
      <c r="D109" s="1059" t="s">
        <v>2894</v>
      </c>
      <c r="E109"/>
      <c r="F109"/>
    </row>
    <row r="110" spans="1:6" x14ac:dyDescent="0.25">
      <c r="A110">
        <v>108</v>
      </c>
      <c r="B110" s="1063" t="s">
        <v>1703</v>
      </c>
      <c r="C110" s="1063"/>
      <c r="D110" s="1059" t="s">
        <v>2668</v>
      </c>
      <c r="E110"/>
      <c r="F110"/>
    </row>
    <row r="111" spans="1:6" ht="30.9" x14ac:dyDescent="0.25">
      <c r="A111">
        <v>109</v>
      </c>
      <c r="B111" s="1063" t="s">
        <v>1704</v>
      </c>
      <c r="C111" s="1063"/>
      <c r="D111" s="1059" t="s">
        <v>2669</v>
      </c>
      <c r="E111"/>
      <c r="F111"/>
    </row>
    <row r="112" spans="1:6" x14ac:dyDescent="0.25">
      <c r="A112">
        <v>110</v>
      </c>
      <c r="B112" s="1063" t="s">
        <v>1705</v>
      </c>
      <c r="C112" s="1063"/>
      <c r="D112" s="1059" t="s">
        <v>2670</v>
      </c>
      <c r="E112"/>
      <c r="F112"/>
    </row>
    <row r="113" spans="1:6" x14ac:dyDescent="0.25">
      <c r="A113">
        <v>111</v>
      </c>
      <c r="B113" s="1063" t="s">
        <v>1706</v>
      </c>
      <c r="C113" s="1063"/>
      <c r="D113" s="1059" t="s">
        <v>2671</v>
      </c>
      <c r="E113"/>
      <c r="F113"/>
    </row>
    <row r="114" spans="1:6" ht="20.6" x14ac:dyDescent="0.25">
      <c r="A114">
        <v>112</v>
      </c>
      <c r="B114" s="1063" t="s">
        <v>1707</v>
      </c>
      <c r="C114" s="1063"/>
      <c r="D114" s="1059" t="s">
        <v>2460</v>
      </c>
      <c r="E114"/>
      <c r="F114"/>
    </row>
    <row r="115" spans="1:6" x14ac:dyDescent="0.25">
      <c r="A115">
        <v>113</v>
      </c>
      <c r="B115" s="1063" t="s">
        <v>1708</v>
      </c>
      <c r="C115" s="1063"/>
      <c r="D115" s="1059" t="s">
        <v>2461</v>
      </c>
      <c r="E115"/>
      <c r="F115"/>
    </row>
    <row r="116" spans="1:6" ht="61.75" x14ac:dyDescent="0.25">
      <c r="A116">
        <v>114</v>
      </c>
      <c r="B116" s="1063" t="s">
        <v>1709</v>
      </c>
      <c r="C116" s="1063"/>
      <c r="D116" s="1059" t="s">
        <v>2462</v>
      </c>
      <c r="E116"/>
      <c r="F116"/>
    </row>
    <row r="117" spans="1:6" x14ac:dyDescent="0.25">
      <c r="A117">
        <v>115</v>
      </c>
      <c r="B117" s="1063" t="s">
        <v>1710</v>
      </c>
      <c r="C117" s="1063"/>
      <c r="D117" s="1059" t="s">
        <v>2463</v>
      </c>
      <c r="E117"/>
      <c r="F117"/>
    </row>
    <row r="118" spans="1:6" ht="20.6" x14ac:dyDescent="0.25">
      <c r="A118">
        <v>116</v>
      </c>
      <c r="B118" s="1063" t="s">
        <v>1711</v>
      </c>
      <c r="C118" s="1063"/>
      <c r="D118" s="1059" t="s">
        <v>2464</v>
      </c>
      <c r="E118"/>
      <c r="F118"/>
    </row>
    <row r="119" spans="1:6" x14ac:dyDescent="0.25">
      <c r="A119">
        <v>117</v>
      </c>
      <c r="B119" s="1063" t="s">
        <v>1712</v>
      </c>
      <c r="C119" s="1063"/>
      <c r="D119" s="1059" t="s">
        <v>2465</v>
      </c>
      <c r="E119"/>
      <c r="F119"/>
    </row>
    <row r="120" spans="1:6" x14ac:dyDescent="0.25">
      <c r="A120">
        <v>118</v>
      </c>
      <c r="B120" s="1063" t="s">
        <v>1713</v>
      </c>
      <c r="C120" s="1063"/>
      <c r="D120" s="1059" t="s">
        <v>2466</v>
      </c>
      <c r="E120"/>
      <c r="F120"/>
    </row>
    <row r="121" spans="1:6" x14ac:dyDescent="0.25">
      <c r="A121">
        <v>119</v>
      </c>
      <c r="B121" s="1063" t="s">
        <v>1714</v>
      </c>
      <c r="C121" s="1063"/>
      <c r="D121" s="1059" t="s">
        <v>2467</v>
      </c>
      <c r="E121"/>
      <c r="F121"/>
    </row>
    <row r="122" spans="1:6" ht="51.45" x14ac:dyDescent="0.25">
      <c r="A122">
        <v>120</v>
      </c>
      <c r="B122" s="1063" t="s">
        <v>1715</v>
      </c>
      <c r="C122" s="1063"/>
      <c r="D122" s="1059" t="s">
        <v>2468</v>
      </c>
      <c r="E122"/>
      <c r="F122"/>
    </row>
    <row r="123" spans="1:6" x14ac:dyDescent="0.25">
      <c r="A123">
        <v>121</v>
      </c>
      <c r="B123" s="1063" t="s">
        <v>1716</v>
      </c>
      <c r="C123" s="1063"/>
      <c r="D123" s="1059" t="s">
        <v>2469</v>
      </c>
      <c r="E123"/>
      <c r="F123"/>
    </row>
    <row r="124" spans="1:6" x14ac:dyDescent="0.25">
      <c r="A124">
        <v>122</v>
      </c>
      <c r="B124" s="1063" t="s">
        <v>1717</v>
      </c>
      <c r="C124" s="1063"/>
      <c r="D124" s="1059" t="s">
        <v>2470</v>
      </c>
      <c r="E124"/>
      <c r="F124"/>
    </row>
    <row r="125" spans="1:6" x14ac:dyDescent="0.25">
      <c r="A125">
        <v>123</v>
      </c>
      <c r="B125" s="1063" t="s">
        <v>1718</v>
      </c>
      <c r="C125" s="1063"/>
      <c r="D125" s="1059" t="s">
        <v>2471</v>
      </c>
      <c r="E125"/>
      <c r="F125"/>
    </row>
    <row r="126" spans="1:6" x14ac:dyDescent="0.25">
      <c r="A126">
        <v>124</v>
      </c>
      <c r="B126" s="1063" t="s">
        <v>1719</v>
      </c>
      <c r="C126" s="1063" t="s">
        <v>2076</v>
      </c>
      <c r="D126" s="1059" t="s">
        <v>2672</v>
      </c>
      <c r="E126"/>
      <c r="F126"/>
    </row>
    <row r="127" spans="1:6" x14ac:dyDescent="0.25">
      <c r="A127">
        <v>125</v>
      </c>
      <c r="B127" s="1063" t="s">
        <v>1719</v>
      </c>
      <c r="C127" s="1063" t="s">
        <v>2077</v>
      </c>
      <c r="D127" s="1059" t="s">
        <v>2673</v>
      </c>
      <c r="E127"/>
      <c r="F127"/>
    </row>
    <row r="128" spans="1:6" x14ac:dyDescent="0.25">
      <c r="A128">
        <v>126</v>
      </c>
      <c r="B128" s="1063" t="s">
        <v>1720</v>
      </c>
      <c r="C128" s="1063"/>
      <c r="D128" s="1059" t="s">
        <v>2472</v>
      </c>
      <c r="E128"/>
      <c r="F128"/>
    </row>
    <row r="129" spans="1:6" ht="20.6" x14ac:dyDescent="0.25">
      <c r="A129">
        <v>127</v>
      </c>
      <c r="B129" s="1063" t="s">
        <v>1721</v>
      </c>
      <c r="C129" s="1063" t="s">
        <v>1487</v>
      </c>
      <c r="D129" s="1059" t="s">
        <v>2927</v>
      </c>
      <c r="E129"/>
      <c r="F129"/>
    </row>
    <row r="130" spans="1:6" ht="30.9" x14ac:dyDescent="0.25">
      <c r="A130">
        <v>128</v>
      </c>
      <c r="B130" s="1063" t="s">
        <v>1721</v>
      </c>
      <c r="C130" s="1063" t="s">
        <v>2910</v>
      </c>
      <c r="D130" s="1059" t="s">
        <v>2928</v>
      </c>
      <c r="E130"/>
      <c r="F130"/>
    </row>
    <row r="131" spans="1:6" x14ac:dyDescent="0.25">
      <c r="A131">
        <v>129</v>
      </c>
      <c r="B131" s="1063" t="s">
        <v>1722</v>
      </c>
      <c r="C131" s="1063" t="s">
        <v>1472</v>
      </c>
      <c r="D131" s="1059" t="s">
        <v>2674</v>
      </c>
      <c r="E131"/>
      <c r="F131"/>
    </row>
    <row r="132" spans="1:6" ht="20.6" x14ac:dyDescent="0.25">
      <c r="A132">
        <v>130</v>
      </c>
      <c r="B132" s="1063" t="s">
        <v>1722</v>
      </c>
      <c r="C132" s="1063" t="s">
        <v>1490</v>
      </c>
      <c r="D132" s="1059" t="s">
        <v>2675</v>
      </c>
      <c r="E132"/>
      <c r="F132"/>
    </row>
    <row r="133" spans="1:6" x14ac:dyDescent="0.25">
      <c r="A133">
        <v>131</v>
      </c>
      <c r="B133" s="1063" t="s">
        <v>1723</v>
      </c>
      <c r="C133" s="1063"/>
      <c r="D133" s="1059" t="s">
        <v>2473</v>
      </c>
      <c r="E133"/>
      <c r="F133"/>
    </row>
    <row r="134" spans="1:6" x14ac:dyDescent="0.25">
      <c r="A134">
        <v>132</v>
      </c>
      <c r="B134" s="1063" t="s">
        <v>1724</v>
      </c>
      <c r="C134" s="1063"/>
      <c r="D134" s="1059" t="s">
        <v>2474</v>
      </c>
      <c r="E134"/>
      <c r="F134"/>
    </row>
    <row r="135" spans="1:6" x14ac:dyDescent="0.25">
      <c r="A135">
        <v>133</v>
      </c>
      <c r="B135" s="1063" t="s">
        <v>1725</v>
      </c>
      <c r="C135" s="1063"/>
      <c r="D135" s="1059" t="s">
        <v>2475</v>
      </c>
      <c r="E135"/>
      <c r="F135"/>
    </row>
    <row r="136" spans="1:6" ht="51.45" x14ac:dyDescent="0.25">
      <c r="A136">
        <v>134</v>
      </c>
      <c r="B136" s="1063" t="s">
        <v>1726</v>
      </c>
      <c r="C136" s="1063"/>
      <c r="D136" s="1059" t="s">
        <v>2476</v>
      </c>
      <c r="E136"/>
      <c r="F136"/>
    </row>
    <row r="137" spans="1:6" ht="72" x14ac:dyDescent="0.25">
      <c r="A137">
        <v>135</v>
      </c>
      <c r="B137" s="1063" t="s">
        <v>1727</v>
      </c>
      <c r="C137" s="1063"/>
      <c r="D137" s="1059" t="s">
        <v>2477</v>
      </c>
      <c r="E137"/>
      <c r="F137"/>
    </row>
    <row r="138" spans="1:6" ht="20.6" x14ac:dyDescent="0.25">
      <c r="A138">
        <v>136</v>
      </c>
      <c r="B138" s="1063" t="s">
        <v>1728</v>
      </c>
      <c r="C138" s="1063"/>
      <c r="D138" s="1059" t="s">
        <v>2478</v>
      </c>
      <c r="E138"/>
      <c r="F138"/>
    </row>
    <row r="139" spans="1:6" x14ac:dyDescent="0.25">
      <c r="A139">
        <v>137</v>
      </c>
      <c r="B139" s="1063" t="s">
        <v>1729</v>
      </c>
      <c r="C139" s="1063"/>
      <c r="D139" s="1059" t="s">
        <v>2479</v>
      </c>
      <c r="E139"/>
      <c r="F139"/>
    </row>
    <row r="140" spans="1:6" ht="20.6" x14ac:dyDescent="0.25">
      <c r="A140">
        <v>138</v>
      </c>
      <c r="B140" s="1063" t="s">
        <v>1730</v>
      </c>
      <c r="C140" s="1063"/>
      <c r="D140" s="1059" t="s">
        <v>2480</v>
      </c>
      <c r="E140"/>
      <c r="F140"/>
    </row>
    <row r="141" spans="1:6" x14ac:dyDescent="0.25">
      <c r="A141">
        <v>139</v>
      </c>
      <c r="B141" s="1063" t="s">
        <v>1731</v>
      </c>
      <c r="C141" s="1063"/>
      <c r="D141" s="1059" t="s">
        <v>2676</v>
      </c>
      <c r="E141"/>
      <c r="F141"/>
    </row>
    <row r="142" spans="1:6" x14ac:dyDescent="0.25">
      <c r="A142">
        <v>140</v>
      </c>
      <c r="B142" s="1063" t="s">
        <v>1732</v>
      </c>
      <c r="C142" s="1063"/>
      <c r="D142" s="1059" t="s">
        <v>2677</v>
      </c>
      <c r="E142"/>
      <c r="F142"/>
    </row>
    <row r="143" spans="1:6" x14ac:dyDescent="0.25">
      <c r="A143">
        <v>141</v>
      </c>
      <c r="B143" s="1063" t="s">
        <v>1733</v>
      </c>
      <c r="C143" s="1063"/>
      <c r="D143" s="1059" t="s">
        <v>2678</v>
      </c>
      <c r="E143"/>
      <c r="F143"/>
    </row>
    <row r="144" spans="1:6" x14ac:dyDescent="0.25">
      <c r="A144">
        <v>142</v>
      </c>
      <c r="B144" s="1063" t="s">
        <v>1734</v>
      </c>
      <c r="C144" s="1063"/>
      <c r="D144" s="1059" t="s">
        <v>2679</v>
      </c>
      <c r="E144"/>
      <c r="F144"/>
    </row>
    <row r="145" spans="1:6" x14ac:dyDescent="0.25">
      <c r="A145">
        <v>143</v>
      </c>
      <c r="B145" s="1063" t="s">
        <v>1735</v>
      </c>
      <c r="C145" s="1063"/>
      <c r="D145" s="1059" t="s">
        <v>2680</v>
      </c>
      <c r="E145"/>
      <c r="F145"/>
    </row>
    <row r="146" spans="1:6" x14ac:dyDescent="0.25">
      <c r="A146">
        <v>144</v>
      </c>
      <c r="B146" s="1063" t="s">
        <v>1736</v>
      </c>
      <c r="C146" s="1063"/>
      <c r="D146" s="1059" t="s">
        <v>2681</v>
      </c>
      <c r="E146"/>
      <c r="F146"/>
    </row>
    <row r="147" spans="1:6" x14ac:dyDescent="0.25">
      <c r="A147">
        <v>145</v>
      </c>
      <c r="B147" s="1063" t="s">
        <v>1737</v>
      </c>
      <c r="C147" s="1063"/>
      <c r="D147" s="1059" t="s">
        <v>2682</v>
      </c>
      <c r="E147"/>
      <c r="F147"/>
    </row>
    <row r="148" spans="1:6" ht="20.6" x14ac:dyDescent="0.25">
      <c r="A148">
        <v>146</v>
      </c>
      <c r="B148" s="1063" t="s">
        <v>1738</v>
      </c>
      <c r="C148" s="1063"/>
      <c r="D148" s="1059" t="s">
        <v>2481</v>
      </c>
      <c r="E148"/>
      <c r="F148"/>
    </row>
    <row r="149" spans="1:6" x14ac:dyDescent="0.25">
      <c r="A149">
        <v>147</v>
      </c>
      <c r="B149" s="1063" t="s">
        <v>1739</v>
      </c>
      <c r="C149" s="1063"/>
      <c r="D149" s="1059" t="s">
        <v>2482</v>
      </c>
      <c r="E149"/>
      <c r="F149"/>
    </row>
    <row r="150" spans="1:6" x14ac:dyDescent="0.25">
      <c r="A150">
        <v>148</v>
      </c>
      <c r="B150" s="1063" t="s">
        <v>1740</v>
      </c>
      <c r="C150" s="1063"/>
      <c r="D150" s="1059" t="s">
        <v>2483</v>
      </c>
      <c r="E150"/>
      <c r="F150"/>
    </row>
    <row r="151" spans="1:6" ht="30.9" x14ac:dyDescent="0.25">
      <c r="A151">
        <v>149</v>
      </c>
      <c r="B151" s="1063" t="s">
        <v>1741</v>
      </c>
      <c r="C151" s="1063"/>
      <c r="D151" s="1059" t="s">
        <v>2484</v>
      </c>
      <c r="E151"/>
      <c r="F151"/>
    </row>
    <row r="152" spans="1:6" x14ac:dyDescent="0.25">
      <c r="A152">
        <v>150</v>
      </c>
      <c r="B152" s="1063" t="s">
        <v>1742</v>
      </c>
      <c r="C152" s="1063" t="s">
        <v>2078</v>
      </c>
      <c r="D152" s="1059" t="s">
        <v>2683</v>
      </c>
      <c r="E152"/>
      <c r="F152"/>
    </row>
    <row r="153" spans="1:6" x14ac:dyDescent="0.25">
      <c r="A153">
        <v>151</v>
      </c>
      <c r="B153" s="1063" t="s">
        <v>1742</v>
      </c>
      <c r="C153" s="1063" t="s">
        <v>2079</v>
      </c>
      <c r="D153" s="1059" t="s">
        <v>2684</v>
      </c>
      <c r="E153"/>
      <c r="F153"/>
    </row>
    <row r="154" spans="1:6" ht="30.9" x14ac:dyDescent="0.25">
      <c r="A154">
        <v>152</v>
      </c>
      <c r="B154" s="1063" t="s">
        <v>1743</v>
      </c>
      <c r="C154" s="1063"/>
      <c r="D154" s="1059" t="s">
        <v>2485</v>
      </c>
      <c r="E154"/>
      <c r="F154"/>
    </row>
    <row r="155" spans="1:6" ht="72" x14ac:dyDescent="0.25">
      <c r="A155">
        <v>153</v>
      </c>
      <c r="B155" s="1063" t="s">
        <v>1744</v>
      </c>
      <c r="C155" s="1063"/>
      <c r="D155" s="1059" t="s">
        <v>2486</v>
      </c>
      <c r="E155"/>
      <c r="F155"/>
    </row>
    <row r="156" spans="1:6" ht="30.9" x14ac:dyDescent="0.25">
      <c r="A156">
        <v>154</v>
      </c>
      <c r="B156" s="1063" t="s">
        <v>1745</v>
      </c>
      <c r="C156" s="1063"/>
      <c r="D156" s="1059" t="s">
        <v>2487</v>
      </c>
      <c r="E156"/>
      <c r="F156"/>
    </row>
    <row r="157" spans="1:6" x14ac:dyDescent="0.25">
      <c r="A157">
        <v>155</v>
      </c>
      <c r="B157" s="1063" t="s">
        <v>1746</v>
      </c>
      <c r="C157" s="1063"/>
      <c r="D157" s="1059" t="s">
        <v>2488</v>
      </c>
      <c r="E157"/>
      <c r="F157"/>
    </row>
    <row r="158" spans="1:6" ht="20.6" x14ac:dyDescent="0.25">
      <c r="A158">
        <v>156</v>
      </c>
      <c r="B158" s="1063" t="s">
        <v>1747</v>
      </c>
      <c r="C158" s="1063"/>
      <c r="D158" s="1059" t="s">
        <v>2489</v>
      </c>
      <c r="E158"/>
      <c r="F158"/>
    </row>
    <row r="159" spans="1:6" x14ac:dyDescent="0.25">
      <c r="A159">
        <v>157</v>
      </c>
      <c r="B159" s="1063" t="s">
        <v>1748</v>
      </c>
      <c r="C159" s="1063"/>
      <c r="D159" s="1059" t="s">
        <v>2490</v>
      </c>
      <c r="E159"/>
      <c r="F159"/>
    </row>
    <row r="160" spans="1:6" x14ac:dyDescent="0.25">
      <c r="A160">
        <v>158</v>
      </c>
      <c r="B160" s="1063" t="s">
        <v>1749</v>
      </c>
      <c r="C160" s="1063"/>
      <c r="D160" s="1059" t="s">
        <v>2491</v>
      </c>
      <c r="E160"/>
      <c r="F160"/>
    </row>
    <row r="161" spans="1:6" ht="41.15" x14ac:dyDescent="0.25">
      <c r="A161">
        <v>159</v>
      </c>
      <c r="B161" s="1063" t="s">
        <v>1750</v>
      </c>
      <c r="C161" s="1063"/>
      <c r="D161" s="1059" t="s">
        <v>2492</v>
      </c>
      <c r="E161"/>
      <c r="F161"/>
    </row>
    <row r="162" spans="1:6" ht="72" x14ac:dyDescent="0.25">
      <c r="A162">
        <v>160</v>
      </c>
      <c r="B162" s="1063" t="s">
        <v>1751</v>
      </c>
      <c r="C162" s="1063" t="s">
        <v>2373</v>
      </c>
      <c r="D162" s="1059" t="s">
        <v>2685</v>
      </c>
      <c r="E162"/>
      <c r="F162"/>
    </row>
    <row r="163" spans="1:6" ht="72" x14ac:dyDescent="0.25">
      <c r="A163">
        <v>161</v>
      </c>
      <c r="B163" s="1063" t="s">
        <v>1751</v>
      </c>
      <c r="C163" s="1063" t="s">
        <v>2374</v>
      </c>
      <c r="D163" s="1059" t="s">
        <v>2686</v>
      </c>
      <c r="E163"/>
      <c r="F163"/>
    </row>
    <row r="164" spans="1:6" ht="51.45" x14ac:dyDescent="0.25">
      <c r="A164">
        <v>162</v>
      </c>
      <c r="B164" s="1063" t="s">
        <v>1752</v>
      </c>
      <c r="C164" s="1063" t="s">
        <v>2373</v>
      </c>
      <c r="D164" s="1059" t="s">
        <v>2687</v>
      </c>
      <c r="E164"/>
      <c r="F164"/>
    </row>
    <row r="165" spans="1:6" ht="51.45" x14ac:dyDescent="0.25">
      <c r="A165">
        <v>163</v>
      </c>
      <c r="B165" s="1063" t="s">
        <v>1752</v>
      </c>
      <c r="C165" s="1063" t="s">
        <v>2374</v>
      </c>
      <c r="D165" s="1059" t="s">
        <v>2688</v>
      </c>
      <c r="E165"/>
      <c r="F165"/>
    </row>
    <row r="166" spans="1:6" ht="20.6" x14ac:dyDescent="0.25">
      <c r="A166">
        <v>164</v>
      </c>
      <c r="B166" s="1063" t="s">
        <v>1753</v>
      </c>
      <c r="C166" s="1063" t="s">
        <v>2373</v>
      </c>
      <c r="D166" s="1059" t="s">
        <v>2689</v>
      </c>
      <c r="E166"/>
      <c r="F166"/>
    </row>
    <row r="167" spans="1:6" ht="20.6" x14ac:dyDescent="0.25">
      <c r="A167">
        <v>165</v>
      </c>
      <c r="B167" s="1063" t="s">
        <v>1753</v>
      </c>
      <c r="C167" s="1063" t="s">
        <v>2374</v>
      </c>
      <c r="D167" s="1059" t="s">
        <v>2690</v>
      </c>
      <c r="E167"/>
      <c r="F167"/>
    </row>
    <row r="168" spans="1:6" x14ac:dyDescent="0.25">
      <c r="A168">
        <v>166</v>
      </c>
      <c r="B168" s="1063" t="s">
        <v>1754</v>
      </c>
      <c r="C168" s="1063"/>
      <c r="D168" s="1059" t="s">
        <v>2493</v>
      </c>
      <c r="E168"/>
      <c r="F168"/>
    </row>
    <row r="169" spans="1:6" x14ac:dyDescent="0.25">
      <c r="A169">
        <v>167</v>
      </c>
      <c r="B169" s="1063" t="s">
        <v>1755</v>
      </c>
      <c r="C169" s="1063"/>
      <c r="D169" s="1059" t="s">
        <v>2494</v>
      </c>
      <c r="E169"/>
      <c r="F169"/>
    </row>
    <row r="170" spans="1:6" ht="51.45" x14ac:dyDescent="0.25">
      <c r="A170">
        <v>168</v>
      </c>
      <c r="B170" s="1063" t="s">
        <v>2245</v>
      </c>
      <c r="C170" s="1063"/>
      <c r="D170" s="1059" t="s">
        <v>2495</v>
      </c>
      <c r="E170"/>
      <c r="F170"/>
    </row>
    <row r="171" spans="1:6" ht="20.6" x14ac:dyDescent="0.25">
      <c r="A171">
        <v>169</v>
      </c>
      <c r="B171" s="1063" t="s">
        <v>1756</v>
      </c>
      <c r="C171" s="1063"/>
      <c r="D171" s="1059" t="s">
        <v>2496</v>
      </c>
      <c r="E171"/>
      <c r="F171"/>
    </row>
    <row r="172" spans="1:6" x14ac:dyDescent="0.25">
      <c r="A172">
        <v>170</v>
      </c>
      <c r="B172" s="1063" t="s">
        <v>1757</v>
      </c>
      <c r="C172" s="1063"/>
      <c r="D172" s="1059" t="s">
        <v>2497</v>
      </c>
      <c r="E172"/>
      <c r="F172"/>
    </row>
    <row r="173" spans="1:6" x14ac:dyDescent="0.25">
      <c r="A173">
        <v>171</v>
      </c>
      <c r="B173" s="1063" t="s">
        <v>1758</v>
      </c>
      <c r="C173" s="1063"/>
      <c r="D173" s="1059" t="s">
        <v>2498</v>
      </c>
      <c r="E173"/>
      <c r="F173"/>
    </row>
    <row r="174" spans="1:6" x14ac:dyDescent="0.25">
      <c r="A174">
        <v>172</v>
      </c>
      <c r="B174" s="1063" t="s">
        <v>1759</v>
      </c>
      <c r="C174" s="1063" t="s">
        <v>2376</v>
      </c>
      <c r="D174" s="1059" t="s">
        <v>2691</v>
      </c>
      <c r="E174"/>
      <c r="F174"/>
    </row>
    <row r="175" spans="1:6" ht="20.6" x14ac:dyDescent="0.25">
      <c r="A175">
        <v>173</v>
      </c>
      <c r="B175" s="1063" t="s">
        <v>1759</v>
      </c>
      <c r="C175" s="1063" t="s">
        <v>2375</v>
      </c>
      <c r="D175" s="1059" t="s">
        <v>2692</v>
      </c>
      <c r="E175"/>
      <c r="F175"/>
    </row>
    <row r="176" spans="1:6" ht="41.15" x14ac:dyDescent="0.25">
      <c r="A176">
        <v>174</v>
      </c>
      <c r="B176" s="1063" t="s">
        <v>1760</v>
      </c>
      <c r="C176" s="1063"/>
      <c r="D176" s="1059" t="s">
        <v>2499</v>
      </c>
      <c r="E176"/>
      <c r="F176"/>
    </row>
    <row r="177" spans="1:6" x14ac:dyDescent="0.25">
      <c r="A177">
        <v>175</v>
      </c>
      <c r="B177" s="1063" t="s">
        <v>1761</v>
      </c>
      <c r="C177" s="1063"/>
      <c r="D177" s="1059" t="s">
        <v>2500</v>
      </c>
      <c r="E177"/>
      <c r="F177"/>
    </row>
    <row r="178" spans="1:6" ht="30.9" x14ac:dyDescent="0.25">
      <c r="A178">
        <v>176</v>
      </c>
      <c r="B178" s="1063" t="s">
        <v>1762</v>
      </c>
      <c r="C178" s="1063"/>
      <c r="D178" s="1059" t="s">
        <v>2501</v>
      </c>
      <c r="E178"/>
      <c r="F178"/>
    </row>
    <row r="179" spans="1:6" ht="41.15" x14ac:dyDescent="0.25">
      <c r="A179">
        <v>177</v>
      </c>
      <c r="B179" s="1063" t="s">
        <v>1763</v>
      </c>
      <c r="C179" s="1063"/>
      <c r="D179" s="1059" t="s">
        <v>2502</v>
      </c>
      <c r="E179"/>
      <c r="F179"/>
    </row>
    <row r="180" spans="1:6" x14ac:dyDescent="0.25">
      <c r="A180">
        <v>178</v>
      </c>
      <c r="B180" s="1063" t="s">
        <v>1764</v>
      </c>
      <c r="C180" s="1063"/>
      <c r="D180" s="1059" t="s">
        <v>2503</v>
      </c>
      <c r="E180"/>
      <c r="F180"/>
    </row>
    <row r="181" spans="1:6" ht="30.9" x14ac:dyDescent="0.25">
      <c r="A181">
        <v>179</v>
      </c>
      <c r="B181" s="1063" t="s">
        <v>1765</v>
      </c>
      <c r="C181" s="1063"/>
      <c r="D181" s="1059" t="s">
        <v>2504</v>
      </c>
      <c r="E181"/>
      <c r="F181"/>
    </row>
    <row r="182" spans="1:6" ht="20.6" x14ac:dyDescent="0.25">
      <c r="A182">
        <v>180</v>
      </c>
      <c r="B182" s="1063" t="s">
        <v>1766</v>
      </c>
      <c r="C182" s="1063"/>
      <c r="D182" s="1059" t="s">
        <v>2505</v>
      </c>
      <c r="E182"/>
      <c r="F182"/>
    </row>
    <row r="183" spans="1:6" x14ac:dyDescent="0.25">
      <c r="A183">
        <v>181</v>
      </c>
      <c r="B183" s="1063" t="s">
        <v>1767</v>
      </c>
      <c r="C183" s="1063"/>
      <c r="D183" s="1059" t="s">
        <v>2506</v>
      </c>
      <c r="E183"/>
      <c r="F183"/>
    </row>
    <row r="184" spans="1:6" ht="30.9" x14ac:dyDescent="0.25">
      <c r="A184">
        <v>182</v>
      </c>
      <c r="B184" s="1063" t="s">
        <v>1768</v>
      </c>
      <c r="C184" s="1063"/>
      <c r="D184" s="1059" t="s">
        <v>2507</v>
      </c>
      <c r="E184"/>
      <c r="F184"/>
    </row>
    <row r="185" spans="1:6" ht="51.45" x14ac:dyDescent="0.25">
      <c r="A185">
        <v>183</v>
      </c>
      <c r="B185" s="1063" t="s">
        <v>1769</v>
      </c>
      <c r="C185" s="1063"/>
      <c r="D185" s="1059" t="s">
        <v>2508</v>
      </c>
      <c r="E185"/>
      <c r="F185"/>
    </row>
    <row r="186" spans="1:6" ht="20.6" x14ac:dyDescent="0.25">
      <c r="A186">
        <v>184</v>
      </c>
      <c r="B186" s="1063" t="s">
        <v>1770</v>
      </c>
      <c r="C186" s="1063"/>
      <c r="D186" s="1059" t="s">
        <v>2509</v>
      </c>
      <c r="E186"/>
      <c r="F186"/>
    </row>
    <row r="187" spans="1:6" x14ac:dyDescent="0.25">
      <c r="A187">
        <v>185</v>
      </c>
      <c r="B187" s="1063" t="s">
        <v>1771</v>
      </c>
      <c r="C187" s="1063"/>
      <c r="D187" s="1059" t="s">
        <v>2510</v>
      </c>
      <c r="E187"/>
      <c r="F187"/>
    </row>
    <row r="188" spans="1:6" ht="30.9" x14ac:dyDescent="0.25">
      <c r="A188">
        <v>186</v>
      </c>
      <c r="B188" s="1063" t="s">
        <v>1772</v>
      </c>
      <c r="C188" s="1063"/>
      <c r="D188" s="1059" t="s">
        <v>2511</v>
      </c>
      <c r="E188"/>
      <c r="F188"/>
    </row>
    <row r="189" spans="1:6" ht="51.45" x14ac:dyDescent="0.25">
      <c r="A189">
        <v>187</v>
      </c>
      <c r="B189" s="1063" t="s">
        <v>1773</v>
      </c>
      <c r="C189" s="1063"/>
      <c r="D189" s="1059" t="s">
        <v>2512</v>
      </c>
      <c r="E189"/>
      <c r="F189"/>
    </row>
    <row r="190" spans="1:6" ht="30.9" x14ac:dyDescent="0.25">
      <c r="A190">
        <v>188</v>
      </c>
      <c r="B190" s="1063" t="s">
        <v>1774</v>
      </c>
      <c r="C190" s="1063" t="s">
        <v>2373</v>
      </c>
      <c r="D190" s="1059" t="s">
        <v>2693</v>
      </c>
      <c r="E190"/>
      <c r="F190"/>
    </row>
    <row r="191" spans="1:6" ht="30.9" x14ac:dyDescent="0.25">
      <c r="A191">
        <v>189</v>
      </c>
      <c r="B191" s="1063" t="s">
        <v>1774</v>
      </c>
      <c r="C191" s="1063" t="s">
        <v>2374</v>
      </c>
      <c r="D191" s="1059" t="s">
        <v>2694</v>
      </c>
      <c r="E191"/>
      <c r="F191"/>
    </row>
    <row r="192" spans="1:6" x14ac:dyDescent="0.25">
      <c r="A192">
        <v>190</v>
      </c>
      <c r="B192" s="1063" t="s">
        <v>1775</v>
      </c>
      <c r="C192" s="1063"/>
      <c r="D192" s="1059" t="s">
        <v>2513</v>
      </c>
      <c r="E192"/>
      <c r="F192"/>
    </row>
    <row r="193" spans="1:6" ht="30.9" x14ac:dyDescent="0.25">
      <c r="A193">
        <v>191</v>
      </c>
      <c r="B193" s="1063" t="s">
        <v>1776</v>
      </c>
      <c r="C193" s="1063"/>
      <c r="D193" s="1059" t="s">
        <v>2514</v>
      </c>
      <c r="E193"/>
      <c r="F193"/>
    </row>
    <row r="194" spans="1:6" ht="51.45" x14ac:dyDescent="0.25">
      <c r="A194">
        <v>192</v>
      </c>
      <c r="B194" s="1063" t="s">
        <v>1777</v>
      </c>
      <c r="C194" s="1063"/>
      <c r="D194" s="1059" t="s">
        <v>2515</v>
      </c>
      <c r="E194"/>
      <c r="F194"/>
    </row>
    <row r="195" spans="1:6" ht="51.45" x14ac:dyDescent="0.25">
      <c r="A195">
        <v>193</v>
      </c>
      <c r="B195" s="1063" t="s">
        <v>1778</v>
      </c>
      <c r="C195" s="1063"/>
      <c r="D195" s="1059" t="s">
        <v>2516</v>
      </c>
      <c r="E195"/>
      <c r="F195"/>
    </row>
    <row r="196" spans="1:6" x14ac:dyDescent="0.25">
      <c r="A196">
        <v>194</v>
      </c>
      <c r="B196" s="1063" t="s">
        <v>1779</v>
      </c>
      <c r="C196" s="1063"/>
      <c r="D196" s="1059" t="s">
        <v>2517</v>
      </c>
      <c r="E196"/>
      <c r="F196"/>
    </row>
    <row r="197" spans="1:6" ht="30.9" x14ac:dyDescent="0.25">
      <c r="A197">
        <v>195</v>
      </c>
      <c r="B197" s="1063" t="s">
        <v>1780</v>
      </c>
      <c r="C197" s="1063"/>
      <c r="D197" s="1059" t="s">
        <v>2518</v>
      </c>
      <c r="E197"/>
      <c r="F197"/>
    </row>
    <row r="198" spans="1:6" ht="51.45" x14ac:dyDescent="0.25">
      <c r="A198">
        <v>196</v>
      </c>
      <c r="B198" s="1063" t="s">
        <v>1781</v>
      </c>
      <c r="C198" s="1063"/>
      <c r="D198" s="1059" t="s">
        <v>2519</v>
      </c>
      <c r="E198"/>
      <c r="F198"/>
    </row>
    <row r="199" spans="1:6" x14ac:dyDescent="0.25">
      <c r="A199">
        <v>197</v>
      </c>
      <c r="B199" s="1063" t="s">
        <v>1782</v>
      </c>
      <c r="C199" s="1063"/>
      <c r="D199" s="1059" t="s">
        <v>2520</v>
      </c>
      <c r="E199"/>
      <c r="F199"/>
    </row>
    <row r="200" spans="1:6" x14ac:dyDescent="0.25">
      <c r="A200">
        <v>198</v>
      </c>
      <c r="B200" s="1063" t="s">
        <v>1783</v>
      </c>
      <c r="C200" s="1063"/>
      <c r="D200" s="1059" t="s">
        <v>2695</v>
      </c>
      <c r="E200"/>
      <c r="F200"/>
    </row>
    <row r="201" spans="1:6" x14ac:dyDescent="0.25">
      <c r="A201">
        <v>199</v>
      </c>
      <c r="B201" s="1063" t="s">
        <v>1784</v>
      </c>
      <c r="C201" s="1063"/>
      <c r="D201" s="1059" t="s">
        <v>2696</v>
      </c>
      <c r="E201"/>
      <c r="F201"/>
    </row>
    <row r="202" spans="1:6" x14ac:dyDescent="0.25">
      <c r="A202">
        <v>200</v>
      </c>
      <c r="B202" s="1063" t="s">
        <v>1785</v>
      </c>
      <c r="C202" s="1063"/>
      <c r="D202" s="1059" t="s">
        <v>2697</v>
      </c>
      <c r="E202"/>
      <c r="F202"/>
    </row>
    <row r="203" spans="1:6" x14ac:dyDescent="0.25">
      <c r="A203">
        <v>201</v>
      </c>
      <c r="B203" s="1063" t="s">
        <v>1786</v>
      </c>
      <c r="C203" s="1063"/>
      <c r="D203" s="1059" t="s">
        <v>2698</v>
      </c>
      <c r="E203"/>
      <c r="F203"/>
    </row>
    <row r="204" spans="1:6" x14ac:dyDescent="0.25">
      <c r="A204">
        <v>202</v>
      </c>
      <c r="B204" s="1063" t="s">
        <v>1787</v>
      </c>
      <c r="C204" s="1063"/>
      <c r="D204" s="1059" t="s">
        <v>2699</v>
      </c>
      <c r="E204"/>
      <c r="F204"/>
    </row>
    <row r="205" spans="1:6" x14ac:dyDescent="0.25">
      <c r="A205">
        <v>203</v>
      </c>
      <c r="B205" s="1063" t="s">
        <v>1788</v>
      </c>
      <c r="C205" s="1063"/>
      <c r="D205" s="1059" t="s">
        <v>2521</v>
      </c>
      <c r="E205"/>
      <c r="F205"/>
    </row>
    <row r="206" spans="1:6" x14ac:dyDescent="0.25">
      <c r="A206">
        <v>204</v>
      </c>
      <c r="B206" s="1063" t="s">
        <v>1789</v>
      </c>
      <c r="C206" s="1063"/>
      <c r="D206" s="1059" t="s">
        <v>2700</v>
      </c>
      <c r="E206"/>
      <c r="F206"/>
    </row>
    <row r="207" spans="1:6" x14ac:dyDescent="0.25">
      <c r="A207">
        <v>205</v>
      </c>
      <c r="B207" s="1063" t="s">
        <v>1790</v>
      </c>
      <c r="C207" s="1063"/>
      <c r="D207" s="1059" t="s">
        <v>2701</v>
      </c>
      <c r="E207"/>
      <c r="F207"/>
    </row>
    <row r="208" spans="1:6" x14ac:dyDescent="0.25">
      <c r="A208">
        <v>206</v>
      </c>
      <c r="B208" s="1063" t="s">
        <v>1791</v>
      </c>
      <c r="C208" s="1063"/>
      <c r="D208" s="1059" t="s">
        <v>2702</v>
      </c>
      <c r="E208"/>
      <c r="F208"/>
    </row>
    <row r="209" spans="1:6" x14ac:dyDescent="0.25">
      <c r="A209">
        <v>207</v>
      </c>
      <c r="B209" s="1063" t="s">
        <v>1792</v>
      </c>
      <c r="C209" s="1063" t="s">
        <v>1472</v>
      </c>
      <c r="D209" s="1059" t="s">
        <v>2703</v>
      </c>
      <c r="E209"/>
      <c r="F209"/>
    </row>
    <row r="210" spans="1:6" ht="20.6" x14ac:dyDescent="0.25">
      <c r="A210">
        <v>208</v>
      </c>
      <c r="B210" s="1063" t="s">
        <v>1792</v>
      </c>
      <c r="C210" s="1063" t="s">
        <v>1490</v>
      </c>
      <c r="D210" s="1059" t="s">
        <v>2704</v>
      </c>
      <c r="E210"/>
      <c r="F210"/>
    </row>
    <row r="211" spans="1:6" x14ac:dyDescent="0.25">
      <c r="A211">
        <v>209</v>
      </c>
      <c r="B211" s="1063" t="s">
        <v>1793</v>
      </c>
      <c r="C211" s="1063" t="s">
        <v>1472</v>
      </c>
      <c r="D211" s="1059" t="s">
        <v>2705</v>
      </c>
      <c r="E211"/>
      <c r="F211"/>
    </row>
    <row r="212" spans="1:6" ht="20.6" x14ac:dyDescent="0.25">
      <c r="A212">
        <v>210</v>
      </c>
      <c r="B212" s="1063" t="s">
        <v>1793</v>
      </c>
      <c r="C212" s="1063" t="s">
        <v>1490</v>
      </c>
      <c r="D212" s="1059" t="s">
        <v>2706</v>
      </c>
      <c r="E212"/>
      <c r="F212"/>
    </row>
    <row r="213" spans="1:6" x14ac:dyDescent="0.25">
      <c r="A213">
        <v>211</v>
      </c>
      <c r="B213" s="1063" t="s">
        <v>1794</v>
      </c>
      <c r="C213" s="1063"/>
      <c r="D213" s="1059" t="s">
        <v>2522</v>
      </c>
      <c r="E213"/>
      <c r="F213"/>
    </row>
    <row r="214" spans="1:6" x14ac:dyDescent="0.25">
      <c r="A214">
        <v>212</v>
      </c>
      <c r="B214" s="1063" t="s">
        <v>1795</v>
      </c>
      <c r="C214" s="1063"/>
      <c r="D214" s="1059" t="s">
        <v>2523</v>
      </c>
      <c r="E214"/>
      <c r="F214"/>
    </row>
    <row r="215" spans="1:6" ht="30.9" x14ac:dyDescent="0.25">
      <c r="A215">
        <v>213</v>
      </c>
      <c r="B215" s="1063" t="s">
        <v>1796</v>
      </c>
      <c r="C215" s="1063"/>
      <c r="D215" s="1059" t="s">
        <v>2524</v>
      </c>
      <c r="E215"/>
      <c r="F215"/>
    </row>
    <row r="216" spans="1:6" x14ac:dyDescent="0.25">
      <c r="A216">
        <v>214</v>
      </c>
      <c r="B216" s="1063" t="s">
        <v>1797</v>
      </c>
      <c r="C216" s="1063"/>
      <c r="D216" s="1059" t="s">
        <v>2525</v>
      </c>
      <c r="E216"/>
      <c r="F216"/>
    </row>
    <row r="217" spans="1:6" x14ac:dyDescent="0.25">
      <c r="A217">
        <v>215</v>
      </c>
      <c r="B217" s="1063" t="s">
        <v>1798</v>
      </c>
      <c r="C217" s="1063"/>
      <c r="D217" s="1059" t="s">
        <v>2526</v>
      </c>
      <c r="E217"/>
      <c r="F217"/>
    </row>
    <row r="218" spans="1:6" ht="20.6" x14ac:dyDescent="0.25">
      <c r="A218">
        <v>216</v>
      </c>
      <c r="B218" s="1063" t="s">
        <v>2363</v>
      </c>
      <c r="C218" s="1063" t="s">
        <v>2388</v>
      </c>
      <c r="D218" s="1059" t="s">
        <v>2929</v>
      </c>
      <c r="E218"/>
      <c r="F218"/>
    </row>
    <row r="219" spans="1:6" ht="30.9" x14ac:dyDescent="0.25">
      <c r="A219">
        <v>217</v>
      </c>
      <c r="B219" s="1063" t="s">
        <v>2363</v>
      </c>
      <c r="C219" s="1063" t="s">
        <v>2364</v>
      </c>
      <c r="D219" s="1059" t="s">
        <v>2930</v>
      </c>
      <c r="E219"/>
      <c r="F219"/>
    </row>
    <row r="220" spans="1:6" x14ac:dyDescent="0.25">
      <c r="A220">
        <v>218</v>
      </c>
      <c r="B220" s="1063" t="s">
        <v>1799</v>
      </c>
      <c r="C220" s="1063"/>
      <c r="D220" s="1059" t="s">
        <v>2527</v>
      </c>
      <c r="E220"/>
      <c r="F220"/>
    </row>
    <row r="221" spans="1:6" x14ac:dyDescent="0.25">
      <c r="A221">
        <v>219</v>
      </c>
      <c r="B221" s="1063" t="s">
        <v>1800</v>
      </c>
      <c r="C221" s="1063"/>
      <c r="D221" s="1059" t="s">
        <v>2528</v>
      </c>
      <c r="E221"/>
      <c r="F221"/>
    </row>
    <row r="222" spans="1:6" x14ac:dyDescent="0.25">
      <c r="A222">
        <v>220</v>
      </c>
      <c r="B222" s="1063" t="s">
        <v>1801</v>
      </c>
      <c r="C222" s="1063"/>
      <c r="D222" s="1059" t="s">
        <v>2529</v>
      </c>
      <c r="E222"/>
      <c r="F222"/>
    </row>
    <row r="223" spans="1:6" ht="61.75" x14ac:dyDescent="0.25">
      <c r="A223">
        <v>221</v>
      </c>
      <c r="B223" s="1063" t="s">
        <v>1802</v>
      </c>
      <c r="C223" s="1063"/>
      <c r="D223" s="1059" t="s">
        <v>2530</v>
      </c>
      <c r="E223"/>
      <c r="F223"/>
    </row>
    <row r="224" spans="1:6" ht="20.6" x14ac:dyDescent="0.25">
      <c r="A224">
        <v>222</v>
      </c>
      <c r="B224" s="1063" t="s">
        <v>1803</v>
      </c>
      <c r="C224" s="1063"/>
      <c r="D224" s="1059" t="s">
        <v>2531</v>
      </c>
      <c r="E224"/>
      <c r="F224"/>
    </row>
    <row r="225" spans="1:6" ht="20.6" x14ac:dyDescent="0.25">
      <c r="A225">
        <v>223</v>
      </c>
      <c r="B225" s="1063" t="s">
        <v>1804</v>
      </c>
      <c r="C225" s="1063"/>
      <c r="D225" s="1059" t="s">
        <v>2532</v>
      </c>
      <c r="E225"/>
      <c r="F225"/>
    </row>
    <row r="226" spans="1:6" ht="20.6" x14ac:dyDescent="0.25">
      <c r="A226">
        <v>224</v>
      </c>
      <c r="B226" s="1063" t="s">
        <v>1805</v>
      </c>
      <c r="C226" s="1063"/>
      <c r="D226" s="1059" t="s">
        <v>2533</v>
      </c>
      <c r="E226"/>
      <c r="F226"/>
    </row>
    <row r="227" spans="1:6" x14ac:dyDescent="0.25">
      <c r="A227">
        <v>225</v>
      </c>
      <c r="B227" s="1063" t="s">
        <v>1806</v>
      </c>
      <c r="C227" s="1063"/>
      <c r="D227" s="1059" t="s">
        <v>2534</v>
      </c>
      <c r="E227"/>
      <c r="F227"/>
    </row>
    <row r="228" spans="1:6" ht="20.6" x14ac:dyDescent="0.25">
      <c r="A228">
        <v>226</v>
      </c>
      <c r="B228" s="1063" t="s">
        <v>1807</v>
      </c>
      <c r="C228" s="1063"/>
      <c r="D228" s="1059" t="s">
        <v>2535</v>
      </c>
      <c r="E228"/>
      <c r="F228"/>
    </row>
    <row r="229" spans="1:6" x14ac:dyDescent="0.25">
      <c r="A229">
        <v>227</v>
      </c>
      <c r="B229" s="1063" t="s">
        <v>1808</v>
      </c>
      <c r="C229" s="1063"/>
      <c r="D229" s="1059" t="s">
        <v>2536</v>
      </c>
      <c r="E229"/>
      <c r="F229"/>
    </row>
    <row r="230" spans="1:6" x14ac:dyDescent="0.25">
      <c r="A230">
        <v>228</v>
      </c>
      <c r="B230" s="1063" t="s">
        <v>1809</v>
      </c>
      <c r="C230" s="1063"/>
      <c r="D230" s="1059" t="s">
        <v>2537</v>
      </c>
      <c r="E230"/>
      <c r="F230"/>
    </row>
    <row r="231" spans="1:6" ht="20.6" x14ac:dyDescent="0.25">
      <c r="A231">
        <v>229</v>
      </c>
      <c r="B231" s="1063" t="s">
        <v>1810</v>
      </c>
      <c r="C231" s="1063"/>
      <c r="D231" s="1059" t="s">
        <v>2538</v>
      </c>
      <c r="E231"/>
      <c r="F231"/>
    </row>
    <row r="232" spans="1:6" ht="20.6" x14ac:dyDescent="0.25">
      <c r="A232">
        <v>230</v>
      </c>
      <c r="B232" s="1063" t="s">
        <v>1811</v>
      </c>
      <c r="C232" s="1063"/>
      <c r="D232" s="1059" t="s">
        <v>2539</v>
      </c>
      <c r="E232"/>
      <c r="F232"/>
    </row>
    <row r="233" spans="1:6" x14ac:dyDescent="0.25">
      <c r="A233">
        <v>231</v>
      </c>
      <c r="B233" s="1063" t="s">
        <v>1812</v>
      </c>
      <c r="C233" s="1063"/>
      <c r="D233" s="1059" t="s">
        <v>2540</v>
      </c>
      <c r="E233"/>
      <c r="F233"/>
    </row>
    <row r="234" spans="1:6" ht="20.6" x14ac:dyDescent="0.25">
      <c r="A234">
        <v>232</v>
      </c>
      <c r="B234" s="1063" t="s">
        <v>1813</v>
      </c>
      <c r="C234" s="1063"/>
      <c r="D234" s="1059" t="s">
        <v>2541</v>
      </c>
      <c r="E234"/>
      <c r="F234"/>
    </row>
    <row r="235" spans="1:6" x14ac:dyDescent="0.25">
      <c r="A235">
        <v>233</v>
      </c>
      <c r="B235" s="1063" t="s">
        <v>1814</v>
      </c>
      <c r="C235" s="1063"/>
      <c r="D235" s="1059" t="s">
        <v>2542</v>
      </c>
      <c r="E235"/>
      <c r="F235"/>
    </row>
    <row r="236" spans="1:6" ht="20.6" x14ac:dyDescent="0.25">
      <c r="A236">
        <v>234</v>
      </c>
      <c r="B236" s="1063" t="s">
        <v>1815</v>
      </c>
      <c r="C236" s="1063"/>
      <c r="D236" s="1059" t="s">
        <v>2543</v>
      </c>
      <c r="E236"/>
      <c r="F236"/>
    </row>
    <row r="237" spans="1:6" x14ac:dyDescent="0.25">
      <c r="A237">
        <v>235</v>
      </c>
      <c r="B237" s="1063" t="s">
        <v>1816</v>
      </c>
      <c r="C237" s="1063"/>
      <c r="D237" s="1059" t="s">
        <v>2544</v>
      </c>
      <c r="E237"/>
      <c r="F237"/>
    </row>
    <row r="238" spans="1:6" ht="20.6" x14ac:dyDescent="0.25">
      <c r="A238">
        <v>236</v>
      </c>
      <c r="B238" s="1063" t="s">
        <v>1817</v>
      </c>
      <c r="C238" s="1063"/>
      <c r="D238" s="1059" t="s">
        <v>2545</v>
      </c>
      <c r="E238"/>
      <c r="F238"/>
    </row>
    <row r="239" spans="1:6" x14ac:dyDescent="0.25">
      <c r="A239">
        <v>237</v>
      </c>
      <c r="B239" s="1063" t="s">
        <v>1818</v>
      </c>
      <c r="C239" s="1063"/>
      <c r="D239" s="1059" t="s">
        <v>2546</v>
      </c>
      <c r="E239"/>
      <c r="F239"/>
    </row>
    <row r="240" spans="1:6" ht="20.6" x14ac:dyDescent="0.25">
      <c r="A240">
        <v>238</v>
      </c>
      <c r="B240" s="1063"/>
      <c r="C240" s="1063"/>
      <c r="D240" s="1059" t="s">
        <v>2707</v>
      </c>
      <c r="E240"/>
      <c r="F240"/>
    </row>
    <row r="241" spans="1:6" ht="51.45" x14ac:dyDescent="0.25">
      <c r="A241">
        <v>239</v>
      </c>
      <c r="B241" s="1063" t="s">
        <v>1819</v>
      </c>
      <c r="C241" s="1063"/>
      <c r="D241" s="1059" t="s">
        <v>2547</v>
      </c>
      <c r="E241"/>
      <c r="F241"/>
    </row>
    <row r="242" spans="1:6" ht="20.6" x14ac:dyDescent="0.25">
      <c r="A242">
        <v>240</v>
      </c>
      <c r="B242" s="1063" t="s">
        <v>1820</v>
      </c>
      <c r="C242" s="1063" t="s">
        <v>1508</v>
      </c>
      <c r="D242" s="1059" t="s">
        <v>2931</v>
      </c>
      <c r="E242"/>
      <c r="F242"/>
    </row>
    <row r="243" spans="1:6" ht="30.9" x14ac:dyDescent="0.25">
      <c r="A243">
        <v>241</v>
      </c>
      <c r="B243" s="1063" t="s">
        <v>1820</v>
      </c>
      <c r="C243" s="1063" t="s">
        <v>1509</v>
      </c>
      <c r="D243" s="1059" t="s">
        <v>2932</v>
      </c>
      <c r="E243"/>
      <c r="F243"/>
    </row>
    <row r="244" spans="1:6" x14ac:dyDescent="0.25">
      <c r="A244">
        <v>242</v>
      </c>
      <c r="B244" s="1063" t="s">
        <v>1821</v>
      </c>
      <c r="C244" s="1063"/>
      <c r="D244" s="1059" t="s">
        <v>2548</v>
      </c>
      <c r="E244"/>
      <c r="F244"/>
    </row>
    <row r="245" spans="1:6" ht="30.9" x14ac:dyDescent="0.25">
      <c r="A245">
        <v>243</v>
      </c>
      <c r="B245" s="1063" t="s">
        <v>1822</v>
      </c>
      <c r="C245" s="1063"/>
      <c r="D245" s="1059" t="s">
        <v>2708</v>
      </c>
      <c r="E245"/>
      <c r="F245"/>
    </row>
    <row r="246" spans="1:6" ht="30.9" x14ac:dyDescent="0.25">
      <c r="A246">
        <v>244</v>
      </c>
      <c r="B246" s="1063" t="s">
        <v>1823</v>
      </c>
      <c r="C246" s="1063"/>
      <c r="D246" s="1059" t="s">
        <v>2709</v>
      </c>
      <c r="E246"/>
      <c r="F246"/>
    </row>
    <row r="247" spans="1:6" ht="30.9" x14ac:dyDescent="0.25">
      <c r="A247">
        <v>245</v>
      </c>
      <c r="B247" s="1063" t="s">
        <v>1824</v>
      </c>
      <c r="C247" s="1063"/>
      <c r="D247" s="1059" t="s">
        <v>2549</v>
      </c>
      <c r="E247"/>
      <c r="F247"/>
    </row>
    <row r="248" spans="1:6" x14ac:dyDescent="0.25">
      <c r="A248">
        <v>246</v>
      </c>
      <c r="B248" s="1063" t="s">
        <v>1825</v>
      </c>
      <c r="C248" s="1063"/>
      <c r="D248" s="1059" t="s">
        <v>2550</v>
      </c>
      <c r="E248"/>
      <c r="F248"/>
    </row>
    <row r="249" spans="1:6" x14ac:dyDescent="0.25">
      <c r="A249">
        <v>247</v>
      </c>
      <c r="B249" s="1063" t="s">
        <v>1826</v>
      </c>
      <c r="C249" s="1063"/>
      <c r="D249" s="1059" t="s">
        <v>2551</v>
      </c>
      <c r="E249"/>
      <c r="F249"/>
    </row>
    <row r="250" spans="1:6" x14ac:dyDescent="0.25">
      <c r="A250">
        <v>248</v>
      </c>
      <c r="B250" s="1063" t="s">
        <v>1827</v>
      </c>
      <c r="C250" s="1063"/>
      <c r="D250" s="1059" t="s">
        <v>2710</v>
      </c>
      <c r="E250"/>
      <c r="F250"/>
    </row>
    <row r="251" spans="1:6" x14ac:dyDescent="0.25">
      <c r="A251">
        <v>249</v>
      </c>
      <c r="B251" s="1063" t="s">
        <v>1828</v>
      </c>
      <c r="C251" s="1063"/>
      <c r="D251" s="1059" t="s">
        <v>2711</v>
      </c>
      <c r="E251"/>
      <c r="F251"/>
    </row>
    <row r="252" spans="1:6" ht="30.9" x14ac:dyDescent="0.25">
      <c r="A252">
        <v>250</v>
      </c>
      <c r="B252" s="1063" t="s">
        <v>1829</v>
      </c>
      <c r="C252" s="1063"/>
      <c r="D252" s="1059" t="s">
        <v>2712</v>
      </c>
      <c r="E252"/>
      <c r="F252"/>
    </row>
    <row r="253" spans="1:6" x14ac:dyDescent="0.25">
      <c r="A253">
        <v>251</v>
      </c>
      <c r="B253" s="1063" t="s">
        <v>1830</v>
      </c>
      <c r="C253" s="1063"/>
      <c r="D253" s="1059" t="s">
        <v>2552</v>
      </c>
      <c r="E253"/>
      <c r="F253"/>
    </row>
    <row r="254" spans="1:6" ht="51.45" x14ac:dyDescent="0.25">
      <c r="A254">
        <v>252</v>
      </c>
      <c r="B254" s="1063" t="s">
        <v>1831</v>
      </c>
      <c r="C254" s="1063" t="s">
        <v>1512</v>
      </c>
      <c r="D254" s="1059" t="s">
        <v>2713</v>
      </c>
      <c r="E254"/>
      <c r="F254"/>
    </row>
    <row r="255" spans="1:6" ht="41.15" x14ac:dyDescent="0.25">
      <c r="A255">
        <v>253</v>
      </c>
      <c r="B255" s="1063" t="s">
        <v>1831</v>
      </c>
      <c r="C255" s="1063" t="s">
        <v>1513</v>
      </c>
      <c r="D255" s="1059" t="s">
        <v>2714</v>
      </c>
      <c r="E255"/>
      <c r="F255"/>
    </row>
    <row r="256" spans="1:6" ht="41.15" x14ac:dyDescent="0.25">
      <c r="A256">
        <v>254</v>
      </c>
      <c r="B256" s="1063" t="s">
        <v>1832</v>
      </c>
      <c r="C256" s="1063"/>
      <c r="D256" s="1059" t="s">
        <v>2553</v>
      </c>
      <c r="E256"/>
      <c r="F256"/>
    </row>
    <row r="257" spans="1:6" x14ac:dyDescent="0.25">
      <c r="A257">
        <v>255</v>
      </c>
      <c r="B257" s="1063" t="s">
        <v>1833</v>
      </c>
      <c r="C257" s="1063"/>
      <c r="D257" s="1059" t="s">
        <v>2554</v>
      </c>
      <c r="E257"/>
      <c r="F257"/>
    </row>
    <row r="258" spans="1:6" ht="72" x14ac:dyDescent="0.25">
      <c r="A258">
        <v>256</v>
      </c>
      <c r="B258" s="1063" t="s">
        <v>1834</v>
      </c>
      <c r="C258" s="1063"/>
      <c r="D258" s="1059" t="s">
        <v>2555</v>
      </c>
      <c r="E258"/>
      <c r="F258"/>
    </row>
    <row r="259" spans="1:6" x14ac:dyDescent="0.25">
      <c r="A259">
        <v>257</v>
      </c>
      <c r="B259" s="1063" t="s">
        <v>1835</v>
      </c>
      <c r="C259" s="1063"/>
      <c r="D259" s="1059" t="s">
        <v>2556</v>
      </c>
      <c r="E259"/>
      <c r="F259"/>
    </row>
    <row r="260" spans="1:6" ht="20.6" x14ac:dyDescent="0.25">
      <c r="A260">
        <v>258</v>
      </c>
      <c r="B260" s="1063" t="s">
        <v>1836</v>
      </c>
      <c r="C260" s="1063"/>
      <c r="D260" s="1059" t="s">
        <v>2557</v>
      </c>
      <c r="E260"/>
      <c r="F260"/>
    </row>
    <row r="261" spans="1:6" x14ac:dyDescent="0.25">
      <c r="A261">
        <v>259</v>
      </c>
      <c r="B261" s="1063" t="s">
        <v>1837</v>
      </c>
      <c r="C261" s="1063"/>
      <c r="D261" s="1059" t="s">
        <v>2715</v>
      </c>
      <c r="E261"/>
      <c r="F261"/>
    </row>
    <row r="262" spans="1:6" x14ac:dyDescent="0.25">
      <c r="A262">
        <v>260</v>
      </c>
      <c r="B262" s="1063" t="s">
        <v>1838</v>
      </c>
      <c r="C262" s="1063"/>
      <c r="D262" s="1059" t="s">
        <v>2716</v>
      </c>
      <c r="E262"/>
      <c r="F262"/>
    </row>
    <row r="263" spans="1:6" x14ac:dyDescent="0.25">
      <c r="A263">
        <v>261</v>
      </c>
      <c r="B263" s="1063" t="s">
        <v>1839</v>
      </c>
      <c r="C263" s="1063"/>
      <c r="D263" s="1059" t="s">
        <v>2717</v>
      </c>
      <c r="E263"/>
      <c r="F263"/>
    </row>
    <row r="264" spans="1:6" x14ac:dyDescent="0.25">
      <c r="A264">
        <v>262</v>
      </c>
      <c r="B264" s="1063" t="s">
        <v>1840</v>
      </c>
      <c r="C264" s="1063"/>
      <c r="D264" s="1059" t="s">
        <v>2718</v>
      </c>
      <c r="E264"/>
      <c r="F264"/>
    </row>
    <row r="265" spans="1:6" x14ac:dyDescent="0.25">
      <c r="A265">
        <v>263</v>
      </c>
      <c r="B265" s="1063" t="s">
        <v>1841</v>
      </c>
      <c r="C265" s="1063" t="s">
        <v>1516</v>
      </c>
      <c r="D265" s="1059" t="s">
        <v>2719</v>
      </c>
      <c r="E265"/>
      <c r="F265"/>
    </row>
    <row r="266" spans="1:6" x14ac:dyDescent="0.25">
      <c r="A266">
        <v>264</v>
      </c>
      <c r="B266" s="1063" t="s">
        <v>1841</v>
      </c>
      <c r="C266" s="1063" t="s">
        <v>1515</v>
      </c>
      <c r="D266" s="1059" t="s">
        <v>2720</v>
      </c>
      <c r="E266"/>
      <c r="F266"/>
    </row>
    <row r="267" spans="1:6" ht="51.45" x14ac:dyDescent="0.25">
      <c r="A267">
        <v>265</v>
      </c>
      <c r="B267" s="1063" t="s">
        <v>1842</v>
      </c>
      <c r="C267" s="1063" t="s">
        <v>1516</v>
      </c>
      <c r="D267" s="1059" t="s">
        <v>2721</v>
      </c>
      <c r="E267"/>
      <c r="F267"/>
    </row>
    <row r="268" spans="1:6" ht="51.45" x14ac:dyDescent="0.25">
      <c r="A268">
        <v>266</v>
      </c>
      <c r="B268" s="1063" t="s">
        <v>1842</v>
      </c>
      <c r="C268" s="1063" t="s">
        <v>1515</v>
      </c>
      <c r="D268" s="1059" t="s">
        <v>2722</v>
      </c>
      <c r="E268"/>
      <c r="F268"/>
    </row>
    <row r="269" spans="1:6" x14ac:dyDescent="0.25">
      <c r="A269">
        <v>267</v>
      </c>
      <c r="B269" s="1063" t="s">
        <v>1843</v>
      </c>
      <c r="C269" s="1063"/>
      <c r="D269" s="1059" t="s">
        <v>2558</v>
      </c>
      <c r="E269"/>
      <c r="F269"/>
    </row>
    <row r="270" spans="1:6" ht="20.6" x14ac:dyDescent="0.25">
      <c r="A270">
        <v>268</v>
      </c>
      <c r="B270" s="1063" t="s">
        <v>1844</v>
      </c>
      <c r="C270" s="1063"/>
      <c r="D270" s="1059" t="s">
        <v>2559</v>
      </c>
      <c r="E270"/>
      <c r="F270"/>
    </row>
    <row r="271" spans="1:6" x14ac:dyDescent="0.25">
      <c r="A271">
        <v>269</v>
      </c>
      <c r="B271" s="1063" t="s">
        <v>1845</v>
      </c>
      <c r="C271" s="1063"/>
      <c r="D271" s="1059" t="s">
        <v>2560</v>
      </c>
      <c r="E271"/>
      <c r="F271"/>
    </row>
    <row r="272" spans="1:6" x14ac:dyDescent="0.25">
      <c r="A272">
        <v>270</v>
      </c>
      <c r="B272" s="1063" t="s">
        <v>1846</v>
      </c>
      <c r="C272" s="1063"/>
      <c r="D272" s="1059" t="s">
        <v>2561</v>
      </c>
      <c r="E272"/>
      <c r="F272"/>
    </row>
    <row r="273" spans="1:6" ht="20.6" x14ac:dyDescent="0.25">
      <c r="A273">
        <v>271</v>
      </c>
      <c r="B273" s="1063" t="s">
        <v>1847</v>
      </c>
      <c r="C273" s="1063"/>
      <c r="D273" s="1059" t="s">
        <v>2562</v>
      </c>
      <c r="E273"/>
      <c r="F273"/>
    </row>
    <row r="274" spans="1:6" x14ac:dyDescent="0.25">
      <c r="A274">
        <v>272</v>
      </c>
      <c r="B274" s="1063" t="s">
        <v>1848</v>
      </c>
      <c r="C274" s="1063"/>
      <c r="D274" s="1059" t="s">
        <v>2563</v>
      </c>
      <c r="E274"/>
      <c r="F274"/>
    </row>
    <row r="275" spans="1:6" x14ac:dyDescent="0.25">
      <c r="A275">
        <v>273</v>
      </c>
      <c r="B275" s="1063" t="s">
        <v>1849</v>
      </c>
      <c r="C275" s="1063"/>
      <c r="D275" s="1059" t="s">
        <v>2564</v>
      </c>
      <c r="E275"/>
      <c r="F275"/>
    </row>
    <row r="276" spans="1:6" ht="72" x14ac:dyDescent="0.25">
      <c r="A276">
        <v>274</v>
      </c>
      <c r="B276" s="1063" t="s">
        <v>1850</v>
      </c>
      <c r="C276" s="1063"/>
      <c r="D276" s="1059" t="s">
        <v>2565</v>
      </c>
      <c r="E276"/>
      <c r="F276"/>
    </row>
    <row r="277" spans="1:6" x14ac:dyDescent="0.25">
      <c r="A277">
        <v>275</v>
      </c>
      <c r="B277" s="1063" t="s">
        <v>1851</v>
      </c>
      <c r="C277" s="1063"/>
      <c r="D277" s="1059" t="s">
        <v>2566</v>
      </c>
      <c r="E277"/>
      <c r="F277"/>
    </row>
    <row r="278" spans="1:6" ht="30.9" x14ac:dyDescent="0.25">
      <c r="A278">
        <v>276</v>
      </c>
      <c r="B278" s="1063" t="s">
        <v>1852</v>
      </c>
      <c r="C278" s="1063"/>
      <c r="D278" s="1059" t="s">
        <v>2567</v>
      </c>
      <c r="E278"/>
      <c r="F278"/>
    </row>
    <row r="279" spans="1:6" x14ac:dyDescent="0.25">
      <c r="A279">
        <v>277</v>
      </c>
      <c r="B279" s="1063" t="s">
        <v>1853</v>
      </c>
      <c r="C279" s="1063"/>
      <c r="D279" s="1059" t="s">
        <v>2568</v>
      </c>
      <c r="E279"/>
      <c r="F279"/>
    </row>
    <row r="280" spans="1:6" ht="61.75" x14ac:dyDescent="0.25">
      <c r="A280">
        <v>278</v>
      </c>
      <c r="B280" s="1063" t="s">
        <v>1854</v>
      </c>
      <c r="C280" s="1063"/>
      <c r="D280" s="1059" t="s">
        <v>2569</v>
      </c>
      <c r="E280"/>
      <c r="F280"/>
    </row>
    <row r="281" spans="1:6" x14ac:dyDescent="0.25">
      <c r="A281">
        <v>279</v>
      </c>
      <c r="B281" s="1063" t="s">
        <v>1855</v>
      </c>
      <c r="C281" s="1063"/>
      <c r="D281" s="1059" t="s">
        <v>2570</v>
      </c>
      <c r="E281"/>
      <c r="F281"/>
    </row>
    <row r="282" spans="1:6" ht="30.9" x14ac:dyDescent="0.25">
      <c r="A282">
        <v>280</v>
      </c>
      <c r="B282" s="1063" t="s">
        <v>1856</v>
      </c>
      <c r="C282" s="1063"/>
      <c r="D282" s="1059" t="s">
        <v>2933</v>
      </c>
      <c r="E282"/>
      <c r="F282"/>
    </row>
    <row r="283" spans="1:6" x14ac:dyDescent="0.25">
      <c r="A283">
        <v>282</v>
      </c>
      <c r="B283" s="1063" t="s">
        <v>1857</v>
      </c>
      <c r="C283" s="1063"/>
      <c r="D283" s="1059" t="s">
        <v>2723</v>
      </c>
      <c r="E283"/>
      <c r="F283"/>
    </row>
    <row r="284" spans="1:6" ht="20.6" x14ac:dyDescent="0.25">
      <c r="A284">
        <v>283</v>
      </c>
      <c r="B284" s="1063" t="s">
        <v>1858</v>
      </c>
      <c r="C284" s="1063"/>
      <c r="D284" s="1059" t="s">
        <v>2724</v>
      </c>
      <c r="E284"/>
      <c r="F284"/>
    </row>
    <row r="285" spans="1:6" ht="30.9" x14ac:dyDescent="0.25">
      <c r="A285">
        <v>284</v>
      </c>
      <c r="B285" s="1063" t="s">
        <v>1859</v>
      </c>
      <c r="C285" s="1063"/>
      <c r="D285" s="1059" t="s">
        <v>2725</v>
      </c>
      <c r="E285"/>
      <c r="F285"/>
    </row>
    <row r="286" spans="1:6" ht="30.9" x14ac:dyDescent="0.25">
      <c r="A286">
        <v>285</v>
      </c>
      <c r="B286" s="1063" t="s">
        <v>1860</v>
      </c>
      <c r="C286" s="1063"/>
      <c r="D286" s="1059" t="s">
        <v>2726</v>
      </c>
      <c r="E286"/>
      <c r="F286"/>
    </row>
    <row r="287" spans="1:6" ht="30.9" x14ac:dyDescent="0.25">
      <c r="A287">
        <v>286</v>
      </c>
      <c r="B287" s="1063" t="s">
        <v>1861</v>
      </c>
      <c r="C287" s="1063"/>
      <c r="D287" s="1059" t="s">
        <v>2727</v>
      </c>
      <c r="E287"/>
      <c r="F287"/>
    </row>
    <row r="288" spans="1:6" x14ac:dyDescent="0.25">
      <c r="A288">
        <v>287</v>
      </c>
      <c r="B288" s="1063" t="s">
        <v>1862</v>
      </c>
      <c r="C288" s="1063"/>
      <c r="D288" s="1059" t="s">
        <v>2728</v>
      </c>
      <c r="E288"/>
      <c r="F288"/>
    </row>
    <row r="289" spans="1:6" ht="20.6" x14ac:dyDescent="0.25">
      <c r="A289">
        <v>288</v>
      </c>
      <c r="B289" s="1063" t="s">
        <v>1863</v>
      </c>
      <c r="C289" s="1063"/>
      <c r="D289" s="1059" t="s">
        <v>2729</v>
      </c>
      <c r="E289"/>
      <c r="F289"/>
    </row>
    <row r="290" spans="1:6" x14ac:dyDescent="0.25">
      <c r="A290">
        <v>289</v>
      </c>
      <c r="B290" s="1063" t="s">
        <v>1864</v>
      </c>
      <c r="C290" s="1063"/>
      <c r="D290" s="1059" t="s">
        <v>2730</v>
      </c>
      <c r="E290"/>
      <c r="F290"/>
    </row>
    <row r="291" spans="1:6" ht="20.6" x14ac:dyDescent="0.25">
      <c r="A291">
        <v>290</v>
      </c>
      <c r="B291" s="1063" t="s">
        <v>1865</v>
      </c>
      <c r="C291" s="1063"/>
      <c r="D291" s="1059" t="s">
        <v>2731</v>
      </c>
      <c r="E291"/>
      <c r="F291"/>
    </row>
    <row r="292" spans="1:6" x14ac:dyDescent="0.25">
      <c r="A292">
        <v>291</v>
      </c>
      <c r="B292" s="1063" t="s">
        <v>1866</v>
      </c>
      <c r="C292" s="1063"/>
      <c r="D292" s="1059" t="s">
        <v>2732</v>
      </c>
      <c r="E292"/>
      <c r="F292"/>
    </row>
    <row r="293" spans="1:6" ht="20.6" x14ac:dyDescent="0.25">
      <c r="A293">
        <v>292</v>
      </c>
      <c r="B293" s="1063" t="s">
        <v>1867</v>
      </c>
      <c r="C293" s="1063"/>
      <c r="D293" s="1059" t="s">
        <v>2733</v>
      </c>
      <c r="E293"/>
      <c r="F293"/>
    </row>
    <row r="294" spans="1:6" x14ac:dyDescent="0.25">
      <c r="A294">
        <v>293</v>
      </c>
      <c r="B294" s="1063" t="s">
        <v>1868</v>
      </c>
      <c r="C294" s="1063"/>
      <c r="D294" s="1059" t="s">
        <v>2734</v>
      </c>
      <c r="E294"/>
      <c r="F294"/>
    </row>
    <row r="295" spans="1:6" x14ac:dyDescent="0.25">
      <c r="A295">
        <v>294</v>
      </c>
      <c r="B295" s="1063" t="s">
        <v>1869</v>
      </c>
      <c r="C295" s="1063"/>
      <c r="D295" s="1059" t="s">
        <v>2735</v>
      </c>
      <c r="E295"/>
      <c r="F295"/>
    </row>
    <row r="296" spans="1:6" x14ac:dyDescent="0.25">
      <c r="A296">
        <v>295</v>
      </c>
      <c r="B296" s="1063" t="s">
        <v>1870</v>
      </c>
      <c r="C296" s="1063"/>
      <c r="D296" s="1059" t="s">
        <v>2736</v>
      </c>
      <c r="E296"/>
      <c r="F296"/>
    </row>
    <row r="297" spans="1:6" x14ac:dyDescent="0.25">
      <c r="A297">
        <v>296</v>
      </c>
      <c r="B297" s="1063" t="s">
        <v>1871</v>
      </c>
      <c r="C297" s="1063"/>
      <c r="D297" s="1059" t="s">
        <v>2737</v>
      </c>
      <c r="E297"/>
      <c r="F297"/>
    </row>
    <row r="298" spans="1:6" ht="72" x14ac:dyDescent="0.25">
      <c r="A298">
        <v>297</v>
      </c>
      <c r="B298" s="1063" t="s">
        <v>1872</v>
      </c>
      <c r="C298" s="1063"/>
      <c r="D298" s="1059" t="s">
        <v>2738</v>
      </c>
      <c r="E298"/>
      <c r="F298"/>
    </row>
    <row r="299" spans="1:6" x14ac:dyDescent="0.25">
      <c r="A299">
        <v>298</v>
      </c>
      <c r="B299" s="1063" t="s">
        <v>1873</v>
      </c>
      <c r="C299" s="1063"/>
      <c r="D299" s="1059" t="s">
        <v>2739</v>
      </c>
      <c r="E299"/>
      <c r="F299"/>
    </row>
    <row r="300" spans="1:6" ht="82.3" x14ac:dyDescent="0.25">
      <c r="A300">
        <v>299</v>
      </c>
      <c r="B300" s="1063" t="s">
        <v>1874</v>
      </c>
      <c r="C300" s="1063"/>
      <c r="D300" s="1059" t="s">
        <v>2934</v>
      </c>
      <c r="E300"/>
      <c r="F300"/>
    </row>
    <row r="301" spans="1:6" ht="20.6" x14ac:dyDescent="0.25">
      <c r="A301">
        <v>301</v>
      </c>
      <c r="B301" s="1063" t="s">
        <v>1875</v>
      </c>
      <c r="C301" s="1063"/>
      <c r="D301" s="1059" t="s">
        <v>2740</v>
      </c>
      <c r="E301"/>
      <c r="F301"/>
    </row>
    <row r="302" spans="1:6" ht="41.15" x14ac:dyDescent="0.25">
      <c r="A302">
        <v>302</v>
      </c>
      <c r="B302" s="1063" t="s">
        <v>1876</v>
      </c>
      <c r="C302" s="1063"/>
      <c r="D302" s="1059" t="s">
        <v>2741</v>
      </c>
      <c r="E302"/>
      <c r="F302"/>
    </row>
    <row r="303" spans="1:6" ht="20.6" x14ac:dyDescent="0.25">
      <c r="A303">
        <v>303</v>
      </c>
      <c r="B303" s="1063" t="s">
        <v>2194</v>
      </c>
      <c r="C303" s="1063"/>
      <c r="D303" s="1059" t="s">
        <v>2742</v>
      </c>
      <c r="E303"/>
      <c r="F303"/>
    </row>
    <row r="304" spans="1:6" x14ac:dyDescent="0.25">
      <c r="A304">
        <v>304</v>
      </c>
      <c r="B304" s="1063" t="s">
        <v>2195</v>
      </c>
      <c r="C304" s="1063"/>
      <c r="D304" s="1059" t="s">
        <v>2743</v>
      </c>
      <c r="E304"/>
      <c r="F304"/>
    </row>
    <row r="305" spans="1:6" ht="30.9" x14ac:dyDescent="0.25">
      <c r="A305">
        <v>305</v>
      </c>
      <c r="B305" s="1063" t="s">
        <v>1877</v>
      </c>
      <c r="C305" s="1063"/>
      <c r="D305" s="1059" t="s">
        <v>2744</v>
      </c>
      <c r="E305"/>
      <c r="F305"/>
    </row>
    <row r="306" spans="1:6" ht="20.6" x14ac:dyDescent="0.25">
      <c r="A306">
        <v>306</v>
      </c>
      <c r="B306" s="1063" t="s">
        <v>1878</v>
      </c>
      <c r="C306" s="1063"/>
      <c r="D306" s="1059" t="s">
        <v>2745</v>
      </c>
      <c r="E306"/>
      <c r="F306"/>
    </row>
    <row r="307" spans="1:6" ht="30.9" x14ac:dyDescent="0.25">
      <c r="A307">
        <v>307</v>
      </c>
      <c r="B307" s="1063" t="s">
        <v>1879</v>
      </c>
      <c r="C307" s="1063"/>
      <c r="D307" s="1059" t="s">
        <v>2746</v>
      </c>
      <c r="E307"/>
      <c r="F307"/>
    </row>
    <row r="308" spans="1:6" ht="30.9" x14ac:dyDescent="0.25">
      <c r="A308">
        <v>308</v>
      </c>
      <c r="B308" s="1063" t="s">
        <v>1880</v>
      </c>
      <c r="C308" s="1063"/>
      <c r="D308" s="1059" t="s">
        <v>2747</v>
      </c>
      <c r="E308"/>
      <c r="F308"/>
    </row>
    <row r="309" spans="1:6" ht="20.6" x14ac:dyDescent="0.25">
      <c r="A309">
        <v>309</v>
      </c>
      <c r="B309" s="1063" t="s">
        <v>1881</v>
      </c>
      <c r="C309" s="1063"/>
      <c r="D309" s="1059" t="s">
        <v>2748</v>
      </c>
      <c r="E309"/>
      <c r="F309"/>
    </row>
    <row r="310" spans="1:6" ht="20.6" x14ac:dyDescent="0.25">
      <c r="A310">
        <v>310</v>
      </c>
      <c r="B310" s="1063" t="s">
        <v>1882</v>
      </c>
      <c r="C310" s="1063"/>
      <c r="D310" s="1059" t="s">
        <v>2749</v>
      </c>
      <c r="E310"/>
      <c r="F310"/>
    </row>
    <row r="311" spans="1:6" ht="20.6" x14ac:dyDescent="0.25">
      <c r="A311">
        <v>311</v>
      </c>
      <c r="B311" s="1063" t="s">
        <v>1883</v>
      </c>
      <c r="C311" s="1063"/>
      <c r="D311" s="1059" t="s">
        <v>2750</v>
      </c>
      <c r="E311"/>
      <c r="F311"/>
    </row>
    <row r="312" spans="1:6" x14ac:dyDescent="0.25">
      <c r="A312">
        <v>312</v>
      </c>
      <c r="B312" s="1063" t="s">
        <v>1884</v>
      </c>
      <c r="C312" s="1063"/>
      <c r="D312" s="1059" t="s">
        <v>2751</v>
      </c>
      <c r="E312"/>
      <c r="F312"/>
    </row>
    <row r="313" spans="1:6" ht="20.6" x14ac:dyDescent="0.25">
      <c r="A313">
        <v>313</v>
      </c>
      <c r="B313" s="1063" t="s">
        <v>1885</v>
      </c>
      <c r="C313" s="1063"/>
      <c r="D313" s="1059" t="s">
        <v>2752</v>
      </c>
      <c r="E313"/>
      <c r="F313"/>
    </row>
    <row r="314" spans="1:6" ht="30.9" x14ac:dyDescent="0.25">
      <c r="A314">
        <v>314</v>
      </c>
      <c r="B314" s="1063" t="s">
        <v>1886</v>
      </c>
      <c r="C314" s="1063"/>
      <c r="D314" s="1059" t="s">
        <v>2753</v>
      </c>
      <c r="E314"/>
      <c r="F314"/>
    </row>
    <row r="315" spans="1:6" ht="20.6" x14ac:dyDescent="0.25">
      <c r="A315">
        <v>315</v>
      </c>
      <c r="B315" s="1063" t="s">
        <v>1887</v>
      </c>
      <c r="C315" s="1063"/>
      <c r="D315" s="1059" t="s">
        <v>2754</v>
      </c>
      <c r="E315"/>
      <c r="F315"/>
    </row>
    <row r="316" spans="1:6" x14ac:dyDescent="0.25">
      <c r="A316">
        <v>316</v>
      </c>
      <c r="B316" s="1063" t="s">
        <v>1888</v>
      </c>
      <c r="C316" s="1063"/>
      <c r="D316" s="1059" t="s">
        <v>2755</v>
      </c>
      <c r="E316"/>
      <c r="F316"/>
    </row>
    <row r="317" spans="1:6" ht="20.6" x14ac:dyDescent="0.25">
      <c r="A317">
        <v>317</v>
      </c>
      <c r="B317" s="1063" t="s">
        <v>1889</v>
      </c>
      <c r="C317" s="1063"/>
      <c r="D317" s="1059" t="s">
        <v>2756</v>
      </c>
      <c r="E317"/>
      <c r="F317"/>
    </row>
    <row r="318" spans="1:6" ht="20.6" x14ac:dyDescent="0.25">
      <c r="A318">
        <v>318</v>
      </c>
      <c r="B318" s="1063" t="s">
        <v>1890</v>
      </c>
      <c r="C318" s="1063"/>
      <c r="D318" s="1059" t="s">
        <v>2757</v>
      </c>
      <c r="E318"/>
      <c r="F318"/>
    </row>
    <row r="319" spans="1:6" ht="20.6" x14ac:dyDescent="0.25">
      <c r="A319">
        <v>319</v>
      </c>
      <c r="B319" s="1063" t="s">
        <v>1891</v>
      </c>
      <c r="C319" s="1063"/>
      <c r="D319" s="1059" t="s">
        <v>2758</v>
      </c>
      <c r="E319"/>
      <c r="F319"/>
    </row>
    <row r="320" spans="1:6" ht="30.9" x14ac:dyDescent="0.25">
      <c r="A320">
        <v>320</v>
      </c>
      <c r="B320" s="1063" t="s">
        <v>1892</v>
      </c>
      <c r="C320" s="1063"/>
      <c r="D320" s="1059" t="s">
        <v>2759</v>
      </c>
      <c r="E320"/>
      <c r="F320"/>
    </row>
    <row r="321" spans="1:6" ht="20.6" x14ac:dyDescent="0.25">
      <c r="A321">
        <v>321</v>
      </c>
      <c r="B321" s="1063" t="s">
        <v>1893</v>
      </c>
      <c r="C321" s="1063"/>
      <c r="D321" s="1059" t="s">
        <v>2760</v>
      </c>
      <c r="E321"/>
      <c r="F321"/>
    </row>
    <row r="322" spans="1:6" ht="20.6" x14ac:dyDescent="0.25">
      <c r="A322">
        <v>322</v>
      </c>
      <c r="B322" s="1063" t="s">
        <v>1894</v>
      </c>
      <c r="C322" s="1063"/>
      <c r="D322" s="1059" t="s">
        <v>2761</v>
      </c>
      <c r="E322"/>
      <c r="F322"/>
    </row>
    <row r="323" spans="1:6" ht="30.9" x14ac:dyDescent="0.25">
      <c r="A323">
        <v>323</v>
      </c>
      <c r="B323" s="1063" t="s">
        <v>1895</v>
      </c>
      <c r="C323" s="1063"/>
      <c r="D323" s="1059" t="s">
        <v>2762</v>
      </c>
      <c r="E323"/>
      <c r="F323"/>
    </row>
    <row r="324" spans="1:6" x14ac:dyDescent="0.25">
      <c r="A324">
        <v>324</v>
      </c>
      <c r="B324" s="1063" t="s">
        <v>1896</v>
      </c>
      <c r="C324" s="1063"/>
      <c r="D324" s="1059" t="s">
        <v>2763</v>
      </c>
      <c r="E324"/>
      <c r="F324"/>
    </row>
    <row r="325" spans="1:6" ht="41.15" x14ac:dyDescent="0.25">
      <c r="A325">
        <v>325</v>
      </c>
      <c r="B325" s="1063" t="s">
        <v>2196</v>
      </c>
      <c r="C325" s="1063"/>
      <c r="D325" s="1059" t="s">
        <v>2764</v>
      </c>
      <c r="E325"/>
      <c r="F325"/>
    </row>
    <row r="326" spans="1:6" ht="72" x14ac:dyDescent="0.25">
      <c r="A326">
        <v>326</v>
      </c>
      <c r="B326" s="1063" t="s">
        <v>1897</v>
      </c>
      <c r="C326" s="1063"/>
      <c r="D326" s="1059" t="s">
        <v>2765</v>
      </c>
      <c r="E326"/>
      <c r="F326"/>
    </row>
    <row r="327" spans="1:6" ht="30.9" x14ac:dyDescent="0.25">
      <c r="A327">
        <v>327</v>
      </c>
      <c r="B327" s="1063" t="s">
        <v>1898</v>
      </c>
      <c r="C327" s="1063"/>
      <c r="D327" s="1059" t="s">
        <v>2571</v>
      </c>
      <c r="E327"/>
      <c r="F327"/>
    </row>
    <row r="328" spans="1:6" ht="41.15" x14ac:dyDescent="0.25">
      <c r="A328">
        <v>328</v>
      </c>
      <c r="B328" s="1063" t="s">
        <v>1899</v>
      </c>
      <c r="C328" s="1063"/>
      <c r="D328" s="1059" t="s">
        <v>2572</v>
      </c>
      <c r="E328"/>
      <c r="F328"/>
    </row>
    <row r="329" spans="1:6" ht="20.6" x14ac:dyDescent="0.25">
      <c r="A329">
        <v>329</v>
      </c>
      <c r="B329" s="1063" t="s">
        <v>1900</v>
      </c>
      <c r="C329" s="1063"/>
      <c r="D329" s="1059" t="s">
        <v>2573</v>
      </c>
      <c r="E329"/>
      <c r="F329"/>
    </row>
    <row r="330" spans="1:6" x14ac:dyDescent="0.25">
      <c r="A330">
        <v>330</v>
      </c>
      <c r="B330" s="1063" t="s">
        <v>1901</v>
      </c>
      <c r="C330" s="1063"/>
      <c r="D330" s="1059" t="s">
        <v>2574</v>
      </c>
      <c r="E330"/>
      <c r="F330"/>
    </row>
    <row r="331" spans="1:6" ht="92.6" x14ac:dyDescent="0.25">
      <c r="A331">
        <v>331</v>
      </c>
      <c r="B331" s="1063" t="s">
        <v>1902</v>
      </c>
      <c r="C331" s="1063"/>
      <c r="D331" s="1059" t="s">
        <v>2935</v>
      </c>
      <c r="E331"/>
      <c r="F331"/>
    </row>
    <row r="332" spans="1:6" ht="30.9" x14ac:dyDescent="0.25">
      <c r="A332">
        <v>333</v>
      </c>
      <c r="B332" s="1063" t="s">
        <v>1903</v>
      </c>
      <c r="C332" s="1063"/>
      <c r="D332" s="1059" t="s">
        <v>2766</v>
      </c>
      <c r="E332"/>
      <c r="F332"/>
    </row>
    <row r="333" spans="1:6" ht="20.6" x14ac:dyDescent="0.25">
      <c r="A333">
        <v>334</v>
      </c>
      <c r="B333" s="1063" t="s">
        <v>1904</v>
      </c>
      <c r="C333" s="1063"/>
      <c r="D333" s="1059" t="s">
        <v>2767</v>
      </c>
      <c r="E333"/>
      <c r="F333"/>
    </row>
    <row r="334" spans="1:6" ht="30.9" x14ac:dyDescent="0.25">
      <c r="A334">
        <v>335</v>
      </c>
      <c r="B334" s="1063" t="s">
        <v>1905</v>
      </c>
      <c r="C334" s="1063"/>
      <c r="D334" s="1059" t="s">
        <v>2768</v>
      </c>
      <c r="E334"/>
      <c r="F334"/>
    </row>
    <row r="335" spans="1:6" ht="30.9" x14ac:dyDescent="0.25">
      <c r="A335">
        <v>336</v>
      </c>
      <c r="B335" s="1063" t="s">
        <v>1906</v>
      </c>
      <c r="C335" s="1063"/>
      <c r="D335" s="1059" t="s">
        <v>2769</v>
      </c>
      <c r="E335"/>
      <c r="F335"/>
    </row>
    <row r="336" spans="1:6" ht="20.6" x14ac:dyDescent="0.25">
      <c r="A336">
        <v>337</v>
      </c>
      <c r="B336" s="1063" t="s">
        <v>1907</v>
      </c>
      <c r="C336" s="1063"/>
      <c r="D336" s="1059" t="s">
        <v>2770</v>
      </c>
      <c r="E336"/>
      <c r="F336"/>
    </row>
    <row r="337" spans="1:6" ht="20.6" x14ac:dyDescent="0.25">
      <c r="A337">
        <v>338</v>
      </c>
      <c r="B337" s="1063" t="s">
        <v>1908</v>
      </c>
      <c r="C337" s="1063"/>
      <c r="D337" s="1059" t="s">
        <v>2771</v>
      </c>
      <c r="E337"/>
      <c r="F337"/>
    </row>
    <row r="338" spans="1:6" ht="20.6" x14ac:dyDescent="0.25">
      <c r="A338">
        <v>339</v>
      </c>
      <c r="B338" s="1063" t="s">
        <v>1909</v>
      </c>
      <c r="C338" s="1063"/>
      <c r="D338" s="1059" t="s">
        <v>2772</v>
      </c>
      <c r="E338"/>
      <c r="F338"/>
    </row>
    <row r="339" spans="1:6" x14ac:dyDescent="0.25">
      <c r="A339">
        <v>340</v>
      </c>
      <c r="B339" s="1063" t="s">
        <v>1910</v>
      </c>
      <c r="C339" s="1063"/>
      <c r="D339" s="1059" t="s">
        <v>2773</v>
      </c>
      <c r="E339"/>
      <c r="F339"/>
    </row>
    <row r="340" spans="1:6" ht="20.6" x14ac:dyDescent="0.25">
      <c r="A340">
        <v>341</v>
      </c>
      <c r="B340" s="1063" t="s">
        <v>1911</v>
      </c>
      <c r="C340" s="1063"/>
      <c r="D340" s="1059" t="s">
        <v>2774</v>
      </c>
      <c r="E340"/>
      <c r="F340"/>
    </row>
    <row r="341" spans="1:6" ht="30.9" x14ac:dyDescent="0.25">
      <c r="A341">
        <v>342</v>
      </c>
      <c r="B341" s="1063" t="s">
        <v>1912</v>
      </c>
      <c r="C341" s="1063"/>
      <c r="D341" s="1059" t="s">
        <v>2775</v>
      </c>
      <c r="E341"/>
      <c r="F341"/>
    </row>
    <row r="342" spans="1:6" ht="20.6" x14ac:dyDescent="0.25">
      <c r="A342">
        <v>343</v>
      </c>
      <c r="B342" s="1063" t="s">
        <v>1913</v>
      </c>
      <c r="C342" s="1063"/>
      <c r="D342" s="1059" t="s">
        <v>2776</v>
      </c>
      <c r="E342"/>
      <c r="F342"/>
    </row>
    <row r="343" spans="1:6" x14ac:dyDescent="0.25">
      <c r="A343">
        <v>344</v>
      </c>
      <c r="B343" s="1063" t="s">
        <v>1914</v>
      </c>
      <c r="C343" s="1063"/>
      <c r="D343" s="1059" t="s">
        <v>2777</v>
      </c>
      <c r="E343"/>
      <c r="F343"/>
    </row>
    <row r="344" spans="1:6" ht="20.6" x14ac:dyDescent="0.25">
      <c r="A344">
        <v>345</v>
      </c>
      <c r="B344" s="1063" t="s">
        <v>1915</v>
      </c>
      <c r="C344" s="1063"/>
      <c r="D344" s="1059" t="s">
        <v>2778</v>
      </c>
      <c r="E344"/>
      <c r="F344"/>
    </row>
    <row r="345" spans="1:6" ht="20.6" x14ac:dyDescent="0.25">
      <c r="A345">
        <v>346</v>
      </c>
      <c r="B345" s="1063" t="s">
        <v>1916</v>
      </c>
      <c r="C345" s="1063"/>
      <c r="D345" s="1059" t="s">
        <v>2779</v>
      </c>
      <c r="E345"/>
      <c r="F345"/>
    </row>
    <row r="346" spans="1:6" ht="20.6" x14ac:dyDescent="0.25">
      <c r="A346">
        <v>347</v>
      </c>
      <c r="B346" s="1063" t="s">
        <v>1917</v>
      </c>
      <c r="C346" s="1063"/>
      <c r="D346" s="1059" t="s">
        <v>2780</v>
      </c>
      <c r="E346"/>
      <c r="F346"/>
    </row>
    <row r="347" spans="1:6" ht="30.9" x14ac:dyDescent="0.25">
      <c r="A347">
        <v>348</v>
      </c>
      <c r="B347" s="1063" t="s">
        <v>1918</v>
      </c>
      <c r="C347" s="1063"/>
      <c r="D347" s="1059" t="s">
        <v>2781</v>
      </c>
      <c r="E347"/>
      <c r="F347"/>
    </row>
    <row r="348" spans="1:6" ht="20.6" x14ac:dyDescent="0.25">
      <c r="A348">
        <v>349</v>
      </c>
      <c r="B348" s="1063" t="s">
        <v>1919</v>
      </c>
      <c r="C348" s="1063"/>
      <c r="D348" s="1059" t="s">
        <v>2782</v>
      </c>
      <c r="E348"/>
      <c r="F348"/>
    </row>
    <row r="349" spans="1:6" ht="20.6" x14ac:dyDescent="0.25">
      <c r="A349">
        <v>350</v>
      </c>
      <c r="B349" s="1063" t="s">
        <v>1920</v>
      </c>
      <c r="C349" s="1063"/>
      <c r="D349" s="1059" t="s">
        <v>2783</v>
      </c>
      <c r="E349"/>
      <c r="F349"/>
    </row>
    <row r="350" spans="1:6" ht="30.9" x14ac:dyDescent="0.25">
      <c r="A350">
        <v>351</v>
      </c>
      <c r="B350" s="1063" t="s">
        <v>1921</v>
      </c>
      <c r="C350" s="1063"/>
      <c r="D350" s="1059" t="s">
        <v>2784</v>
      </c>
      <c r="E350"/>
      <c r="F350"/>
    </row>
    <row r="351" spans="1:6" x14ac:dyDescent="0.25">
      <c r="A351">
        <v>352</v>
      </c>
      <c r="B351" s="1063" t="s">
        <v>1922</v>
      </c>
      <c r="C351" s="1063"/>
      <c r="D351" s="1059" t="s">
        <v>2785</v>
      </c>
      <c r="E351"/>
      <c r="F351"/>
    </row>
    <row r="352" spans="1:6" ht="20.6" x14ac:dyDescent="0.25">
      <c r="A352">
        <v>353</v>
      </c>
      <c r="B352" s="1063" t="s">
        <v>1923</v>
      </c>
      <c r="C352" s="1063"/>
      <c r="D352" s="1059" t="s">
        <v>2786</v>
      </c>
      <c r="E352"/>
      <c r="F352"/>
    </row>
    <row r="353" spans="1:6" ht="30.9" x14ac:dyDescent="0.25">
      <c r="A353">
        <v>354</v>
      </c>
      <c r="B353" s="1063" t="s">
        <v>1924</v>
      </c>
      <c r="C353" s="1063"/>
      <c r="D353" s="1059" t="s">
        <v>2787</v>
      </c>
      <c r="E353"/>
      <c r="F353"/>
    </row>
    <row r="354" spans="1:6" x14ac:dyDescent="0.25">
      <c r="A354">
        <v>355</v>
      </c>
      <c r="B354" s="1063" t="s">
        <v>1925</v>
      </c>
      <c r="C354" s="1063"/>
      <c r="D354" s="1059" t="s">
        <v>2788</v>
      </c>
      <c r="E354"/>
      <c r="F354"/>
    </row>
    <row r="355" spans="1:6" x14ac:dyDescent="0.25">
      <c r="A355">
        <v>356</v>
      </c>
      <c r="B355" s="1063" t="s">
        <v>1926</v>
      </c>
      <c r="C355" s="1063"/>
      <c r="D355" s="1059" t="s">
        <v>2789</v>
      </c>
      <c r="E355"/>
      <c r="F355"/>
    </row>
    <row r="356" spans="1:6" x14ac:dyDescent="0.25">
      <c r="A356">
        <v>357</v>
      </c>
      <c r="B356" s="1063"/>
      <c r="C356" s="1063"/>
      <c r="D356" s="1059" t="s">
        <v>2790</v>
      </c>
      <c r="E356"/>
      <c r="F356"/>
    </row>
    <row r="357" spans="1:6" x14ac:dyDescent="0.25">
      <c r="A357">
        <v>358</v>
      </c>
      <c r="B357" s="1063" t="s">
        <v>2198</v>
      </c>
      <c r="C357" s="1063"/>
      <c r="D357" s="1059" t="s">
        <v>2791</v>
      </c>
      <c r="E357"/>
      <c r="F357"/>
    </row>
    <row r="358" spans="1:6" x14ac:dyDescent="0.25">
      <c r="A358">
        <v>359</v>
      </c>
      <c r="B358" s="1063" t="s">
        <v>2199</v>
      </c>
      <c r="C358" s="1063"/>
      <c r="D358" s="1059" t="s">
        <v>2792</v>
      </c>
      <c r="E358"/>
      <c r="F358"/>
    </row>
    <row r="359" spans="1:6" ht="61.75" x14ac:dyDescent="0.25">
      <c r="A359">
        <v>360</v>
      </c>
      <c r="B359" s="1063" t="s">
        <v>1927</v>
      </c>
      <c r="C359" s="1063"/>
      <c r="D359" s="1059" t="s">
        <v>2793</v>
      </c>
      <c r="E359"/>
      <c r="F359"/>
    </row>
    <row r="360" spans="1:6" x14ac:dyDescent="0.25">
      <c r="A360">
        <v>361</v>
      </c>
      <c r="B360" s="1063" t="s">
        <v>1928</v>
      </c>
      <c r="C360" s="1063"/>
      <c r="D360" s="1059" t="s">
        <v>2575</v>
      </c>
      <c r="E360"/>
      <c r="F360"/>
    </row>
    <row r="361" spans="1:6" x14ac:dyDescent="0.25">
      <c r="A361">
        <v>362</v>
      </c>
      <c r="B361" s="1063" t="s">
        <v>1929</v>
      </c>
      <c r="C361" s="1063"/>
      <c r="D361" s="1059" t="s">
        <v>2576</v>
      </c>
      <c r="E361"/>
      <c r="F361"/>
    </row>
    <row r="362" spans="1:6" x14ac:dyDescent="0.25">
      <c r="A362">
        <v>363</v>
      </c>
      <c r="B362" s="1063" t="s">
        <v>1930</v>
      </c>
      <c r="C362" s="1063"/>
      <c r="D362" s="1059" t="s">
        <v>2577</v>
      </c>
      <c r="E362"/>
      <c r="F362"/>
    </row>
    <row r="363" spans="1:6" x14ac:dyDescent="0.25">
      <c r="A363">
        <v>364</v>
      </c>
      <c r="B363" s="1063" t="s">
        <v>2161</v>
      </c>
      <c r="C363" s="1063"/>
      <c r="D363" s="1059" t="s">
        <v>2794</v>
      </c>
      <c r="E363"/>
      <c r="F363"/>
    </row>
    <row r="364" spans="1:6" ht="51.45" x14ac:dyDescent="0.25">
      <c r="A364">
        <v>365</v>
      </c>
      <c r="B364" s="1063" t="s">
        <v>2162</v>
      </c>
      <c r="C364" s="1063"/>
      <c r="D364" s="1059" t="s">
        <v>2795</v>
      </c>
      <c r="E364"/>
      <c r="F364"/>
    </row>
    <row r="365" spans="1:6" x14ac:dyDescent="0.25">
      <c r="A365">
        <v>366</v>
      </c>
      <c r="B365" s="1063" t="s">
        <v>1931</v>
      </c>
      <c r="C365" s="1063"/>
      <c r="D365" s="1059" t="s">
        <v>2578</v>
      </c>
      <c r="E365"/>
      <c r="F365"/>
    </row>
    <row r="366" spans="1:6" x14ac:dyDescent="0.25">
      <c r="A366">
        <v>367</v>
      </c>
      <c r="B366" s="1063" t="s">
        <v>1932</v>
      </c>
      <c r="C366" s="1063"/>
      <c r="D366" s="1059" t="s">
        <v>2579</v>
      </c>
      <c r="E366"/>
      <c r="F366"/>
    </row>
    <row r="367" spans="1:6" ht="41.15" x14ac:dyDescent="0.25">
      <c r="A367">
        <v>368</v>
      </c>
      <c r="B367" s="1063" t="s">
        <v>1933</v>
      </c>
      <c r="C367" s="1063"/>
      <c r="D367" s="1059" t="s">
        <v>2580</v>
      </c>
      <c r="E367"/>
      <c r="F367"/>
    </row>
    <row r="368" spans="1:6" x14ac:dyDescent="0.25">
      <c r="A368">
        <v>369</v>
      </c>
      <c r="B368" s="1063" t="s">
        <v>1934</v>
      </c>
      <c r="C368" s="1063"/>
      <c r="D368" s="1059" t="s">
        <v>2581</v>
      </c>
      <c r="E368"/>
      <c r="F368"/>
    </row>
    <row r="369" spans="1:6" x14ac:dyDescent="0.25">
      <c r="A369">
        <v>370</v>
      </c>
      <c r="B369" s="1063" t="s">
        <v>1935</v>
      </c>
      <c r="C369" s="1063"/>
      <c r="D369" s="1059" t="s">
        <v>2582</v>
      </c>
      <c r="E369"/>
      <c r="F369"/>
    </row>
    <row r="370" spans="1:6" x14ac:dyDescent="0.25">
      <c r="A370">
        <v>371</v>
      </c>
      <c r="B370" s="1063" t="s">
        <v>1936</v>
      </c>
      <c r="C370" s="1063"/>
      <c r="D370" s="1059" t="s">
        <v>2583</v>
      </c>
      <c r="E370"/>
      <c r="F370"/>
    </row>
    <row r="371" spans="1:6" x14ac:dyDescent="0.25">
      <c r="A371">
        <v>372</v>
      </c>
      <c r="B371" s="1063" t="s">
        <v>1937</v>
      </c>
      <c r="C371" s="1063"/>
      <c r="D371" s="1059" t="s">
        <v>2584</v>
      </c>
      <c r="E371"/>
      <c r="F371"/>
    </row>
    <row r="372" spans="1:6" x14ac:dyDescent="0.25">
      <c r="A372">
        <v>373</v>
      </c>
      <c r="B372" s="1063" t="s">
        <v>1938</v>
      </c>
      <c r="C372" s="1063" t="s">
        <v>2080</v>
      </c>
      <c r="D372" s="1059" t="s">
        <v>2796</v>
      </c>
      <c r="E372"/>
      <c r="F372"/>
    </row>
    <row r="373" spans="1:6" ht="20.6" x14ac:dyDescent="0.25">
      <c r="A373">
        <v>374</v>
      </c>
      <c r="B373" s="1063" t="s">
        <v>1938</v>
      </c>
      <c r="C373" s="1063" t="s">
        <v>2081</v>
      </c>
      <c r="D373" s="1059" t="s">
        <v>2797</v>
      </c>
      <c r="E373"/>
      <c r="F373"/>
    </row>
    <row r="374" spans="1:6" x14ac:dyDescent="0.25">
      <c r="A374">
        <v>375</v>
      </c>
      <c r="B374" s="1063" t="s">
        <v>1939</v>
      </c>
      <c r="C374" s="1063"/>
      <c r="D374" s="1059" t="s">
        <v>2585</v>
      </c>
      <c r="E374"/>
      <c r="F374"/>
    </row>
    <row r="375" spans="1:6" ht="20.6" x14ac:dyDescent="0.25">
      <c r="A375">
        <v>376</v>
      </c>
      <c r="B375" s="1063" t="s">
        <v>1940</v>
      </c>
      <c r="C375" s="1063"/>
      <c r="D375" s="1059" t="s">
        <v>2586</v>
      </c>
      <c r="E375"/>
      <c r="F375"/>
    </row>
    <row r="376" spans="1:6" x14ac:dyDescent="0.25">
      <c r="A376">
        <v>377</v>
      </c>
      <c r="B376" s="1063" t="s">
        <v>1941</v>
      </c>
      <c r="C376" s="1063"/>
      <c r="D376" s="1059" t="s">
        <v>2587</v>
      </c>
      <c r="E376"/>
      <c r="F376"/>
    </row>
    <row r="377" spans="1:6" ht="20.6" x14ac:dyDescent="0.25">
      <c r="A377">
        <v>378</v>
      </c>
      <c r="B377" s="1063" t="s">
        <v>2365</v>
      </c>
      <c r="C377" s="1063"/>
      <c r="D377" s="1059" t="s">
        <v>2588</v>
      </c>
      <c r="E377"/>
      <c r="F377"/>
    </row>
    <row r="378" spans="1:6" ht="51.45" x14ac:dyDescent="0.25">
      <c r="A378">
        <v>379</v>
      </c>
      <c r="B378" s="1063" t="s">
        <v>1942</v>
      </c>
      <c r="C378" s="1063"/>
      <c r="D378" s="1059" t="s">
        <v>2589</v>
      </c>
      <c r="E378"/>
      <c r="F378"/>
    </row>
    <row r="379" spans="1:6" ht="20.6" x14ac:dyDescent="0.25">
      <c r="A379">
        <v>380</v>
      </c>
      <c r="B379" s="1063" t="s">
        <v>1943</v>
      </c>
      <c r="C379" s="1063"/>
      <c r="D379" s="1059" t="s">
        <v>2590</v>
      </c>
      <c r="E379"/>
      <c r="F379"/>
    </row>
    <row r="380" spans="1:6" ht="20.6" x14ac:dyDescent="0.25">
      <c r="A380">
        <v>381</v>
      </c>
      <c r="B380" s="1063" t="s">
        <v>1944</v>
      </c>
      <c r="C380" s="1063"/>
      <c r="D380" s="1059" t="s">
        <v>2591</v>
      </c>
      <c r="E380"/>
      <c r="F380"/>
    </row>
    <row r="381" spans="1:6" ht="30.9" x14ac:dyDescent="0.25">
      <c r="A381">
        <v>382</v>
      </c>
      <c r="B381" s="1063" t="s">
        <v>1945</v>
      </c>
      <c r="C381" s="1063"/>
      <c r="D381" s="1059" t="s">
        <v>2592</v>
      </c>
      <c r="E381"/>
      <c r="F381"/>
    </row>
    <row r="382" spans="1:6" x14ac:dyDescent="0.25">
      <c r="A382">
        <v>383</v>
      </c>
      <c r="B382" s="1063" t="s">
        <v>1946</v>
      </c>
      <c r="C382" s="1063"/>
      <c r="D382" s="1059" t="s">
        <v>2593</v>
      </c>
      <c r="E382"/>
      <c r="F382"/>
    </row>
    <row r="383" spans="1:6" ht="30.9" x14ac:dyDescent="0.25">
      <c r="A383">
        <v>384</v>
      </c>
      <c r="B383" s="1063" t="s">
        <v>1947</v>
      </c>
      <c r="C383" s="1063"/>
      <c r="D383" s="1059" t="s">
        <v>2594</v>
      </c>
      <c r="E383"/>
      <c r="F383"/>
    </row>
    <row r="384" spans="1:6" ht="51.45" x14ac:dyDescent="0.25">
      <c r="A384">
        <v>385</v>
      </c>
      <c r="B384" s="1063" t="s">
        <v>1948</v>
      </c>
      <c r="C384" s="1063"/>
      <c r="D384" s="1059" t="s">
        <v>2595</v>
      </c>
      <c r="E384"/>
      <c r="F384"/>
    </row>
    <row r="385" spans="1:6" ht="61.75" x14ac:dyDescent="0.25">
      <c r="A385">
        <v>386</v>
      </c>
      <c r="B385" s="1063" t="s">
        <v>1949</v>
      </c>
      <c r="C385" s="1063"/>
      <c r="D385" s="1059" t="s">
        <v>2596</v>
      </c>
      <c r="E385"/>
      <c r="F385"/>
    </row>
    <row r="386" spans="1:6" ht="20.6" x14ac:dyDescent="0.25">
      <c r="A386">
        <v>387</v>
      </c>
      <c r="B386" s="1063" t="s">
        <v>1950</v>
      </c>
      <c r="C386" s="1063"/>
      <c r="D386" s="1059" t="s">
        <v>2597</v>
      </c>
      <c r="E386"/>
      <c r="F386"/>
    </row>
    <row r="387" spans="1:6" x14ac:dyDescent="0.25">
      <c r="A387">
        <v>388</v>
      </c>
      <c r="B387" s="1063" t="s">
        <v>1951</v>
      </c>
      <c r="C387" s="1063"/>
      <c r="D387" s="1059" t="s">
        <v>2598</v>
      </c>
      <c r="E387"/>
      <c r="F387"/>
    </row>
    <row r="388" spans="1:6" ht="61.75" x14ac:dyDescent="0.25">
      <c r="A388">
        <v>389</v>
      </c>
      <c r="B388" s="1063" t="s">
        <v>1952</v>
      </c>
      <c r="C388" s="1063"/>
      <c r="D388" s="1059" t="s">
        <v>2599</v>
      </c>
      <c r="E388"/>
      <c r="F388"/>
    </row>
    <row r="389" spans="1:6" ht="20.6" x14ac:dyDescent="0.25">
      <c r="A389">
        <v>390</v>
      </c>
      <c r="B389" s="1063" t="s">
        <v>1953</v>
      </c>
      <c r="C389" s="1063"/>
      <c r="D389" s="1059" t="s">
        <v>2600</v>
      </c>
      <c r="E389"/>
      <c r="F389"/>
    </row>
    <row r="390" spans="1:6" x14ac:dyDescent="0.25">
      <c r="A390">
        <v>391</v>
      </c>
      <c r="B390" s="1063" t="s">
        <v>1954</v>
      </c>
      <c r="C390" s="1063"/>
      <c r="D390" s="1059" t="s">
        <v>2601</v>
      </c>
      <c r="E390"/>
      <c r="F390"/>
    </row>
    <row r="391" spans="1:6" ht="61.75" x14ac:dyDescent="0.25">
      <c r="A391">
        <v>392</v>
      </c>
      <c r="B391" s="1063" t="s">
        <v>1955</v>
      </c>
      <c r="C391" s="1063"/>
      <c r="D391" s="1059" t="s">
        <v>2602</v>
      </c>
      <c r="E391"/>
      <c r="F391"/>
    </row>
    <row r="392" spans="1:6" ht="41.15" x14ac:dyDescent="0.25">
      <c r="A392">
        <v>393</v>
      </c>
      <c r="B392" s="1063" t="s">
        <v>1956</v>
      </c>
      <c r="C392" s="1063"/>
      <c r="D392" s="1059" t="s">
        <v>2603</v>
      </c>
      <c r="E392"/>
      <c r="F392"/>
    </row>
    <row r="393" spans="1:6" ht="20.6" x14ac:dyDescent="0.25">
      <c r="A393">
        <v>394</v>
      </c>
      <c r="B393" s="1063" t="s">
        <v>1957</v>
      </c>
      <c r="C393" s="1063"/>
      <c r="D393" s="1059" t="s">
        <v>2604</v>
      </c>
      <c r="E393"/>
      <c r="F393"/>
    </row>
    <row r="394" spans="1:6" ht="20.6" x14ac:dyDescent="0.25">
      <c r="A394">
        <v>395</v>
      </c>
      <c r="B394" s="1063" t="s">
        <v>2389</v>
      </c>
      <c r="C394" s="1063" t="s">
        <v>2075</v>
      </c>
      <c r="D394" s="1059" t="s">
        <v>2798</v>
      </c>
      <c r="E394"/>
      <c r="F394"/>
    </row>
    <row r="395" spans="1:6" ht="20.6" x14ac:dyDescent="0.25">
      <c r="A395">
        <v>396</v>
      </c>
      <c r="B395" s="1063" t="s">
        <v>2389</v>
      </c>
      <c r="C395" s="1063" t="s">
        <v>2074</v>
      </c>
      <c r="D395" s="1059" t="s">
        <v>2799</v>
      </c>
      <c r="E395"/>
      <c r="F395"/>
    </row>
    <row r="396" spans="1:6" x14ac:dyDescent="0.25">
      <c r="A396">
        <v>397</v>
      </c>
      <c r="B396" s="1063" t="s">
        <v>1958</v>
      </c>
      <c r="C396" s="1063" t="s">
        <v>2390</v>
      </c>
      <c r="D396" s="1059" t="s">
        <v>2800</v>
      </c>
      <c r="E396"/>
      <c r="F396"/>
    </row>
    <row r="397" spans="1:6" x14ac:dyDescent="0.25">
      <c r="A397">
        <v>398</v>
      </c>
      <c r="B397" s="1063" t="s">
        <v>1958</v>
      </c>
      <c r="C397" s="1063" t="s">
        <v>2391</v>
      </c>
      <c r="D397" s="1059" t="s">
        <v>2801</v>
      </c>
      <c r="E397"/>
      <c r="F397"/>
    </row>
    <row r="398" spans="1:6" ht="20.6" x14ac:dyDescent="0.25">
      <c r="A398">
        <v>399</v>
      </c>
      <c r="B398" s="1063" t="s">
        <v>1958</v>
      </c>
      <c r="C398" s="1063" t="s">
        <v>2082</v>
      </c>
      <c r="D398" s="1059" t="s">
        <v>2802</v>
      </c>
      <c r="E398"/>
      <c r="F398"/>
    </row>
    <row r="399" spans="1:6" ht="61.75" x14ac:dyDescent="0.25">
      <c r="A399">
        <v>400</v>
      </c>
      <c r="B399" s="1063" t="s">
        <v>1959</v>
      </c>
      <c r="C399" s="1063" t="s">
        <v>2392</v>
      </c>
      <c r="D399" s="1059" t="s">
        <v>2803</v>
      </c>
      <c r="E399"/>
      <c r="F399"/>
    </row>
    <row r="400" spans="1:6" ht="61.75" x14ac:dyDescent="0.25">
      <c r="A400">
        <v>401</v>
      </c>
      <c r="B400" s="1063" t="s">
        <v>1959</v>
      </c>
      <c r="C400" s="1063" t="s">
        <v>2393</v>
      </c>
      <c r="D400" s="1059" t="s">
        <v>2804</v>
      </c>
      <c r="E400"/>
      <c r="F400"/>
    </row>
    <row r="401" spans="1:6" ht="61.75" x14ac:dyDescent="0.25">
      <c r="A401">
        <v>402</v>
      </c>
      <c r="B401" s="1063" t="s">
        <v>1959</v>
      </c>
      <c r="C401" s="1063" t="s">
        <v>2394</v>
      </c>
      <c r="D401" s="1059" t="s">
        <v>2805</v>
      </c>
      <c r="E401"/>
      <c r="F401"/>
    </row>
    <row r="402" spans="1:6" ht="61.75" x14ac:dyDescent="0.25">
      <c r="A402">
        <v>403</v>
      </c>
      <c r="B402" s="1063" t="s">
        <v>1959</v>
      </c>
      <c r="C402" s="1063" t="s">
        <v>2395</v>
      </c>
      <c r="D402" s="1059" t="s">
        <v>2806</v>
      </c>
      <c r="E402"/>
      <c r="F402"/>
    </row>
    <row r="403" spans="1:6" ht="20.6" x14ac:dyDescent="0.25">
      <c r="A403">
        <v>404</v>
      </c>
      <c r="B403" s="1063" t="s">
        <v>1960</v>
      </c>
      <c r="C403" s="1063"/>
      <c r="D403" s="1059" t="s">
        <v>2605</v>
      </c>
      <c r="E403"/>
      <c r="F403"/>
    </row>
    <row r="404" spans="1:6" ht="41.15" x14ac:dyDescent="0.25">
      <c r="A404">
        <v>405</v>
      </c>
      <c r="B404" s="1063" t="s">
        <v>1961</v>
      </c>
      <c r="C404" s="1063" t="s">
        <v>1552</v>
      </c>
      <c r="D404" s="1059" t="s">
        <v>2807</v>
      </c>
      <c r="E404"/>
      <c r="F404"/>
    </row>
    <row r="405" spans="1:6" ht="41.15" x14ac:dyDescent="0.25">
      <c r="A405">
        <v>406</v>
      </c>
      <c r="B405" s="1063" t="s">
        <v>1961</v>
      </c>
      <c r="C405" s="1063" t="s">
        <v>1553</v>
      </c>
      <c r="D405" s="1059" t="s">
        <v>2808</v>
      </c>
      <c r="E405"/>
      <c r="F405"/>
    </row>
    <row r="406" spans="1:6" ht="20.6" x14ac:dyDescent="0.25">
      <c r="A406">
        <v>407</v>
      </c>
      <c r="B406" s="1063" t="s">
        <v>1962</v>
      </c>
      <c r="C406" s="1063"/>
      <c r="D406" s="1059" t="s">
        <v>2606</v>
      </c>
      <c r="E406"/>
      <c r="F406"/>
    </row>
    <row r="407" spans="1:6" x14ac:dyDescent="0.25">
      <c r="A407">
        <v>408</v>
      </c>
      <c r="B407" s="1063" t="s">
        <v>1963</v>
      </c>
      <c r="C407" s="1063"/>
      <c r="D407" s="1059" t="s">
        <v>2607</v>
      </c>
      <c r="E407"/>
      <c r="F407"/>
    </row>
    <row r="408" spans="1:6" x14ac:dyDescent="0.25">
      <c r="A408">
        <v>409</v>
      </c>
      <c r="B408" s="1063" t="s">
        <v>1964</v>
      </c>
      <c r="C408" s="1063"/>
      <c r="D408" s="1059" t="s">
        <v>2809</v>
      </c>
      <c r="E408"/>
      <c r="F408"/>
    </row>
    <row r="409" spans="1:6" x14ac:dyDescent="0.25">
      <c r="A409">
        <v>410</v>
      </c>
      <c r="B409" s="1063" t="s">
        <v>1965</v>
      </c>
      <c r="C409" s="1063"/>
      <c r="D409" s="1059" t="s">
        <v>2810</v>
      </c>
      <c r="E409"/>
      <c r="F409"/>
    </row>
    <row r="410" spans="1:6" x14ac:dyDescent="0.25">
      <c r="A410">
        <v>411</v>
      </c>
      <c r="B410" s="1063" t="s">
        <v>1966</v>
      </c>
      <c r="C410" s="1063"/>
      <c r="D410" s="1059" t="s">
        <v>2811</v>
      </c>
      <c r="E410"/>
      <c r="F410"/>
    </row>
    <row r="411" spans="1:6" x14ac:dyDescent="0.25">
      <c r="A411">
        <v>412</v>
      </c>
      <c r="B411" s="1063" t="s">
        <v>1967</v>
      </c>
      <c r="C411" s="1063"/>
      <c r="D411" s="1059" t="s">
        <v>2812</v>
      </c>
      <c r="E411"/>
      <c r="F411"/>
    </row>
    <row r="412" spans="1:6" x14ac:dyDescent="0.25">
      <c r="A412">
        <v>413</v>
      </c>
      <c r="B412" s="1063" t="s">
        <v>1968</v>
      </c>
      <c r="C412" s="1063"/>
      <c r="D412" s="1059" t="s">
        <v>2813</v>
      </c>
      <c r="E412"/>
      <c r="F412"/>
    </row>
    <row r="413" spans="1:6" x14ac:dyDescent="0.25">
      <c r="A413">
        <v>414</v>
      </c>
      <c r="B413" s="1063" t="s">
        <v>1969</v>
      </c>
      <c r="C413" s="1063"/>
      <c r="D413" s="1059" t="s">
        <v>2814</v>
      </c>
      <c r="E413"/>
      <c r="F413"/>
    </row>
    <row r="414" spans="1:6" x14ac:dyDescent="0.25">
      <c r="A414">
        <v>415</v>
      </c>
      <c r="B414" s="1063" t="s">
        <v>1970</v>
      </c>
      <c r="C414" s="1063"/>
      <c r="D414" s="1059" t="s">
        <v>2815</v>
      </c>
      <c r="E414"/>
      <c r="F414"/>
    </row>
    <row r="415" spans="1:6" x14ac:dyDescent="0.25">
      <c r="A415">
        <v>416</v>
      </c>
      <c r="B415" s="1063" t="s">
        <v>1971</v>
      </c>
      <c r="C415" s="1063"/>
      <c r="D415" s="1059" t="s">
        <v>2816</v>
      </c>
      <c r="E415"/>
      <c r="F415"/>
    </row>
    <row r="416" spans="1:6" ht="20.6" x14ac:dyDescent="0.25">
      <c r="A416">
        <v>417</v>
      </c>
      <c r="B416" s="1063" t="s">
        <v>1972</v>
      </c>
      <c r="C416" s="1063"/>
      <c r="D416" s="1059" t="s">
        <v>2608</v>
      </c>
      <c r="E416"/>
      <c r="F416"/>
    </row>
    <row r="417" spans="1:6" ht="20.6" x14ac:dyDescent="0.25">
      <c r="A417">
        <v>418</v>
      </c>
      <c r="B417" s="1063" t="s">
        <v>1973</v>
      </c>
      <c r="C417" s="1063"/>
      <c r="D417" s="1059" t="s">
        <v>2609</v>
      </c>
      <c r="E417"/>
      <c r="F417"/>
    </row>
    <row r="418" spans="1:6" ht="20.6" x14ac:dyDescent="0.25">
      <c r="A418">
        <v>419</v>
      </c>
      <c r="B418" s="1063" t="s">
        <v>1974</v>
      </c>
      <c r="C418" s="1063"/>
      <c r="D418" s="1059" t="s">
        <v>2610</v>
      </c>
      <c r="E418"/>
      <c r="F418"/>
    </row>
    <row r="419" spans="1:6" ht="20.6" x14ac:dyDescent="0.25">
      <c r="A419">
        <v>420</v>
      </c>
      <c r="B419" s="1063" t="s">
        <v>1975</v>
      </c>
      <c r="C419" s="1063"/>
      <c r="D419" s="1059" t="s">
        <v>2611</v>
      </c>
      <c r="E419"/>
      <c r="F419"/>
    </row>
    <row r="420" spans="1:6" ht="20.6" x14ac:dyDescent="0.25">
      <c r="A420">
        <v>421</v>
      </c>
      <c r="B420" s="1063" t="s">
        <v>1976</v>
      </c>
      <c r="C420" s="1063"/>
      <c r="D420" s="1059" t="s">
        <v>2612</v>
      </c>
      <c r="E420"/>
      <c r="F420"/>
    </row>
    <row r="421" spans="1:6" x14ac:dyDescent="0.25">
      <c r="A421">
        <v>422</v>
      </c>
      <c r="B421" s="1063" t="s">
        <v>1977</v>
      </c>
      <c r="C421" s="1063"/>
      <c r="D421" s="1059" t="s">
        <v>2613</v>
      </c>
      <c r="E421"/>
      <c r="F421"/>
    </row>
    <row r="422" spans="1:6" x14ac:dyDescent="0.25">
      <c r="A422">
        <v>423</v>
      </c>
      <c r="B422" s="1063" t="s">
        <v>1978</v>
      </c>
      <c r="C422" s="1063"/>
      <c r="D422" s="1059" t="s">
        <v>2614</v>
      </c>
      <c r="E422"/>
      <c r="F422"/>
    </row>
    <row r="423" spans="1:6" x14ac:dyDescent="0.25">
      <c r="A423">
        <v>424</v>
      </c>
      <c r="B423" s="1063" t="s">
        <v>1979</v>
      </c>
      <c r="C423" s="1063"/>
      <c r="D423" s="1059" t="s">
        <v>2615</v>
      </c>
      <c r="E423"/>
      <c r="F423"/>
    </row>
    <row r="424" spans="1:6" ht="30.9" x14ac:dyDescent="0.25">
      <c r="A424">
        <v>425</v>
      </c>
      <c r="B424" s="1063" t="s">
        <v>1980</v>
      </c>
      <c r="C424" s="1063"/>
      <c r="D424" s="1059" t="s">
        <v>2616</v>
      </c>
      <c r="E424"/>
      <c r="F424"/>
    </row>
    <row r="425" spans="1:6" x14ac:dyDescent="0.25">
      <c r="A425">
        <v>426</v>
      </c>
      <c r="B425" s="1063" t="s">
        <v>1981</v>
      </c>
      <c r="C425" s="1063"/>
      <c r="D425" s="1059" t="s">
        <v>2617</v>
      </c>
      <c r="E425"/>
      <c r="F425"/>
    </row>
    <row r="426" spans="1:6" x14ac:dyDescent="0.25">
      <c r="A426">
        <v>427</v>
      </c>
      <c r="B426" s="1063" t="s">
        <v>1982</v>
      </c>
      <c r="C426" s="1063"/>
      <c r="D426" s="1059" t="s">
        <v>2618</v>
      </c>
      <c r="E426"/>
      <c r="F426"/>
    </row>
    <row r="427" spans="1:6" x14ac:dyDescent="0.25">
      <c r="A427">
        <v>428</v>
      </c>
      <c r="B427" s="1063" t="s">
        <v>1983</v>
      </c>
      <c r="C427" s="1063"/>
      <c r="D427" s="1059" t="s">
        <v>2619</v>
      </c>
      <c r="E427"/>
      <c r="F427"/>
    </row>
    <row r="428" spans="1:6" x14ac:dyDescent="0.25">
      <c r="A428">
        <v>429</v>
      </c>
      <c r="B428" s="1063" t="s">
        <v>1984</v>
      </c>
      <c r="C428" s="1063"/>
      <c r="D428" s="1059" t="s">
        <v>2620</v>
      </c>
      <c r="E428"/>
      <c r="F428"/>
    </row>
    <row r="429" spans="1:6" ht="30.9" x14ac:dyDescent="0.25">
      <c r="A429">
        <v>430</v>
      </c>
      <c r="B429" s="1063" t="s">
        <v>1985</v>
      </c>
      <c r="C429" s="1063"/>
      <c r="D429" s="1059" t="s">
        <v>2621</v>
      </c>
      <c r="E429"/>
      <c r="F429"/>
    </row>
    <row r="430" spans="1:6" ht="20.6" x14ac:dyDescent="0.25">
      <c r="A430">
        <v>431</v>
      </c>
      <c r="B430" s="1063" t="s">
        <v>1986</v>
      </c>
      <c r="C430" s="1063"/>
      <c r="D430" s="1059" t="s">
        <v>2622</v>
      </c>
      <c r="E430"/>
      <c r="F430"/>
    </row>
    <row r="431" spans="1:6" x14ac:dyDescent="0.25">
      <c r="A431">
        <v>432</v>
      </c>
      <c r="B431" s="1063" t="s">
        <v>1987</v>
      </c>
      <c r="C431" s="1063"/>
      <c r="D431" s="1059" t="s">
        <v>2623</v>
      </c>
      <c r="E431"/>
      <c r="F431"/>
    </row>
    <row r="432" spans="1:6" x14ac:dyDescent="0.25">
      <c r="A432">
        <v>433</v>
      </c>
      <c r="B432" s="1063" t="s">
        <v>1988</v>
      </c>
      <c r="C432" s="1063"/>
      <c r="D432" s="1059" t="s">
        <v>2624</v>
      </c>
      <c r="E432"/>
      <c r="F432"/>
    </row>
    <row r="433" spans="1:6" x14ac:dyDescent="0.25">
      <c r="A433">
        <v>434</v>
      </c>
      <c r="B433" s="1063" t="s">
        <v>1989</v>
      </c>
      <c r="C433" s="1063"/>
      <c r="D433" s="1059" t="s">
        <v>2625</v>
      </c>
      <c r="E433"/>
      <c r="F433"/>
    </row>
    <row r="434" spans="1:6" x14ac:dyDescent="0.25">
      <c r="A434">
        <v>435</v>
      </c>
      <c r="B434" s="1063" t="s">
        <v>1990</v>
      </c>
      <c r="C434" s="1063"/>
      <c r="D434" s="1059" t="s">
        <v>2626</v>
      </c>
      <c r="E434"/>
      <c r="F434"/>
    </row>
    <row r="435" spans="1:6" x14ac:dyDescent="0.25">
      <c r="A435">
        <v>436</v>
      </c>
      <c r="B435" s="1063" t="s">
        <v>1991</v>
      </c>
      <c r="C435" s="1063"/>
      <c r="D435" s="1059" t="s">
        <v>2627</v>
      </c>
      <c r="E435"/>
      <c r="F435"/>
    </row>
    <row r="436" spans="1:6" ht="20.6" x14ac:dyDescent="0.25">
      <c r="A436">
        <v>437</v>
      </c>
      <c r="B436" s="1063" t="s">
        <v>1992</v>
      </c>
      <c r="C436" s="1063"/>
      <c r="D436" s="1059" t="s">
        <v>2628</v>
      </c>
      <c r="E436"/>
      <c r="F436"/>
    </row>
    <row r="437" spans="1:6" ht="20.6" x14ac:dyDescent="0.25">
      <c r="A437">
        <v>438</v>
      </c>
      <c r="B437" s="1063" t="s">
        <v>1993</v>
      </c>
      <c r="C437" s="1063"/>
      <c r="D437" s="1059" t="s">
        <v>2629</v>
      </c>
      <c r="E437"/>
      <c r="F437"/>
    </row>
    <row r="438" spans="1:6" ht="20.6" x14ac:dyDescent="0.25">
      <c r="A438">
        <v>439</v>
      </c>
      <c r="B438" s="1063" t="s">
        <v>1994</v>
      </c>
      <c r="C438" s="1063"/>
      <c r="D438" s="1059" t="s">
        <v>2630</v>
      </c>
      <c r="E438"/>
      <c r="F438"/>
    </row>
    <row r="439" spans="1:6" ht="20.6" x14ac:dyDescent="0.25">
      <c r="A439">
        <v>440</v>
      </c>
      <c r="B439" s="1063" t="s">
        <v>1995</v>
      </c>
      <c r="C439" s="1063"/>
      <c r="D439" s="1059" t="s">
        <v>2631</v>
      </c>
      <c r="E439"/>
      <c r="F439"/>
    </row>
    <row r="440" spans="1:6" x14ac:dyDescent="0.25">
      <c r="A440">
        <v>441</v>
      </c>
      <c r="B440" s="1063" t="s">
        <v>1996</v>
      </c>
      <c r="C440" s="1063"/>
      <c r="D440" s="1059" t="s">
        <v>2632</v>
      </c>
      <c r="E440"/>
      <c r="F440"/>
    </row>
    <row r="441" spans="1:6" x14ac:dyDescent="0.25">
      <c r="A441">
        <v>442</v>
      </c>
      <c r="B441" s="1063" t="s">
        <v>1997</v>
      </c>
      <c r="C441" s="1063"/>
      <c r="D441" s="1059" t="s">
        <v>2633</v>
      </c>
      <c r="E441"/>
      <c r="F441"/>
    </row>
    <row r="442" spans="1:6" x14ac:dyDescent="0.25">
      <c r="A442">
        <v>443</v>
      </c>
      <c r="B442" s="1063" t="s">
        <v>1998</v>
      </c>
      <c r="C442" s="1063"/>
      <c r="D442" s="1059" t="s">
        <v>2634</v>
      </c>
      <c r="E442"/>
      <c r="F442"/>
    </row>
    <row r="443" spans="1:6" x14ac:dyDescent="0.25">
      <c r="A443">
        <v>444</v>
      </c>
      <c r="B443" s="1063" t="s">
        <v>1999</v>
      </c>
      <c r="C443" s="1063"/>
      <c r="D443" s="1059" t="s">
        <v>2635</v>
      </c>
      <c r="E443"/>
      <c r="F443"/>
    </row>
    <row r="444" spans="1:6" x14ac:dyDescent="0.25">
      <c r="A444">
        <v>445</v>
      </c>
      <c r="B444" s="1063" t="s">
        <v>2000</v>
      </c>
      <c r="C444" s="1063"/>
      <c r="D444" s="1059" t="s">
        <v>2636</v>
      </c>
      <c r="E444"/>
      <c r="F444"/>
    </row>
    <row r="445" spans="1:6" x14ac:dyDescent="0.25">
      <c r="A445">
        <v>446</v>
      </c>
      <c r="B445" s="1063" t="s">
        <v>2001</v>
      </c>
      <c r="C445" s="1063"/>
      <c r="D445" s="1059" t="s">
        <v>2637</v>
      </c>
      <c r="E445"/>
      <c r="F445"/>
    </row>
    <row r="446" spans="1:6" x14ac:dyDescent="0.25">
      <c r="A446">
        <v>447</v>
      </c>
      <c r="B446" s="1063" t="s">
        <v>2002</v>
      </c>
      <c r="C446" s="1063"/>
      <c r="D446" s="1059" t="s">
        <v>2638</v>
      </c>
      <c r="E446"/>
      <c r="F446"/>
    </row>
    <row r="447" spans="1:6" x14ac:dyDescent="0.25">
      <c r="A447">
        <v>448</v>
      </c>
      <c r="B447" s="1063" t="s">
        <v>2003</v>
      </c>
      <c r="C447" s="1063"/>
      <c r="D447" s="1059" t="s">
        <v>2639</v>
      </c>
      <c r="E447"/>
      <c r="F447"/>
    </row>
    <row r="448" spans="1:6" x14ac:dyDescent="0.25">
      <c r="A448">
        <v>449</v>
      </c>
      <c r="B448" s="1063" t="s">
        <v>2211</v>
      </c>
      <c r="C448" s="1063"/>
      <c r="D448" s="1059" t="s">
        <v>2817</v>
      </c>
      <c r="E448"/>
      <c r="F448"/>
    </row>
    <row r="449" spans="1:6" x14ac:dyDescent="0.25">
      <c r="A449">
        <v>450</v>
      </c>
      <c r="B449" s="1063" t="s">
        <v>2212</v>
      </c>
      <c r="C449" s="1063"/>
      <c r="D449" s="1059" t="s">
        <v>2818</v>
      </c>
      <c r="E449"/>
      <c r="F449"/>
    </row>
    <row r="450" spans="1:6" ht="20.6" x14ac:dyDescent="0.25">
      <c r="A450">
        <v>451</v>
      </c>
      <c r="B450" s="1063" t="s">
        <v>2213</v>
      </c>
      <c r="C450" s="1063"/>
      <c r="D450" s="1059" t="s">
        <v>2819</v>
      </c>
      <c r="E450"/>
      <c r="F450"/>
    </row>
    <row r="451" spans="1:6" x14ac:dyDescent="0.25">
      <c r="A451">
        <v>452</v>
      </c>
      <c r="B451" s="1063" t="s">
        <v>2004</v>
      </c>
      <c r="C451" s="1063"/>
      <c r="D451" s="1059" t="s">
        <v>2640</v>
      </c>
      <c r="E451"/>
      <c r="F451"/>
    </row>
    <row r="452" spans="1:6" x14ac:dyDescent="0.25">
      <c r="A452">
        <v>453</v>
      </c>
      <c r="B452" s="1063" t="s">
        <v>2005</v>
      </c>
      <c r="C452" s="1063"/>
      <c r="D452" s="1059" t="s">
        <v>2820</v>
      </c>
      <c r="E452"/>
      <c r="F452"/>
    </row>
    <row r="453" spans="1:6" x14ac:dyDescent="0.25">
      <c r="A453">
        <v>454</v>
      </c>
      <c r="B453" s="1063" t="s">
        <v>2006</v>
      </c>
      <c r="C453" s="1063"/>
      <c r="D453" s="1059" t="s">
        <v>2821</v>
      </c>
      <c r="E453"/>
      <c r="F453"/>
    </row>
    <row r="454" spans="1:6" x14ac:dyDescent="0.25">
      <c r="A454">
        <v>455</v>
      </c>
      <c r="B454" s="1063" t="s">
        <v>2007</v>
      </c>
      <c r="C454" s="1063"/>
      <c r="D454" s="1059" t="s">
        <v>2822</v>
      </c>
      <c r="E454"/>
      <c r="F454"/>
    </row>
    <row r="455" spans="1:6" x14ac:dyDescent="0.25">
      <c r="A455">
        <v>456</v>
      </c>
      <c r="B455" s="1063" t="s">
        <v>2008</v>
      </c>
      <c r="C455" s="1063"/>
      <c r="D455" s="1059" t="s">
        <v>2823</v>
      </c>
      <c r="E455"/>
      <c r="F455"/>
    </row>
    <row r="456" spans="1:6" x14ac:dyDescent="0.25">
      <c r="A456">
        <v>457</v>
      </c>
      <c r="B456" s="1063" t="s">
        <v>2009</v>
      </c>
      <c r="C456" s="1063"/>
      <c r="D456" s="1059" t="s">
        <v>2824</v>
      </c>
      <c r="E456"/>
      <c r="F456"/>
    </row>
    <row r="457" spans="1:6" x14ac:dyDescent="0.25">
      <c r="A457">
        <v>458</v>
      </c>
      <c r="B457" s="1063" t="s">
        <v>2366</v>
      </c>
      <c r="C457" s="1063"/>
      <c r="D457" s="1059" t="s">
        <v>2825</v>
      </c>
      <c r="E457"/>
      <c r="F457"/>
    </row>
    <row r="458" spans="1:6" x14ac:dyDescent="0.25">
      <c r="A458">
        <v>459</v>
      </c>
      <c r="B458" s="1063" t="s">
        <v>2010</v>
      </c>
      <c r="C458" s="1063"/>
      <c r="D458" s="1059" t="s">
        <v>2826</v>
      </c>
      <c r="E458"/>
      <c r="F458"/>
    </row>
    <row r="459" spans="1:6" ht="20.6" x14ac:dyDescent="0.25">
      <c r="A459">
        <v>460</v>
      </c>
      <c r="B459" s="1063" t="s">
        <v>2011</v>
      </c>
      <c r="C459" s="1063"/>
      <c r="D459" s="1059" t="s">
        <v>2827</v>
      </c>
      <c r="E459"/>
      <c r="F459"/>
    </row>
    <row r="460" spans="1:6" x14ac:dyDescent="0.25">
      <c r="A460">
        <v>461</v>
      </c>
      <c r="B460" s="1063" t="s">
        <v>2012</v>
      </c>
      <c r="C460" s="1063"/>
      <c r="D460" s="1059" t="s">
        <v>2828</v>
      </c>
      <c r="E460"/>
      <c r="F460"/>
    </row>
    <row r="461" spans="1:6" x14ac:dyDescent="0.25">
      <c r="A461">
        <v>462</v>
      </c>
      <c r="B461" s="1063" t="s">
        <v>2013</v>
      </c>
      <c r="C461" s="1063"/>
      <c r="D461" s="1059" t="s">
        <v>2829</v>
      </c>
      <c r="E461"/>
      <c r="F461"/>
    </row>
    <row r="462" spans="1:6" x14ac:dyDescent="0.25">
      <c r="A462">
        <v>463</v>
      </c>
      <c r="B462" s="1063" t="s">
        <v>2014</v>
      </c>
      <c r="C462" s="1063"/>
      <c r="D462" s="1059" t="s">
        <v>2830</v>
      </c>
      <c r="E462"/>
      <c r="F462"/>
    </row>
    <row r="463" spans="1:6" x14ac:dyDescent="0.25">
      <c r="A463">
        <v>464</v>
      </c>
      <c r="B463" s="1063" t="s">
        <v>2015</v>
      </c>
      <c r="C463" s="1063"/>
      <c r="D463" s="1059" t="s">
        <v>2831</v>
      </c>
      <c r="E463"/>
      <c r="F463"/>
    </row>
    <row r="464" spans="1:6" x14ac:dyDescent="0.25">
      <c r="A464">
        <v>465</v>
      </c>
      <c r="B464" s="1063" t="s">
        <v>2016</v>
      </c>
      <c r="C464" s="1063"/>
      <c r="D464" s="1059" t="s">
        <v>2832</v>
      </c>
      <c r="E464"/>
      <c r="F464"/>
    </row>
    <row r="465" spans="1:6" ht="20.6" x14ac:dyDescent="0.25">
      <c r="A465">
        <v>466</v>
      </c>
      <c r="B465" s="1063" t="s">
        <v>2017</v>
      </c>
      <c r="C465" s="1063"/>
      <c r="D465" s="1059" t="s">
        <v>2833</v>
      </c>
      <c r="E465"/>
      <c r="F465"/>
    </row>
    <row r="466" spans="1:6" x14ac:dyDescent="0.25">
      <c r="A466">
        <v>467</v>
      </c>
      <c r="B466" s="1063" t="s">
        <v>2018</v>
      </c>
      <c r="C466" s="1063"/>
      <c r="D466" s="1059" t="s">
        <v>2834</v>
      </c>
      <c r="E466"/>
      <c r="F466"/>
    </row>
    <row r="467" spans="1:6" x14ac:dyDescent="0.25">
      <c r="A467">
        <v>468</v>
      </c>
      <c r="B467" s="1063" t="s">
        <v>2019</v>
      </c>
      <c r="C467" s="1063"/>
      <c r="D467" s="1059" t="s">
        <v>2835</v>
      </c>
      <c r="E467"/>
      <c r="F467"/>
    </row>
    <row r="468" spans="1:6" ht="20.6" x14ac:dyDescent="0.25">
      <c r="A468">
        <v>469</v>
      </c>
      <c r="B468" s="1063" t="s">
        <v>2367</v>
      </c>
      <c r="C468" s="1063"/>
      <c r="D468" s="1059" t="s">
        <v>2836</v>
      </c>
      <c r="E468"/>
      <c r="F468"/>
    </row>
    <row r="469" spans="1:6" ht="20.6" x14ac:dyDescent="0.25">
      <c r="A469">
        <v>470</v>
      </c>
      <c r="B469" s="1063" t="s">
        <v>2020</v>
      </c>
      <c r="C469" s="1063"/>
      <c r="D469" s="1059" t="s">
        <v>2837</v>
      </c>
      <c r="E469"/>
      <c r="F469"/>
    </row>
    <row r="470" spans="1:6" ht="51.45" x14ac:dyDescent="0.25">
      <c r="A470">
        <v>471</v>
      </c>
      <c r="B470" s="1063" t="s">
        <v>2021</v>
      </c>
      <c r="C470" s="1063"/>
      <c r="D470" s="1059" t="s">
        <v>2838</v>
      </c>
      <c r="E470"/>
      <c r="F470"/>
    </row>
    <row r="471" spans="1:6" x14ac:dyDescent="0.25">
      <c r="A471">
        <v>472</v>
      </c>
      <c r="B471" s="1063" t="s">
        <v>2022</v>
      </c>
      <c r="C471" s="1063"/>
      <c r="D471" s="1059" t="s">
        <v>2839</v>
      </c>
      <c r="E471"/>
      <c r="F471"/>
    </row>
    <row r="472" spans="1:6" x14ac:dyDescent="0.25">
      <c r="A472">
        <v>473</v>
      </c>
      <c r="B472" s="1063" t="s">
        <v>2023</v>
      </c>
      <c r="C472" s="1063"/>
      <c r="D472" s="1059" t="s">
        <v>2840</v>
      </c>
      <c r="E472"/>
      <c r="F472"/>
    </row>
    <row r="473" spans="1:6" x14ac:dyDescent="0.25">
      <c r="A473">
        <v>474</v>
      </c>
      <c r="B473" s="1063" t="s">
        <v>2024</v>
      </c>
      <c r="C473" s="1063"/>
      <c r="D473" s="1059" t="s">
        <v>2841</v>
      </c>
      <c r="E473"/>
      <c r="F473"/>
    </row>
    <row r="474" spans="1:6" x14ac:dyDescent="0.25">
      <c r="A474">
        <v>475</v>
      </c>
      <c r="B474" s="1063" t="s">
        <v>2025</v>
      </c>
      <c r="C474" s="1063"/>
      <c r="D474" s="1059" t="s">
        <v>2842</v>
      </c>
      <c r="E474"/>
      <c r="F474"/>
    </row>
    <row r="475" spans="1:6" x14ac:dyDescent="0.25">
      <c r="A475">
        <v>476</v>
      </c>
      <c r="B475" s="1063" t="s">
        <v>2026</v>
      </c>
      <c r="C475" s="1063"/>
      <c r="D475" s="1059" t="s">
        <v>2843</v>
      </c>
      <c r="E475"/>
      <c r="F475"/>
    </row>
    <row r="476" spans="1:6" x14ac:dyDescent="0.25">
      <c r="A476">
        <v>477</v>
      </c>
      <c r="B476" s="1063" t="s">
        <v>2027</v>
      </c>
      <c r="C476" s="1063"/>
      <c r="D476" s="1059" t="s">
        <v>2844</v>
      </c>
      <c r="E476"/>
      <c r="F476"/>
    </row>
    <row r="477" spans="1:6" x14ac:dyDescent="0.25">
      <c r="A477">
        <v>478</v>
      </c>
      <c r="B477" s="1063" t="s">
        <v>2028</v>
      </c>
      <c r="C477" s="1063"/>
      <c r="D477" s="1059" t="s">
        <v>2845</v>
      </c>
      <c r="E477"/>
      <c r="F477"/>
    </row>
    <row r="478" spans="1:6" ht="51.45" x14ac:dyDescent="0.25">
      <c r="A478">
        <v>479</v>
      </c>
      <c r="B478" s="1063" t="s">
        <v>2029</v>
      </c>
      <c r="C478" s="1063"/>
      <c r="D478" s="1059" t="s">
        <v>2846</v>
      </c>
      <c r="E478"/>
      <c r="F478"/>
    </row>
    <row r="479" spans="1:6" x14ac:dyDescent="0.25">
      <c r="A479">
        <v>480</v>
      </c>
      <c r="B479" s="1063" t="s">
        <v>2030</v>
      </c>
      <c r="C479" s="1063"/>
      <c r="D479" s="1059" t="s">
        <v>2847</v>
      </c>
      <c r="E479"/>
      <c r="F479"/>
    </row>
    <row r="480" spans="1:6" x14ac:dyDescent="0.25">
      <c r="A480">
        <v>481</v>
      </c>
      <c r="B480" s="1063" t="s">
        <v>2031</v>
      </c>
      <c r="C480" s="1063"/>
      <c r="D480" s="1059" t="s">
        <v>2848</v>
      </c>
      <c r="E480"/>
      <c r="F480"/>
    </row>
    <row r="481" spans="1:6" x14ac:dyDescent="0.25">
      <c r="A481">
        <v>482</v>
      </c>
      <c r="B481" s="1063" t="s">
        <v>2032</v>
      </c>
      <c r="C481" s="1063"/>
      <c r="D481" s="1059" t="s">
        <v>2849</v>
      </c>
      <c r="E481"/>
      <c r="F481"/>
    </row>
    <row r="482" spans="1:6" ht="20.6" x14ac:dyDescent="0.25">
      <c r="A482">
        <v>483</v>
      </c>
      <c r="B482" s="1063" t="s">
        <v>2033</v>
      </c>
      <c r="C482" s="1063"/>
      <c r="D482" s="1059" t="s">
        <v>2850</v>
      </c>
      <c r="E482"/>
      <c r="F482"/>
    </row>
    <row r="483" spans="1:6" ht="41.15" x14ac:dyDescent="0.25">
      <c r="A483">
        <v>484</v>
      </c>
      <c r="B483" s="1063" t="s">
        <v>2034</v>
      </c>
      <c r="C483" s="1063"/>
      <c r="D483" s="1059" t="s">
        <v>2851</v>
      </c>
      <c r="E483"/>
      <c r="F483"/>
    </row>
    <row r="484" spans="1:6" x14ac:dyDescent="0.25">
      <c r="A484">
        <v>485</v>
      </c>
      <c r="B484" s="1063" t="s">
        <v>2035</v>
      </c>
      <c r="C484" s="1063"/>
      <c r="D484" s="1059" t="s">
        <v>2852</v>
      </c>
      <c r="E484"/>
      <c r="F484"/>
    </row>
    <row r="485" spans="1:6" x14ac:dyDescent="0.25">
      <c r="A485">
        <v>486</v>
      </c>
      <c r="B485" s="1063" t="s">
        <v>2036</v>
      </c>
      <c r="C485" s="1063"/>
      <c r="D485" s="1059" t="s">
        <v>2853</v>
      </c>
      <c r="E485"/>
      <c r="F485"/>
    </row>
    <row r="486" spans="1:6" ht="20.6" x14ac:dyDescent="0.25">
      <c r="A486">
        <v>487</v>
      </c>
      <c r="B486" s="1063" t="s">
        <v>2037</v>
      </c>
      <c r="C486" s="1063"/>
      <c r="D486" s="1059" t="s">
        <v>2854</v>
      </c>
      <c r="E486"/>
      <c r="F486"/>
    </row>
    <row r="487" spans="1:6" ht="20.6" x14ac:dyDescent="0.25">
      <c r="A487">
        <v>488</v>
      </c>
      <c r="B487" s="1063" t="s">
        <v>2038</v>
      </c>
      <c r="C487" s="1063"/>
      <c r="D487" s="1059" t="s">
        <v>2855</v>
      </c>
      <c r="E487"/>
      <c r="F487"/>
    </row>
    <row r="488" spans="1:6" ht="30.9" x14ac:dyDescent="0.25">
      <c r="A488">
        <v>489</v>
      </c>
      <c r="B488" s="1063" t="s">
        <v>2039</v>
      </c>
      <c r="C488" s="1063"/>
      <c r="D488" s="1059" t="s">
        <v>2856</v>
      </c>
      <c r="E488"/>
      <c r="F488"/>
    </row>
    <row r="489" spans="1:6" ht="20.6" x14ac:dyDescent="0.25">
      <c r="A489">
        <v>490</v>
      </c>
      <c r="B489" s="1063" t="s">
        <v>2040</v>
      </c>
      <c r="C489" s="1063"/>
      <c r="D489" s="1059" t="s">
        <v>2857</v>
      </c>
      <c r="E489"/>
      <c r="F489"/>
    </row>
    <row r="490" spans="1:6" ht="20.6" x14ac:dyDescent="0.25">
      <c r="A490">
        <v>491</v>
      </c>
      <c r="B490" s="1063" t="s">
        <v>2041</v>
      </c>
      <c r="C490" s="1063"/>
      <c r="D490" s="1059" t="s">
        <v>2858</v>
      </c>
      <c r="E490"/>
      <c r="F490"/>
    </row>
    <row r="491" spans="1:6" x14ac:dyDescent="0.25">
      <c r="A491">
        <v>492</v>
      </c>
      <c r="B491" s="1063" t="s">
        <v>2042</v>
      </c>
      <c r="C491" s="1063"/>
      <c r="D491" s="1059" t="s">
        <v>2859</v>
      </c>
      <c r="E491"/>
      <c r="F491"/>
    </row>
    <row r="492" spans="1:6" x14ac:dyDescent="0.25">
      <c r="A492">
        <v>493</v>
      </c>
      <c r="B492" s="1063" t="s">
        <v>2043</v>
      </c>
      <c r="C492" s="1063"/>
      <c r="D492" s="1059" t="s">
        <v>2860</v>
      </c>
      <c r="E492"/>
      <c r="F492"/>
    </row>
    <row r="493" spans="1:6" x14ac:dyDescent="0.25">
      <c r="A493">
        <v>494</v>
      </c>
      <c r="B493" s="1063" t="s">
        <v>2044</v>
      </c>
      <c r="C493" s="1063"/>
      <c r="D493" s="1059" t="s">
        <v>2861</v>
      </c>
      <c r="E493"/>
      <c r="F493"/>
    </row>
    <row r="494" spans="1:6" x14ac:dyDescent="0.25">
      <c r="A494">
        <v>495</v>
      </c>
      <c r="B494" s="1063" t="s">
        <v>2045</v>
      </c>
      <c r="C494" s="1063"/>
      <c r="D494" s="1059" t="s">
        <v>2862</v>
      </c>
      <c r="E494"/>
      <c r="F494"/>
    </row>
    <row r="495" spans="1:6" ht="20.6" x14ac:dyDescent="0.25">
      <c r="A495">
        <v>496</v>
      </c>
      <c r="B495" s="1063" t="s">
        <v>2046</v>
      </c>
      <c r="C495" s="1063"/>
      <c r="D495" s="1059" t="s">
        <v>2863</v>
      </c>
      <c r="E495"/>
      <c r="F495"/>
    </row>
    <row r="496" spans="1:6" ht="20.6" x14ac:dyDescent="0.25">
      <c r="A496">
        <v>497</v>
      </c>
      <c r="B496" s="1063" t="s">
        <v>2047</v>
      </c>
      <c r="C496" s="1063" t="s">
        <v>2083</v>
      </c>
      <c r="D496" s="1059" t="s">
        <v>2864</v>
      </c>
      <c r="E496"/>
      <c r="F496"/>
    </row>
    <row r="497" spans="1:6" x14ac:dyDescent="0.25">
      <c r="A497">
        <v>498</v>
      </c>
      <c r="B497" s="1063" t="s">
        <v>2047</v>
      </c>
      <c r="C497" s="1063" t="s">
        <v>2084</v>
      </c>
      <c r="D497" s="1059" t="s">
        <v>2865</v>
      </c>
      <c r="E497"/>
      <c r="F497"/>
    </row>
    <row r="498" spans="1:6" ht="20.6" x14ac:dyDescent="0.25">
      <c r="A498">
        <v>499</v>
      </c>
      <c r="B498" s="1063" t="s">
        <v>2048</v>
      </c>
      <c r="C498" s="1063"/>
      <c r="D498" s="1059" t="s">
        <v>2866</v>
      </c>
      <c r="E498"/>
      <c r="F498"/>
    </row>
    <row r="499" spans="1:6" ht="20.6" x14ac:dyDescent="0.25">
      <c r="A499">
        <v>500</v>
      </c>
      <c r="B499" s="1063" t="s">
        <v>2049</v>
      </c>
      <c r="C499" s="1063"/>
      <c r="D499" s="1059" t="s">
        <v>2867</v>
      </c>
      <c r="E499"/>
      <c r="F499"/>
    </row>
    <row r="500" spans="1:6" ht="20.6" x14ac:dyDescent="0.25">
      <c r="A500">
        <v>501</v>
      </c>
      <c r="B500" s="1063" t="s">
        <v>2050</v>
      </c>
      <c r="C500" s="1063"/>
      <c r="D500" s="1059" t="s">
        <v>2868</v>
      </c>
      <c r="E500"/>
      <c r="F500"/>
    </row>
    <row r="501" spans="1:6" ht="20.6" x14ac:dyDescent="0.25">
      <c r="A501">
        <v>502</v>
      </c>
      <c r="B501" s="1063" t="s">
        <v>2051</v>
      </c>
      <c r="C501" s="1063"/>
      <c r="D501" s="1059" t="s">
        <v>2869</v>
      </c>
      <c r="E501"/>
      <c r="F501"/>
    </row>
    <row r="502" spans="1:6" ht="20.6" x14ac:dyDescent="0.25">
      <c r="A502">
        <v>503</v>
      </c>
      <c r="B502" s="1063" t="s">
        <v>2052</v>
      </c>
      <c r="C502" s="1063"/>
      <c r="D502" s="1059" t="s">
        <v>2870</v>
      </c>
      <c r="E502"/>
      <c r="F502"/>
    </row>
    <row r="503" spans="1:6" x14ac:dyDescent="0.25">
      <c r="A503">
        <v>504</v>
      </c>
      <c r="B503" s="1063" t="s">
        <v>2053</v>
      </c>
      <c r="C503" s="1063"/>
      <c r="D503" s="1059" t="s">
        <v>2871</v>
      </c>
      <c r="E503"/>
      <c r="F503"/>
    </row>
    <row r="504" spans="1:6" x14ac:dyDescent="0.25">
      <c r="A504">
        <v>505</v>
      </c>
      <c r="B504" s="1063" t="s">
        <v>2054</v>
      </c>
      <c r="C504" s="1063"/>
      <c r="D504" s="1059" t="s">
        <v>2872</v>
      </c>
      <c r="E504"/>
      <c r="F504"/>
    </row>
    <row r="505" spans="1:6" ht="20.6" x14ac:dyDescent="0.25">
      <c r="A505">
        <v>506</v>
      </c>
      <c r="B505" s="1063" t="s">
        <v>2055</v>
      </c>
      <c r="C505" s="1063"/>
      <c r="D505" s="1059" t="s">
        <v>2873</v>
      </c>
      <c r="E505"/>
      <c r="F505"/>
    </row>
    <row r="506" spans="1:6" ht="41.15" x14ac:dyDescent="0.25">
      <c r="A506">
        <v>507</v>
      </c>
      <c r="B506" s="1063" t="s">
        <v>2056</v>
      </c>
      <c r="C506" s="1063"/>
      <c r="D506" s="1059" t="s">
        <v>2874</v>
      </c>
      <c r="E506"/>
      <c r="F506"/>
    </row>
    <row r="507" spans="1:6" x14ac:dyDescent="0.25">
      <c r="A507">
        <v>508</v>
      </c>
      <c r="B507" s="1063" t="s">
        <v>2057</v>
      </c>
      <c r="C507" s="1063"/>
      <c r="D507" s="1059" t="s">
        <v>2875</v>
      </c>
      <c r="E507"/>
      <c r="F507"/>
    </row>
    <row r="508" spans="1:6" ht="61.75" x14ac:dyDescent="0.25">
      <c r="A508">
        <v>509</v>
      </c>
      <c r="B508" s="1063" t="s">
        <v>2368</v>
      </c>
      <c r="C508" s="1063"/>
      <c r="D508" s="1059" t="s">
        <v>2876</v>
      </c>
      <c r="E508"/>
      <c r="F508"/>
    </row>
    <row r="509" spans="1:6" x14ac:dyDescent="0.25">
      <c r="A509">
        <v>510</v>
      </c>
      <c r="B509" s="1063" t="s">
        <v>2058</v>
      </c>
      <c r="C509" s="1063"/>
      <c r="D509" s="1059" t="s">
        <v>2877</v>
      </c>
      <c r="E509"/>
      <c r="F509"/>
    </row>
    <row r="510" spans="1:6" ht="20.6" x14ac:dyDescent="0.25">
      <c r="A510">
        <v>511</v>
      </c>
      <c r="B510" s="1063" t="s">
        <v>2059</v>
      </c>
      <c r="C510" s="1063"/>
      <c r="D510" s="1059" t="s">
        <v>2878</v>
      </c>
      <c r="E510"/>
      <c r="F510"/>
    </row>
    <row r="511" spans="1:6" x14ac:dyDescent="0.25">
      <c r="A511">
        <v>512</v>
      </c>
      <c r="B511" s="1063" t="s">
        <v>2060</v>
      </c>
      <c r="C511" s="1063"/>
      <c r="D511" s="1059" t="s">
        <v>2879</v>
      </c>
      <c r="E511"/>
      <c r="F511"/>
    </row>
    <row r="512" spans="1:6" x14ac:dyDescent="0.25">
      <c r="A512">
        <v>513</v>
      </c>
      <c r="B512" s="1063" t="s">
        <v>2061</v>
      </c>
      <c r="C512" s="1063"/>
      <c r="D512" s="1059" t="s">
        <v>2880</v>
      </c>
      <c r="E512"/>
      <c r="F512"/>
    </row>
    <row r="513" spans="1:6" ht="30.9" x14ac:dyDescent="0.25">
      <c r="A513">
        <v>514</v>
      </c>
      <c r="B513" s="1063" t="s">
        <v>2062</v>
      </c>
      <c r="C513" s="1063"/>
      <c r="D513" s="1059" t="s">
        <v>2881</v>
      </c>
      <c r="E513"/>
      <c r="F513"/>
    </row>
    <row r="514" spans="1:6" ht="20.6" x14ac:dyDescent="0.25">
      <c r="A514">
        <v>515</v>
      </c>
      <c r="B514" s="1063" t="s">
        <v>2063</v>
      </c>
      <c r="C514" s="1063"/>
      <c r="D514" s="1059" t="s">
        <v>2882</v>
      </c>
      <c r="E514"/>
      <c r="F514"/>
    </row>
    <row r="515" spans="1:6" ht="41.15" x14ac:dyDescent="0.25">
      <c r="A515">
        <v>516</v>
      </c>
      <c r="B515" s="1063" t="s">
        <v>2064</v>
      </c>
      <c r="C515" s="1063"/>
      <c r="D515" s="1059" t="s">
        <v>2883</v>
      </c>
      <c r="E515"/>
      <c r="F515"/>
    </row>
    <row r="516" spans="1:6" ht="51.45" x14ac:dyDescent="0.25">
      <c r="A516">
        <v>517</v>
      </c>
      <c r="B516" s="1063" t="s">
        <v>2065</v>
      </c>
      <c r="C516" s="1063"/>
      <c r="D516" s="1059" t="s">
        <v>2884</v>
      </c>
      <c r="E516"/>
      <c r="F516"/>
    </row>
    <row r="517" spans="1:6" ht="30.9" x14ac:dyDescent="0.25">
      <c r="A517">
        <v>518</v>
      </c>
      <c r="B517" s="1063" t="s">
        <v>2066</v>
      </c>
      <c r="C517" s="1063"/>
      <c r="D517" s="1059" t="s">
        <v>2885</v>
      </c>
      <c r="E517"/>
      <c r="F517"/>
    </row>
    <row r="518" spans="1:6" x14ac:dyDescent="0.25">
      <c r="A518">
        <v>519</v>
      </c>
      <c r="B518" s="1063" t="s">
        <v>2067</v>
      </c>
      <c r="C518" s="1063"/>
      <c r="D518" s="1059" t="s">
        <v>2886</v>
      </c>
      <c r="E518"/>
      <c r="F518"/>
    </row>
    <row r="519" spans="1:6" x14ac:dyDescent="0.25">
      <c r="A519">
        <v>520</v>
      </c>
      <c r="B519" s="1063" t="s">
        <v>2068</v>
      </c>
      <c r="C519" s="1063"/>
      <c r="D519" s="1059" t="s">
        <v>2887</v>
      </c>
      <c r="E519"/>
      <c r="F519"/>
    </row>
    <row r="520" spans="1:6" x14ac:dyDescent="0.25">
      <c r="A520">
        <v>521</v>
      </c>
      <c r="B520" s="1063" t="s">
        <v>2069</v>
      </c>
      <c r="C520" s="1063"/>
      <c r="D520" s="1059" t="s">
        <v>2888</v>
      </c>
      <c r="E520"/>
      <c r="F520"/>
    </row>
    <row r="521" spans="1:6" x14ac:dyDescent="0.25">
      <c r="A521">
        <v>522</v>
      </c>
      <c r="B521" s="1063" t="s">
        <v>2070</v>
      </c>
      <c r="C521" s="1063"/>
      <c r="D521" s="1059" t="s">
        <v>2889</v>
      </c>
      <c r="E521"/>
      <c r="F521"/>
    </row>
    <row r="522" spans="1:6" x14ac:dyDescent="0.25">
      <c r="A522">
        <v>523</v>
      </c>
      <c r="B522" s="1063" t="s">
        <v>2071</v>
      </c>
      <c r="C522" s="1063"/>
      <c r="D522" s="1059" t="s">
        <v>2890</v>
      </c>
      <c r="E522"/>
      <c r="F522"/>
    </row>
    <row r="523" spans="1:6" ht="30.9" x14ac:dyDescent="0.25">
      <c r="A523">
        <v>524</v>
      </c>
      <c r="B523" s="1063" t="s">
        <v>2072</v>
      </c>
      <c r="C523" s="1063"/>
      <c r="D523" s="1059" t="s">
        <v>2891</v>
      </c>
      <c r="E523"/>
      <c r="F523"/>
    </row>
  </sheetData>
  <phoneticPr fontId="3"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FF66CC"/>
  </sheetPr>
  <dimension ref="A1:AQ85"/>
  <sheetViews>
    <sheetView view="pageBreakPreview" zoomScaleNormal="100" zoomScaleSheetLayoutView="100" workbookViewId="0">
      <selection activeCell="AL2" sqref="AL2:AP2"/>
    </sheetView>
  </sheetViews>
  <sheetFormatPr defaultColWidth="2.90625" defaultRowHeight="10.3" x14ac:dyDescent="0.25"/>
  <cols>
    <col min="1" max="1" width="1.90625" style="127" customWidth="1"/>
    <col min="2" max="2" width="4.90625" style="276" customWidth="1"/>
    <col min="3" max="4" width="1.90625" style="127" customWidth="1"/>
    <col min="5" max="20" width="2.90625" style="127"/>
    <col min="21" max="22" width="1.90625" style="127" customWidth="1"/>
    <col min="23" max="37" width="2.90625" style="127"/>
    <col min="38" max="38" width="2.90625" style="246" customWidth="1"/>
    <col min="39" max="41" width="1.90625" style="127" customWidth="1"/>
    <col min="42" max="42" width="4.90625" style="84" customWidth="1"/>
    <col min="43" max="43" width="1.90625" style="127" customWidth="1"/>
    <col min="44" max="16384" width="2.90625" style="127"/>
  </cols>
  <sheetData>
    <row r="1" spans="1:43" x14ac:dyDescent="0.25">
      <c r="A1" s="1130" t="s">
        <v>47</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row>
    <row r="2" spans="1:43" ht="6" customHeight="1" x14ac:dyDescent="0.25">
      <c r="A2" s="407"/>
      <c r="B2" s="206"/>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203"/>
      <c r="AM2" s="407"/>
      <c r="AN2" s="407"/>
      <c r="AO2" s="407"/>
      <c r="AP2" s="407"/>
      <c r="AQ2" s="407"/>
    </row>
    <row r="3" spans="1:43" s="199" customFormat="1" ht="11.25" customHeight="1"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ht="6" customHeight="1" x14ac:dyDescent="0.25">
      <c r="A4" s="407"/>
      <c r="B4" s="410"/>
      <c r="C4" s="202"/>
      <c r="D4" s="109"/>
      <c r="E4" s="407"/>
      <c r="F4" s="407"/>
      <c r="G4" s="407"/>
      <c r="H4" s="407"/>
      <c r="I4" s="407"/>
      <c r="J4" s="407"/>
      <c r="K4" s="407"/>
      <c r="L4" s="407"/>
      <c r="M4" s="407"/>
      <c r="N4" s="407"/>
      <c r="O4" s="407"/>
      <c r="P4" s="407"/>
      <c r="Q4" s="407"/>
      <c r="R4" s="407"/>
      <c r="S4" s="407"/>
      <c r="T4" s="407"/>
      <c r="U4" s="202"/>
      <c r="V4" s="109"/>
      <c r="W4" s="407"/>
      <c r="X4" s="407"/>
      <c r="Y4" s="407"/>
      <c r="Z4" s="407"/>
      <c r="AA4" s="407"/>
      <c r="AB4" s="407"/>
      <c r="AC4" s="407"/>
      <c r="AD4" s="407"/>
      <c r="AE4" s="407"/>
      <c r="AF4" s="407"/>
      <c r="AG4" s="407"/>
      <c r="AH4" s="407"/>
      <c r="AI4" s="407"/>
      <c r="AJ4" s="407"/>
      <c r="AK4" s="407"/>
      <c r="AL4" s="203"/>
      <c r="AM4" s="202"/>
      <c r="AN4" s="109"/>
      <c r="AO4" s="407"/>
      <c r="AP4" s="407"/>
      <c r="AQ4" s="407"/>
    </row>
    <row r="5" spans="1:43" ht="11.25" customHeight="1" x14ac:dyDescent="0.25">
      <c r="A5" s="407"/>
      <c r="B5" s="410">
        <v>201</v>
      </c>
      <c r="C5" s="202"/>
      <c r="D5" s="109"/>
      <c r="E5" s="1128" t="str">
        <f ca="1">VLOOKUP(INDIRECT(ADDRESS(ROW(),COLUMN()-3)),INDIRECT("translations[[Question Num]:["&amp; Language_Selected &amp;"]]"),MATCH(Language_Selected,Language_Options,0)+1,FALSE)</f>
        <v>Now I would like to ask about all the births you have had during your life. Have you ever given birth?</v>
      </c>
      <c r="F5" s="1128"/>
      <c r="G5" s="1128"/>
      <c r="H5" s="1128"/>
      <c r="I5" s="1128"/>
      <c r="J5" s="1128"/>
      <c r="K5" s="1128"/>
      <c r="L5" s="1128"/>
      <c r="M5" s="1128"/>
      <c r="N5" s="1128"/>
      <c r="O5" s="1128"/>
      <c r="P5" s="1128"/>
      <c r="Q5" s="1128"/>
      <c r="R5" s="1128"/>
      <c r="S5" s="1128"/>
      <c r="T5" s="1128"/>
      <c r="U5" s="146"/>
      <c r="V5" s="109"/>
      <c r="W5" s="381" t="s">
        <v>52</v>
      </c>
      <c r="X5" s="381"/>
      <c r="Y5" s="111" t="s">
        <v>9</v>
      </c>
      <c r="Z5" s="111"/>
      <c r="AA5" s="111"/>
      <c r="AB5" s="111"/>
      <c r="AC5" s="111"/>
      <c r="AD5" s="111"/>
      <c r="AE5" s="111"/>
      <c r="AF5" s="111"/>
      <c r="AG5" s="111"/>
      <c r="AH5" s="111"/>
      <c r="AI5" s="111"/>
      <c r="AJ5" s="111"/>
      <c r="AK5" s="111"/>
      <c r="AL5" s="117" t="s">
        <v>53</v>
      </c>
      <c r="AM5" s="202"/>
      <c r="AN5" s="109"/>
      <c r="AO5" s="381"/>
      <c r="AP5" s="381"/>
      <c r="AQ5" s="381"/>
    </row>
    <row r="6" spans="1:43" x14ac:dyDescent="0.25">
      <c r="A6" s="407"/>
      <c r="B6" s="206"/>
      <c r="C6" s="202"/>
      <c r="D6" s="109"/>
      <c r="E6" s="1128"/>
      <c r="F6" s="1128"/>
      <c r="G6" s="1128"/>
      <c r="H6" s="1128"/>
      <c r="I6" s="1128"/>
      <c r="J6" s="1128"/>
      <c r="K6" s="1128"/>
      <c r="L6" s="1128"/>
      <c r="M6" s="1128"/>
      <c r="N6" s="1128"/>
      <c r="O6" s="1128"/>
      <c r="P6" s="1128"/>
      <c r="Q6" s="1128"/>
      <c r="R6" s="1128"/>
      <c r="S6" s="1128"/>
      <c r="T6" s="1128"/>
      <c r="U6" s="146"/>
      <c r="V6" s="109"/>
      <c r="W6" s="381" t="s">
        <v>54</v>
      </c>
      <c r="X6" s="381"/>
      <c r="Y6" s="111" t="s">
        <v>9</v>
      </c>
      <c r="Z6" s="111"/>
      <c r="AA6" s="111"/>
      <c r="AB6" s="111"/>
      <c r="AC6" s="111"/>
      <c r="AD6" s="111"/>
      <c r="AE6" s="111"/>
      <c r="AF6" s="111"/>
      <c r="AG6" s="111"/>
      <c r="AH6" s="111"/>
      <c r="AI6" s="111"/>
      <c r="AJ6" s="111"/>
      <c r="AK6" s="111"/>
      <c r="AL6" s="117" t="s">
        <v>55</v>
      </c>
      <c r="AM6" s="202"/>
      <c r="AN6" s="109"/>
      <c r="AO6" s="381"/>
      <c r="AP6" s="381">
        <v>206</v>
      </c>
      <c r="AQ6" s="381"/>
    </row>
    <row r="7" spans="1:43" ht="6" customHeight="1" x14ac:dyDescent="0.25">
      <c r="A7" s="119"/>
      <c r="B7" s="118"/>
      <c r="C7" s="114"/>
      <c r="D7" s="113"/>
      <c r="E7" s="119"/>
      <c r="F7" s="119"/>
      <c r="G7" s="119"/>
      <c r="H7" s="119"/>
      <c r="I7" s="119"/>
      <c r="J7" s="119"/>
      <c r="K7" s="119"/>
      <c r="L7" s="119"/>
      <c r="M7" s="119"/>
      <c r="N7" s="119"/>
      <c r="O7" s="119"/>
      <c r="P7" s="119"/>
      <c r="Q7" s="119"/>
      <c r="R7" s="119"/>
      <c r="S7" s="119"/>
      <c r="T7" s="119"/>
      <c r="U7" s="114"/>
      <c r="V7" s="113"/>
      <c r="W7" s="119"/>
      <c r="X7" s="119"/>
      <c r="Y7" s="119"/>
      <c r="Z7" s="119"/>
      <c r="AA7" s="119"/>
      <c r="AB7" s="119"/>
      <c r="AC7" s="119"/>
      <c r="AD7" s="119"/>
      <c r="AE7" s="119"/>
      <c r="AF7" s="119"/>
      <c r="AG7" s="119"/>
      <c r="AH7" s="119"/>
      <c r="AI7" s="119"/>
      <c r="AJ7" s="119"/>
      <c r="AK7" s="119"/>
      <c r="AL7" s="120"/>
      <c r="AM7" s="114"/>
      <c r="AN7" s="113"/>
      <c r="AO7" s="119"/>
      <c r="AP7" s="119"/>
      <c r="AQ7" s="119"/>
    </row>
    <row r="8" spans="1:43" ht="6" customHeight="1" x14ac:dyDescent="0.25">
      <c r="A8" s="29"/>
      <c r="B8" s="433"/>
      <c r="C8" s="107"/>
      <c r="D8" s="108"/>
      <c r="E8" s="29"/>
      <c r="F8" s="29"/>
      <c r="G8" s="29"/>
      <c r="H8" s="29"/>
      <c r="I8" s="29"/>
      <c r="J8" s="29"/>
      <c r="K8" s="29"/>
      <c r="L8" s="29"/>
      <c r="M8" s="29"/>
      <c r="N8" s="29"/>
      <c r="O8" s="29"/>
      <c r="P8" s="29"/>
      <c r="Q8" s="29"/>
      <c r="R8" s="29"/>
      <c r="S8" s="29"/>
      <c r="T8" s="29"/>
      <c r="U8" s="107"/>
      <c r="V8" s="108"/>
      <c r="W8" s="29"/>
      <c r="X8" s="29"/>
      <c r="Y8" s="29"/>
      <c r="Z8" s="29"/>
      <c r="AA8" s="29"/>
      <c r="AB8" s="29"/>
      <c r="AC8" s="29"/>
      <c r="AD8" s="29"/>
      <c r="AE8" s="29"/>
      <c r="AF8" s="29"/>
      <c r="AG8" s="29"/>
      <c r="AH8" s="29"/>
      <c r="AI8" s="29"/>
      <c r="AJ8" s="29"/>
      <c r="AK8" s="29"/>
      <c r="AL8" s="33"/>
      <c r="AM8" s="107"/>
      <c r="AN8" s="108"/>
      <c r="AO8" s="29"/>
      <c r="AP8" s="29"/>
      <c r="AQ8" s="29"/>
    </row>
    <row r="9" spans="1:43" ht="11.25" customHeight="1" x14ac:dyDescent="0.25">
      <c r="A9" s="407"/>
      <c r="B9" s="206">
        <v>202</v>
      </c>
      <c r="C9" s="202"/>
      <c r="D9" s="109"/>
      <c r="E9" s="1128" t="str">
        <f ca="1">VLOOKUP(INDIRECT(ADDRESS(ROW(),COLUMN()-3)),INDIRECT("translations[[Question Num]:["&amp; Language_Selected &amp;"]]"),MATCH(Language_Selected,Language_Options,0)+1,FALSE)</f>
        <v>Do you have any sons or daughters to whom you have given birth who are now living with you?</v>
      </c>
      <c r="F9" s="1128"/>
      <c r="G9" s="1128"/>
      <c r="H9" s="1128"/>
      <c r="I9" s="1128"/>
      <c r="J9" s="1128"/>
      <c r="K9" s="1128"/>
      <c r="L9" s="1128"/>
      <c r="M9" s="1128"/>
      <c r="N9" s="1128"/>
      <c r="O9" s="1128"/>
      <c r="P9" s="1128"/>
      <c r="Q9" s="1128"/>
      <c r="R9" s="1128"/>
      <c r="S9" s="1128"/>
      <c r="T9" s="1128"/>
      <c r="U9" s="146"/>
      <c r="V9" s="109"/>
      <c r="W9" s="381" t="s">
        <v>52</v>
      </c>
      <c r="X9" s="381"/>
      <c r="Y9" s="111" t="s">
        <v>9</v>
      </c>
      <c r="Z9" s="111"/>
      <c r="AA9" s="111"/>
      <c r="AB9" s="111"/>
      <c r="AC9" s="111"/>
      <c r="AD9" s="111"/>
      <c r="AE9" s="111"/>
      <c r="AF9" s="111"/>
      <c r="AG9" s="111"/>
      <c r="AH9" s="111"/>
      <c r="AI9" s="111"/>
      <c r="AJ9" s="111"/>
      <c r="AK9" s="111"/>
      <c r="AL9" s="117" t="s">
        <v>53</v>
      </c>
      <c r="AM9" s="202"/>
      <c r="AN9" s="109"/>
      <c r="AO9" s="381"/>
      <c r="AP9" s="381"/>
      <c r="AQ9" s="381"/>
    </row>
    <row r="10" spans="1:43" x14ac:dyDescent="0.25">
      <c r="A10" s="407"/>
      <c r="B10" s="206"/>
      <c r="C10" s="202"/>
      <c r="D10" s="109"/>
      <c r="E10" s="1128"/>
      <c r="F10" s="1128"/>
      <c r="G10" s="1128"/>
      <c r="H10" s="1128"/>
      <c r="I10" s="1128"/>
      <c r="J10" s="1128"/>
      <c r="K10" s="1128"/>
      <c r="L10" s="1128"/>
      <c r="M10" s="1128"/>
      <c r="N10" s="1128"/>
      <c r="O10" s="1128"/>
      <c r="P10" s="1128"/>
      <c r="Q10" s="1128"/>
      <c r="R10" s="1128"/>
      <c r="S10" s="1128"/>
      <c r="T10" s="1128"/>
      <c r="U10" s="146"/>
      <c r="V10" s="109"/>
      <c r="W10" s="381" t="s">
        <v>54</v>
      </c>
      <c r="X10" s="381"/>
      <c r="Y10" s="111" t="s">
        <v>9</v>
      </c>
      <c r="Z10" s="111"/>
      <c r="AA10" s="111"/>
      <c r="AB10" s="111"/>
      <c r="AC10" s="111"/>
      <c r="AD10" s="111"/>
      <c r="AE10" s="111"/>
      <c r="AF10" s="111"/>
      <c r="AG10" s="111"/>
      <c r="AH10" s="111"/>
      <c r="AI10" s="111"/>
      <c r="AJ10" s="111"/>
      <c r="AK10" s="111"/>
      <c r="AL10" s="117" t="s">
        <v>55</v>
      </c>
      <c r="AM10" s="202"/>
      <c r="AN10" s="109"/>
      <c r="AO10" s="381"/>
      <c r="AP10" s="428">
        <v>204</v>
      </c>
      <c r="AQ10" s="381"/>
    </row>
    <row r="11" spans="1:43" ht="6" customHeight="1" x14ac:dyDescent="0.25">
      <c r="A11" s="119"/>
      <c r="B11" s="118"/>
      <c r="C11" s="114"/>
      <c r="D11" s="113"/>
      <c r="E11" s="119"/>
      <c r="F11" s="119"/>
      <c r="G11" s="119"/>
      <c r="H11" s="119"/>
      <c r="I11" s="119"/>
      <c r="J11" s="119"/>
      <c r="K11" s="119"/>
      <c r="L11" s="119"/>
      <c r="M11" s="119"/>
      <c r="N11" s="119"/>
      <c r="O11" s="119"/>
      <c r="P11" s="119"/>
      <c r="Q11" s="119"/>
      <c r="R11" s="119"/>
      <c r="S11" s="119"/>
      <c r="T11" s="119"/>
      <c r="U11" s="114"/>
      <c r="V11" s="113"/>
      <c r="W11" s="119"/>
      <c r="X11" s="119"/>
      <c r="Y11" s="119"/>
      <c r="Z11" s="119"/>
      <c r="AA11" s="119"/>
      <c r="AB11" s="119"/>
      <c r="AC11" s="119"/>
      <c r="AD11" s="119"/>
      <c r="AE11" s="119"/>
      <c r="AF11" s="119"/>
      <c r="AG11" s="119"/>
      <c r="AH11" s="119"/>
      <c r="AI11" s="119"/>
      <c r="AJ11" s="119"/>
      <c r="AK11" s="119"/>
      <c r="AL11" s="120"/>
      <c r="AM11" s="114"/>
      <c r="AN11" s="113"/>
      <c r="AO11" s="119"/>
      <c r="AP11" s="119"/>
      <c r="AQ11" s="119"/>
    </row>
    <row r="12" spans="1:43" ht="6" customHeight="1" x14ac:dyDescent="0.25">
      <c r="A12" s="29"/>
      <c r="B12" s="433"/>
      <c r="C12" s="107"/>
      <c r="D12" s="108"/>
      <c r="E12" s="29"/>
      <c r="F12" s="29"/>
      <c r="G12" s="29"/>
      <c r="H12" s="29"/>
      <c r="I12" s="29"/>
      <c r="J12" s="29"/>
      <c r="K12" s="29"/>
      <c r="L12" s="29"/>
      <c r="M12" s="29"/>
      <c r="N12" s="29"/>
      <c r="O12" s="29"/>
      <c r="P12" s="29"/>
      <c r="Q12" s="29"/>
      <c r="R12" s="29"/>
      <c r="S12" s="29"/>
      <c r="T12" s="29"/>
      <c r="U12" s="107"/>
      <c r="V12" s="108"/>
      <c r="W12" s="29"/>
      <c r="X12" s="29"/>
      <c r="Y12" s="29"/>
      <c r="Z12" s="29"/>
      <c r="AA12" s="29"/>
      <c r="AB12" s="29"/>
      <c r="AC12" s="29"/>
      <c r="AD12" s="29"/>
      <c r="AE12" s="29"/>
      <c r="AF12" s="29"/>
      <c r="AG12" s="29"/>
      <c r="AH12" s="29"/>
      <c r="AI12" s="29"/>
      <c r="AJ12" s="29"/>
      <c r="AK12" s="29"/>
      <c r="AL12" s="33"/>
      <c r="AM12" s="107"/>
      <c r="AN12" s="108"/>
      <c r="AO12" s="29"/>
      <c r="AP12" s="29"/>
      <c r="AQ12" s="29"/>
    </row>
    <row r="13" spans="1:43" ht="11.25" customHeight="1" x14ac:dyDescent="0.25">
      <c r="A13" s="407"/>
      <c r="B13" s="206">
        <v>203</v>
      </c>
      <c r="C13" s="202"/>
      <c r="D13" s="109"/>
      <c r="E13" s="188" t="s">
        <v>56</v>
      </c>
      <c r="F13" s="1128" t="str">
        <f ca="1">VLOOKUP(CONCATENATE($B$13&amp;INDIRECT(ADDRESS(ROW(),COLUMN()-1))),INDIRECT("translations[[Question Num]:["&amp; Language_Selected &amp;"]]"),MATCH(Language_Selected,Language_Options,0)+1,FALSE)</f>
        <v>How many sons live with you?
IF NONE, RECORD '00'.</v>
      </c>
      <c r="G13" s="1128"/>
      <c r="H13" s="1128"/>
      <c r="I13" s="1128"/>
      <c r="J13" s="1128"/>
      <c r="K13" s="1128"/>
      <c r="L13" s="1128"/>
      <c r="M13" s="1128"/>
      <c r="N13" s="1128"/>
      <c r="O13" s="1128"/>
      <c r="P13" s="1128"/>
      <c r="Q13" s="1128"/>
      <c r="R13" s="1128"/>
      <c r="S13" s="1128"/>
      <c r="T13" s="1128"/>
      <c r="U13" s="202"/>
      <c r="V13" s="109"/>
      <c r="Y13" s="444"/>
      <c r="Z13" s="444"/>
      <c r="AA13" s="444"/>
      <c r="AB13" s="444"/>
      <c r="AC13" s="84"/>
      <c r="AD13" s="381"/>
      <c r="AE13" s="381"/>
      <c r="AF13" s="381"/>
      <c r="AG13" s="381"/>
      <c r="AH13" s="381"/>
      <c r="AI13" s="108"/>
      <c r="AJ13" s="107"/>
      <c r="AK13" s="108"/>
      <c r="AL13" s="110"/>
      <c r="AM13" s="202"/>
      <c r="AN13" s="109"/>
      <c r="AO13" s="381"/>
      <c r="AP13" s="381"/>
      <c r="AQ13" s="381"/>
    </row>
    <row r="14" spans="1:43" ht="11.25" customHeight="1" x14ac:dyDescent="0.25">
      <c r="A14" s="407"/>
      <c r="B14" s="206"/>
      <c r="C14" s="202"/>
      <c r="D14" s="109"/>
      <c r="E14" s="188"/>
      <c r="F14" s="1128"/>
      <c r="G14" s="1128"/>
      <c r="H14" s="1128"/>
      <c r="I14" s="1128"/>
      <c r="J14" s="1128"/>
      <c r="K14" s="1128"/>
      <c r="L14" s="1128"/>
      <c r="M14" s="1128"/>
      <c r="N14" s="1128"/>
      <c r="O14" s="1128"/>
      <c r="P14" s="1128"/>
      <c r="Q14" s="1128"/>
      <c r="R14" s="1128"/>
      <c r="S14" s="1128"/>
      <c r="T14" s="1128"/>
      <c r="U14" s="202"/>
      <c r="V14" s="109"/>
      <c r="W14" s="381" t="s">
        <v>56</v>
      </c>
      <c r="X14" s="381" t="s">
        <v>57</v>
      </c>
      <c r="Y14" s="444"/>
      <c r="Z14" s="444"/>
      <c r="AA14" s="444"/>
      <c r="AB14" s="444"/>
      <c r="AC14" s="111" t="s">
        <v>9</v>
      </c>
      <c r="AD14" s="111"/>
      <c r="AE14" s="111"/>
      <c r="AF14" s="111"/>
      <c r="AG14" s="111"/>
      <c r="AH14" s="111"/>
      <c r="AI14" s="113"/>
      <c r="AJ14" s="114"/>
      <c r="AK14" s="113"/>
      <c r="AL14" s="115"/>
      <c r="AM14" s="202"/>
      <c r="AN14" s="109"/>
      <c r="AO14" s="381"/>
      <c r="AP14" s="381"/>
      <c r="AQ14" s="381"/>
    </row>
    <row r="15" spans="1:43" ht="11.25" customHeight="1" x14ac:dyDescent="0.25">
      <c r="A15" s="407"/>
      <c r="C15" s="202"/>
      <c r="D15" s="109"/>
      <c r="E15" s="188"/>
      <c r="F15" s="1128"/>
      <c r="G15" s="1128"/>
      <c r="H15" s="1128"/>
      <c r="I15" s="1128"/>
      <c r="J15" s="1128"/>
      <c r="K15" s="1128"/>
      <c r="L15" s="1128"/>
      <c r="M15" s="1128"/>
      <c r="N15" s="1128"/>
      <c r="O15" s="1128"/>
      <c r="P15" s="1128"/>
      <c r="Q15" s="1128"/>
      <c r="R15" s="1128"/>
      <c r="S15" s="1128"/>
      <c r="T15" s="1128"/>
      <c r="U15" s="146"/>
      <c r="V15" s="109"/>
      <c r="AM15" s="202"/>
      <c r="AN15" s="109"/>
      <c r="AO15" s="381"/>
      <c r="AP15" s="381"/>
      <c r="AQ15" s="381"/>
    </row>
    <row r="16" spans="1:43" ht="11.25" customHeight="1" x14ac:dyDescent="0.25">
      <c r="A16" s="407"/>
      <c r="B16" s="206"/>
      <c r="C16" s="202"/>
      <c r="D16" s="109"/>
      <c r="E16" s="445" t="s">
        <v>58</v>
      </c>
      <c r="F16" s="1128" t="str">
        <f ca="1">VLOOKUP(CONCATENATE($B$13&amp;INDIRECT(ADDRESS(ROW(),COLUMN()-1))),INDIRECT("translations[[Question Num]:["&amp; Language_Selected &amp;"]]"),MATCH(Language_Selected,Language_Options,0)+1,FALSE)</f>
        <v>And how many daughters live with you?
IF NONE, RECORD '00'.</v>
      </c>
      <c r="G16" s="1128"/>
      <c r="H16" s="1128"/>
      <c r="I16" s="1128"/>
      <c r="J16" s="1128"/>
      <c r="K16" s="1128"/>
      <c r="L16" s="1128"/>
      <c r="M16" s="1128"/>
      <c r="N16" s="1128"/>
      <c r="O16" s="1128"/>
      <c r="P16" s="1128"/>
      <c r="Q16" s="1128"/>
      <c r="R16" s="1128"/>
      <c r="S16" s="1128"/>
      <c r="T16" s="1128"/>
      <c r="U16" s="146"/>
      <c r="V16" s="109"/>
      <c r="W16" s="381"/>
      <c r="X16" s="381"/>
      <c r="Y16" s="381"/>
      <c r="Z16" s="381"/>
      <c r="AA16" s="381"/>
      <c r="AB16" s="381"/>
      <c r="AC16" s="381"/>
      <c r="AD16" s="381"/>
      <c r="AF16" s="381"/>
      <c r="AG16" s="381"/>
      <c r="AH16" s="381"/>
      <c r="AI16" s="108"/>
      <c r="AJ16" s="107"/>
      <c r="AK16" s="108"/>
      <c r="AL16" s="110"/>
      <c r="AM16" s="202"/>
      <c r="AN16" s="109"/>
      <c r="AO16" s="381"/>
      <c r="AP16" s="381"/>
      <c r="AQ16" s="381"/>
    </row>
    <row r="17" spans="1:43" ht="11.25" customHeight="1" x14ac:dyDescent="0.25">
      <c r="A17" s="407"/>
      <c r="B17" s="206"/>
      <c r="C17" s="202"/>
      <c r="D17" s="109"/>
      <c r="E17" s="445"/>
      <c r="F17" s="1128"/>
      <c r="G17" s="1128"/>
      <c r="H17" s="1128"/>
      <c r="I17" s="1128"/>
      <c r="J17" s="1128"/>
      <c r="K17" s="1128"/>
      <c r="L17" s="1128"/>
      <c r="M17" s="1128"/>
      <c r="N17" s="1128"/>
      <c r="O17" s="1128"/>
      <c r="P17" s="1128"/>
      <c r="Q17" s="1128"/>
      <c r="R17" s="1128"/>
      <c r="S17" s="1128"/>
      <c r="T17" s="1128"/>
      <c r="U17" s="146"/>
      <c r="V17" s="109"/>
      <c r="W17" s="84" t="s">
        <v>58</v>
      </c>
      <c r="X17" s="381" t="s">
        <v>59</v>
      </c>
      <c r="Y17" s="381"/>
      <c r="Z17" s="381"/>
      <c r="AA17" s="381"/>
      <c r="AB17" s="381"/>
      <c r="AC17" s="381"/>
      <c r="AD17" s="381"/>
      <c r="AE17" s="150" t="s">
        <v>9</v>
      </c>
      <c r="AF17" s="111"/>
      <c r="AG17" s="111"/>
      <c r="AH17" s="111"/>
      <c r="AI17" s="113"/>
      <c r="AJ17" s="114"/>
      <c r="AK17" s="113"/>
      <c r="AL17" s="115"/>
      <c r="AM17" s="202"/>
      <c r="AN17" s="109"/>
      <c r="AO17" s="381"/>
      <c r="AP17" s="381"/>
      <c r="AQ17" s="381"/>
    </row>
    <row r="18" spans="1:43" ht="11.25" customHeight="1" x14ac:dyDescent="0.25">
      <c r="A18" s="407"/>
      <c r="B18" s="206"/>
      <c r="C18" s="202"/>
      <c r="D18" s="109"/>
      <c r="E18" s="445"/>
      <c r="F18" s="1128"/>
      <c r="G18" s="1128"/>
      <c r="H18" s="1128"/>
      <c r="I18" s="1128"/>
      <c r="J18" s="1128"/>
      <c r="K18" s="1128"/>
      <c r="L18" s="1128"/>
      <c r="M18" s="1128"/>
      <c r="N18" s="1128"/>
      <c r="O18" s="1128"/>
      <c r="P18" s="1128"/>
      <c r="Q18" s="1128"/>
      <c r="R18" s="1128"/>
      <c r="S18" s="1128"/>
      <c r="T18" s="1128"/>
      <c r="U18" s="146"/>
      <c r="V18" s="109"/>
      <c r="AD18" s="150"/>
      <c r="AE18" s="150"/>
      <c r="AF18" s="150"/>
      <c r="AG18" s="150"/>
      <c r="AH18" s="150"/>
      <c r="AM18" s="202"/>
      <c r="AN18" s="109"/>
      <c r="AO18" s="381"/>
      <c r="AP18" s="381"/>
      <c r="AQ18" s="381"/>
    </row>
    <row r="19" spans="1:43" ht="6" customHeight="1" x14ac:dyDescent="0.25">
      <c r="A19" s="119"/>
      <c r="B19" s="118"/>
      <c r="C19" s="114"/>
      <c r="D19" s="113"/>
      <c r="E19" s="119"/>
      <c r="F19" s="119"/>
      <c r="G19" s="119"/>
      <c r="H19" s="119"/>
      <c r="I19" s="119"/>
      <c r="J19" s="119"/>
      <c r="K19" s="119"/>
      <c r="L19" s="119"/>
      <c r="M19" s="119"/>
      <c r="N19" s="119"/>
      <c r="O19" s="119"/>
      <c r="P19" s="119"/>
      <c r="Q19" s="119"/>
      <c r="R19" s="119"/>
      <c r="S19" s="119"/>
      <c r="T19" s="119"/>
      <c r="U19" s="114"/>
      <c r="V19" s="113"/>
      <c r="W19" s="119"/>
      <c r="X19" s="119"/>
      <c r="Y19" s="119"/>
      <c r="Z19" s="119"/>
      <c r="AA19" s="119"/>
      <c r="AB19" s="119"/>
      <c r="AC19" s="119"/>
      <c r="AD19" s="119"/>
      <c r="AE19" s="119"/>
      <c r="AF19" s="119"/>
      <c r="AG19" s="119"/>
      <c r="AH19" s="119"/>
      <c r="AI19" s="119"/>
      <c r="AJ19" s="119"/>
      <c r="AK19" s="119"/>
      <c r="AL19" s="120"/>
      <c r="AM19" s="114"/>
      <c r="AN19" s="113"/>
      <c r="AO19" s="119"/>
      <c r="AP19" s="119"/>
      <c r="AQ19" s="119"/>
    </row>
    <row r="20" spans="1:43" ht="6" customHeight="1" x14ac:dyDescent="0.25">
      <c r="A20" s="29"/>
      <c r="B20" s="433"/>
      <c r="C20" s="107"/>
      <c r="D20" s="108"/>
      <c r="E20" s="29"/>
      <c r="F20" s="29"/>
      <c r="G20" s="29"/>
      <c r="H20" s="29"/>
      <c r="I20" s="29"/>
      <c r="J20" s="29"/>
      <c r="K20" s="29"/>
      <c r="L20" s="29"/>
      <c r="M20" s="29"/>
      <c r="N20" s="29"/>
      <c r="O20" s="29"/>
      <c r="P20" s="29"/>
      <c r="Q20" s="29"/>
      <c r="R20" s="29"/>
      <c r="S20" s="29"/>
      <c r="T20" s="29"/>
      <c r="U20" s="107"/>
      <c r="V20" s="108"/>
      <c r="W20" s="29"/>
      <c r="X20" s="29"/>
      <c r="Y20" s="29"/>
      <c r="Z20" s="29"/>
      <c r="AA20" s="29"/>
      <c r="AB20" s="29"/>
      <c r="AC20" s="29"/>
      <c r="AD20" s="29"/>
      <c r="AE20" s="29"/>
      <c r="AF20" s="29"/>
      <c r="AG20" s="29"/>
      <c r="AH20" s="29"/>
      <c r="AI20" s="29"/>
      <c r="AJ20" s="29"/>
      <c r="AK20" s="29"/>
      <c r="AL20" s="33"/>
      <c r="AM20" s="107"/>
      <c r="AN20" s="108"/>
      <c r="AO20" s="29"/>
      <c r="AP20" s="29"/>
      <c r="AQ20" s="29"/>
    </row>
    <row r="21" spans="1:43" ht="11.25" customHeight="1" x14ac:dyDescent="0.25">
      <c r="A21" s="407"/>
      <c r="B21" s="206">
        <v>204</v>
      </c>
      <c r="C21" s="202"/>
      <c r="D21" s="109"/>
      <c r="E21" s="1128" t="str">
        <f ca="1">VLOOKUP(INDIRECT(ADDRESS(ROW(),COLUMN()-3)),INDIRECT("translations[[Question Num]:["&amp; Language_Selected &amp;"]]"),MATCH(Language_Selected,Language_Options,0)+1,FALSE)</f>
        <v>Do you have any sons or daughters to whom you have given birth who are alive but do not live with you?</v>
      </c>
      <c r="F21" s="1128"/>
      <c r="G21" s="1128"/>
      <c r="H21" s="1128"/>
      <c r="I21" s="1128"/>
      <c r="J21" s="1128"/>
      <c r="K21" s="1128"/>
      <c r="L21" s="1128"/>
      <c r="M21" s="1128"/>
      <c r="N21" s="1128"/>
      <c r="O21" s="1128"/>
      <c r="P21" s="1128"/>
      <c r="Q21" s="1128"/>
      <c r="R21" s="1128"/>
      <c r="S21" s="1128"/>
      <c r="T21" s="1128"/>
      <c r="U21" s="146"/>
      <c r="V21" s="109"/>
      <c r="W21" s="381" t="s">
        <v>52</v>
      </c>
      <c r="X21" s="381"/>
      <c r="Y21" s="953" t="s">
        <v>9</v>
      </c>
      <c r="Z21" s="953"/>
      <c r="AA21" s="953"/>
      <c r="AB21" s="953"/>
      <c r="AC21" s="953"/>
      <c r="AD21" s="953"/>
      <c r="AE21" s="953"/>
      <c r="AF21" s="953"/>
      <c r="AG21" s="953"/>
      <c r="AH21" s="953"/>
      <c r="AI21" s="953"/>
      <c r="AJ21" s="953"/>
      <c r="AK21" s="953"/>
      <c r="AL21" s="954" t="s">
        <v>53</v>
      </c>
      <c r="AM21" s="202"/>
      <c r="AN21" s="109"/>
      <c r="AO21" s="381"/>
      <c r="AP21" s="381"/>
      <c r="AQ21" s="381"/>
    </row>
    <row r="22" spans="1:43" x14ac:dyDescent="0.25">
      <c r="A22" s="407"/>
      <c r="B22" s="206"/>
      <c r="C22" s="202"/>
      <c r="D22" s="109"/>
      <c r="E22" s="1128"/>
      <c r="F22" s="1128"/>
      <c r="G22" s="1128"/>
      <c r="H22" s="1128"/>
      <c r="I22" s="1128"/>
      <c r="J22" s="1128"/>
      <c r="K22" s="1128"/>
      <c r="L22" s="1128"/>
      <c r="M22" s="1128"/>
      <c r="N22" s="1128"/>
      <c r="O22" s="1128"/>
      <c r="P22" s="1128"/>
      <c r="Q22" s="1128"/>
      <c r="R22" s="1128"/>
      <c r="S22" s="1128"/>
      <c r="T22" s="1128"/>
      <c r="U22" s="146"/>
      <c r="V22" s="109"/>
      <c r="W22" s="381" t="s">
        <v>54</v>
      </c>
      <c r="X22" s="381"/>
      <c r="Y22" s="111" t="s">
        <v>9</v>
      </c>
      <c r="Z22" s="111"/>
      <c r="AA22" s="111"/>
      <c r="AB22" s="111"/>
      <c r="AC22" s="111"/>
      <c r="AD22" s="111"/>
      <c r="AE22" s="111"/>
      <c r="AF22" s="111"/>
      <c r="AG22" s="111"/>
      <c r="AH22" s="111"/>
      <c r="AI22" s="111"/>
      <c r="AJ22" s="111"/>
      <c r="AK22" s="111"/>
      <c r="AL22" s="117" t="s">
        <v>55</v>
      </c>
      <c r="AM22" s="202"/>
      <c r="AN22" s="109"/>
      <c r="AO22" s="381"/>
      <c r="AP22" s="428">
        <v>206</v>
      </c>
      <c r="AQ22" s="381"/>
    </row>
    <row r="23" spans="1:43" ht="6" customHeight="1" x14ac:dyDescent="0.25">
      <c r="A23" s="119"/>
      <c r="B23" s="118"/>
      <c r="C23" s="114"/>
      <c r="D23" s="113"/>
      <c r="E23" s="119"/>
      <c r="F23" s="119"/>
      <c r="G23" s="119"/>
      <c r="H23" s="119"/>
      <c r="I23" s="119"/>
      <c r="J23" s="119"/>
      <c r="K23" s="119"/>
      <c r="L23" s="119"/>
      <c r="M23" s="119"/>
      <c r="N23" s="119"/>
      <c r="O23" s="119"/>
      <c r="P23" s="119"/>
      <c r="Q23" s="119"/>
      <c r="R23" s="119"/>
      <c r="S23" s="119"/>
      <c r="T23" s="119"/>
      <c r="U23" s="114"/>
      <c r="V23" s="113"/>
      <c r="W23" s="119"/>
      <c r="X23" s="119"/>
      <c r="Y23" s="119"/>
      <c r="Z23" s="119"/>
      <c r="AA23" s="119"/>
      <c r="AB23" s="119"/>
      <c r="AC23" s="119"/>
      <c r="AD23" s="119"/>
      <c r="AE23" s="119"/>
      <c r="AF23" s="119"/>
      <c r="AG23" s="119"/>
      <c r="AH23" s="119"/>
      <c r="AI23" s="119"/>
      <c r="AJ23" s="119"/>
      <c r="AK23" s="119"/>
      <c r="AL23" s="120"/>
      <c r="AM23" s="114"/>
      <c r="AN23" s="113"/>
      <c r="AO23" s="119"/>
      <c r="AP23" s="119"/>
      <c r="AQ23" s="119"/>
    </row>
    <row r="24" spans="1:43" ht="6" customHeight="1" x14ac:dyDescent="0.25">
      <c r="A24" s="29"/>
      <c r="B24" s="433"/>
      <c r="C24" s="107"/>
      <c r="D24" s="108"/>
      <c r="E24" s="29"/>
      <c r="F24" s="29"/>
      <c r="G24" s="29"/>
      <c r="H24" s="29"/>
      <c r="I24" s="29"/>
      <c r="J24" s="29"/>
      <c r="K24" s="29"/>
      <c r="L24" s="29"/>
      <c r="M24" s="29"/>
      <c r="N24" s="29"/>
      <c r="O24" s="29"/>
      <c r="P24" s="29"/>
      <c r="Q24" s="29"/>
      <c r="R24" s="29"/>
      <c r="S24" s="29"/>
      <c r="T24" s="29"/>
      <c r="U24" s="107"/>
      <c r="V24" s="108"/>
      <c r="W24" s="29"/>
      <c r="X24" s="29"/>
      <c r="Y24" s="29"/>
      <c r="Z24" s="29"/>
      <c r="AA24" s="29"/>
      <c r="AB24" s="29"/>
      <c r="AC24" s="29"/>
      <c r="AD24" s="29"/>
      <c r="AE24" s="29"/>
      <c r="AF24" s="29"/>
      <c r="AG24" s="29"/>
      <c r="AH24" s="29"/>
      <c r="AI24" s="29"/>
      <c r="AJ24" s="29"/>
      <c r="AK24" s="29"/>
      <c r="AL24" s="33"/>
      <c r="AM24" s="107"/>
      <c r="AN24" s="108"/>
      <c r="AO24" s="29"/>
      <c r="AP24" s="29"/>
      <c r="AQ24" s="29"/>
    </row>
    <row r="25" spans="1:43" ht="11.25" customHeight="1" x14ac:dyDescent="0.25">
      <c r="A25" s="407"/>
      <c r="B25" s="206">
        <v>205</v>
      </c>
      <c r="C25" s="202"/>
      <c r="D25" s="109"/>
      <c r="E25" s="381" t="s">
        <v>56</v>
      </c>
      <c r="F25" s="1128" t="str">
        <f ca="1">VLOOKUP(CONCATENATE($B$25&amp;INDIRECT(ADDRESS(ROW(),COLUMN()-1))),INDIRECT("translations[[Question Num]:["&amp; Language_Selected &amp;"]]"),MATCH(Language_Selected,Language_Options,0)+1,FALSE)</f>
        <v>How many sons are alive but do not live with you?
IF NONE, RECORD '00'.</v>
      </c>
      <c r="G25" s="1128"/>
      <c r="H25" s="1128"/>
      <c r="I25" s="1128"/>
      <c r="J25" s="1128"/>
      <c r="K25" s="1128"/>
      <c r="L25" s="1128"/>
      <c r="M25" s="1128"/>
      <c r="N25" s="1128"/>
      <c r="O25" s="1128"/>
      <c r="P25" s="1128"/>
      <c r="Q25" s="1128"/>
      <c r="R25" s="1128"/>
      <c r="S25" s="1128"/>
      <c r="T25" s="1128"/>
      <c r="U25" s="202"/>
      <c r="V25" s="109"/>
      <c r="AI25" s="108"/>
      <c r="AJ25" s="107"/>
      <c r="AK25" s="108"/>
      <c r="AL25" s="110"/>
      <c r="AM25" s="202"/>
      <c r="AN25" s="109"/>
      <c r="AO25" s="381"/>
      <c r="AP25" s="381"/>
      <c r="AQ25" s="381"/>
    </row>
    <row r="26" spans="1:43" ht="11.25" customHeight="1" x14ac:dyDescent="0.25">
      <c r="A26" s="407"/>
      <c r="C26" s="202"/>
      <c r="D26" s="109"/>
      <c r="F26" s="1128"/>
      <c r="G26" s="1128"/>
      <c r="H26" s="1128"/>
      <c r="I26" s="1128"/>
      <c r="J26" s="1128"/>
      <c r="K26" s="1128"/>
      <c r="L26" s="1128"/>
      <c r="M26" s="1128"/>
      <c r="N26" s="1128"/>
      <c r="O26" s="1128"/>
      <c r="P26" s="1128"/>
      <c r="Q26" s="1128"/>
      <c r="R26" s="1128"/>
      <c r="S26" s="1128"/>
      <c r="T26" s="1128"/>
      <c r="U26" s="146"/>
      <c r="V26" s="109"/>
      <c r="W26" s="381" t="s">
        <v>56</v>
      </c>
      <c r="X26" s="381" t="s">
        <v>60</v>
      </c>
      <c r="Y26" s="381"/>
      <c r="Z26" s="381"/>
      <c r="AA26" s="381"/>
      <c r="AB26" s="381"/>
      <c r="AC26" s="381"/>
      <c r="AE26" s="111" t="s">
        <v>9</v>
      </c>
      <c r="AF26" s="150"/>
      <c r="AG26" s="111"/>
      <c r="AH26" s="111"/>
      <c r="AI26" s="113"/>
      <c r="AJ26" s="114"/>
      <c r="AK26" s="113"/>
      <c r="AL26" s="115"/>
      <c r="AM26" s="202"/>
      <c r="AN26" s="109"/>
      <c r="AO26" s="381"/>
      <c r="AP26" s="381"/>
      <c r="AQ26" s="381"/>
    </row>
    <row r="27" spans="1:43" ht="11.25" customHeight="1" x14ac:dyDescent="0.25">
      <c r="A27" s="407"/>
      <c r="C27" s="202"/>
      <c r="D27" s="109"/>
      <c r="F27" s="1128"/>
      <c r="G27" s="1128"/>
      <c r="H27" s="1128"/>
      <c r="I27" s="1128"/>
      <c r="J27" s="1128"/>
      <c r="K27" s="1128"/>
      <c r="L27" s="1128"/>
      <c r="M27" s="1128"/>
      <c r="N27" s="1128"/>
      <c r="O27" s="1128"/>
      <c r="P27" s="1128"/>
      <c r="Q27" s="1128"/>
      <c r="R27" s="1128"/>
      <c r="S27" s="1128"/>
      <c r="T27" s="1128"/>
      <c r="U27" s="146"/>
      <c r="V27" s="109"/>
      <c r="W27" s="381"/>
      <c r="X27" s="381"/>
      <c r="Y27" s="381"/>
      <c r="Z27" s="381"/>
      <c r="AA27" s="381"/>
      <c r="AB27" s="381"/>
      <c r="AC27" s="381"/>
      <c r="AE27" s="111"/>
      <c r="AF27" s="150"/>
      <c r="AG27" s="111"/>
      <c r="AH27" s="111"/>
      <c r="AM27" s="202"/>
      <c r="AN27" s="109"/>
      <c r="AO27" s="381"/>
      <c r="AP27" s="381"/>
      <c r="AQ27" s="381"/>
    </row>
    <row r="28" spans="1:43" ht="11.25" customHeight="1" x14ac:dyDescent="0.25">
      <c r="A28" s="407"/>
      <c r="B28" s="206"/>
      <c r="C28" s="202"/>
      <c r="D28" s="109"/>
      <c r="E28" s="127" t="s">
        <v>58</v>
      </c>
      <c r="F28" s="1128" t="str">
        <f ca="1">VLOOKUP(CONCATENATE($B$25&amp;INDIRECT(ADDRESS(ROW(),COLUMN()-1))),INDIRECT("translations[[Question Num]:["&amp; Language_Selected &amp;"]]"),MATCH(Language_Selected,Language_Options,0)+1,FALSE)</f>
        <v>And how many daughters are alive but do not live with you?
IF NONE, RECORD '00'.</v>
      </c>
      <c r="G28" s="1128"/>
      <c r="H28" s="1128"/>
      <c r="I28" s="1128"/>
      <c r="J28" s="1128"/>
      <c r="K28" s="1128"/>
      <c r="L28" s="1128"/>
      <c r="M28" s="1128"/>
      <c r="N28" s="1128"/>
      <c r="O28" s="1128"/>
      <c r="P28" s="1128"/>
      <c r="Q28" s="1128"/>
      <c r="R28" s="1128"/>
      <c r="S28" s="1128"/>
      <c r="T28" s="1128"/>
      <c r="U28" s="146"/>
      <c r="V28" s="109"/>
      <c r="X28" s="381"/>
      <c r="Y28" s="381"/>
      <c r="Z28" s="381"/>
      <c r="AA28" s="381"/>
      <c r="AB28" s="381"/>
      <c r="AC28" s="381"/>
      <c r="AD28" s="381"/>
      <c r="AE28" s="381"/>
      <c r="AF28" s="381"/>
      <c r="AG28" s="381"/>
      <c r="AH28" s="381"/>
      <c r="AI28" s="108"/>
      <c r="AJ28" s="107"/>
      <c r="AK28" s="108"/>
      <c r="AL28" s="110"/>
      <c r="AM28" s="202"/>
      <c r="AN28" s="109"/>
      <c r="AO28" s="381"/>
      <c r="AP28" s="381"/>
      <c r="AQ28" s="381"/>
    </row>
    <row r="29" spans="1:43" ht="11.25" customHeight="1" x14ac:dyDescent="0.25">
      <c r="A29" s="407"/>
      <c r="B29" s="206"/>
      <c r="C29" s="202"/>
      <c r="D29" s="109"/>
      <c r="F29" s="1128"/>
      <c r="G29" s="1128"/>
      <c r="H29" s="1128"/>
      <c r="I29" s="1128"/>
      <c r="J29" s="1128"/>
      <c r="K29" s="1128"/>
      <c r="L29" s="1128"/>
      <c r="M29" s="1128"/>
      <c r="N29" s="1128"/>
      <c r="O29" s="1128"/>
      <c r="P29" s="1128"/>
      <c r="Q29" s="1128"/>
      <c r="R29" s="1128"/>
      <c r="S29" s="1128"/>
      <c r="T29" s="1128"/>
      <c r="U29" s="146"/>
      <c r="V29" s="109"/>
      <c r="W29" s="127" t="s">
        <v>58</v>
      </c>
      <c r="X29" s="381" t="s">
        <v>61</v>
      </c>
      <c r="Y29" s="381"/>
      <c r="Z29" s="381"/>
      <c r="AA29" s="381"/>
      <c r="AB29" s="381"/>
      <c r="AC29" s="381"/>
      <c r="AD29" s="381"/>
      <c r="AE29" s="381"/>
      <c r="AF29" s="150" t="s">
        <v>9</v>
      </c>
      <c r="AG29" s="111"/>
      <c r="AH29" s="111"/>
      <c r="AI29" s="113"/>
      <c r="AJ29" s="114"/>
      <c r="AK29" s="113"/>
      <c r="AL29" s="115"/>
      <c r="AM29" s="202"/>
      <c r="AN29" s="109"/>
      <c r="AO29" s="381"/>
      <c r="AP29" s="381"/>
      <c r="AQ29" s="381"/>
    </row>
    <row r="30" spans="1:43" ht="11.25" customHeight="1" x14ac:dyDescent="0.25">
      <c r="A30" s="407"/>
      <c r="B30" s="206"/>
      <c r="C30" s="202"/>
      <c r="D30" s="109"/>
      <c r="F30" s="1128"/>
      <c r="G30" s="1128"/>
      <c r="H30" s="1128"/>
      <c r="I30" s="1128"/>
      <c r="J30" s="1128"/>
      <c r="K30" s="1128"/>
      <c r="L30" s="1128"/>
      <c r="M30" s="1128"/>
      <c r="N30" s="1128"/>
      <c r="O30" s="1128"/>
      <c r="P30" s="1128"/>
      <c r="Q30" s="1128"/>
      <c r="R30" s="1128"/>
      <c r="S30" s="1128"/>
      <c r="T30" s="1128"/>
      <c r="U30" s="146"/>
      <c r="V30" s="109"/>
      <c r="X30" s="381"/>
      <c r="Y30" s="381"/>
      <c r="Z30" s="381"/>
      <c r="AA30" s="381"/>
      <c r="AB30" s="381"/>
      <c r="AC30" s="381"/>
      <c r="AD30" s="381"/>
      <c r="AE30" s="381"/>
      <c r="AF30" s="150"/>
      <c r="AG30" s="111"/>
      <c r="AH30" s="111"/>
      <c r="AI30" s="407"/>
      <c r="AJ30" s="407"/>
      <c r="AK30" s="407"/>
      <c r="AL30" s="203"/>
      <c r="AM30" s="202"/>
      <c r="AN30" s="109"/>
      <c r="AO30" s="381"/>
      <c r="AP30" s="381"/>
      <c r="AQ30" s="381"/>
    </row>
    <row r="31" spans="1:43" x14ac:dyDescent="0.25">
      <c r="A31" s="407"/>
      <c r="B31" s="206"/>
      <c r="C31" s="202"/>
      <c r="D31" s="109"/>
      <c r="F31" s="1128"/>
      <c r="G31" s="1128"/>
      <c r="H31" s="1128"/>
      <c r="I31" s="1128"/>
      <c r="J31" s="1128"/>
      <c r="K31" s="1128"/>
      <c r="L31" s="1128"/>
      <c r="M31" s="1128"/>
      <c r="N31" s="1128"/>
      <c r="O31" s="1128"/>
      <c r="P31" s="1128"/>
      <c r="Q31" s="1128"/>
      <c r="R31" s="1128"/>
      <c r="S31" s="1128"/>
      <c r="T31" s="1128"/>
      <c r="U31" s="146"/>
      <c r="V31" s="109"/>
      <c r="W31" s="381"/>
      <c r="X31" s="381"/>
      <c r="Y31" s="381"/>
      <c r="Z31" s="381"/>
      <c r="AA31" s="381"/>
      <c r="AB31" s="381"/>
      <c r="AC31" s="381"/>
      <c r="AD31" s="381"/>
      <c r="AE31" s="381"/>
      <c r="AF31" s="381"/>
      <c r="AG31" s="381"/>
      <c r="AH31" s="381"/>
      <c r="AI31" s="381"/>
      <c r="AJ31" s="381"/>
      <c r="AK31" s="381"/>
      <c r="AL31" s="116"/>
      <c r="AM31" s="202"/>
      <c r="AN31" s="109"/>
      <c r="AO31" s="381"/>
      <c r="AP31" s="381"/>
      <c r="AQ31" s="381"/>
    </row>
    <row r="32" spans="1:43" ht="6" customHeight="1" x14ac:dyDescent="0.25">
      <c r="A32" s="119"/>
      <c r="B32" s="118"/>
      <c r="C32" s="114"/>
      <c r="D32" s="113"/>
      <c r="E32" s="119"/>
      <c r="F32" s="119"/>
      <c r="G32" s="119"/>
      <c r="H32" s="119"/>
      <c r="I32" s="119"/>
      <c r="J32" s="119"/>
      <c r="K32" s="119"/>
      <c r="L32" s="119"/>
      <c r="M32" s="119"/>
      <c r="N32" s="119"/>
      <c r="O32" s="119"/>
      <c r="P32" s="119"/>
      <c r="Q32" s="119"/>
      <c r="R32" s="119"/>
      <c r="S32" s="119"/>
      <c r="T32" s="119"/>
      <c r="U32" s="114"/>
      <c r="V32" s="113"/>
      <c r="W32" s="119"/>
      <c r="X32" s="119"/>
      <c r="Y32" s="119"/>
      <c r="Z32" s="119"/>
      <c r="AA32" s="119"/>
      <c r="AB32" s="119"/>
      <c r="AC32" s="119"/>
      <c r="AD32" s="119"/>
      <c r="AE32" s="119"/>
      <c r="AF32" s="119"/>
      <c r="AG32" s="119"/>
      <c r="AH32" s="119"/>
      <c r="AI32" s="119"/>
      <c r="AJ32" s="119"/>
      <c r="AK32" s="119"/>
      <c r="AL32" s="120"/>
      <c r="AM32" s="114"/>
      <c r="AN32" s="113"/>
      <c r="AO32" s="119"/>
      <c r="AP32" s="119"/>
      <c r="AQ32" s="119"/>
    </row>
    <row r="33" spans="1:43" ht="6" customHeight="1" x14ac:dyDescent="0.25">
      <c r="A33" s="29"/>
      <c r="B33" s="433"/>
      <c r="C33" s="107"/>
      <c r="D33" s="108"/>
      <c r="E33" s="29"/>
      <c r="F33" s="29"/>
      <c r="G33" s="29"/>
      <c r="H33" s="29"/>
      <c r="I33" s="29"/>
      <c r="J33" s="29"/>
      <c r="K33" s="29"/>
      <c r="L33" s="29"/>
      <c r="M33" s="29"/>
      <c r="N33" s="29"/>
      <c r="O33" s="29"/>
      <c r="P33" s="29"/>
      <c r="Q33" s="29"/>
      <c r="R33" s="29"/>
      <c r="S33" s="29"/>
      <c r="T33" s="29"/>
      <c r="U33" s="107"/>
      <c r="V33" s="108"/>
      <c r="W33" s="29"/>
      <c r="X33" s="29"/>
      <c r="Y33" s="29"/>
      <c r="Z33" s="29"/>
      <c r="AA33" s="29"/>
      <c r="AB33" s="29"/>
      <c r="AC33" s="29"/>
      <c r="AD33" s="29"/>
      <c r="AE33" s="29"/>
      <c r="AF33" s="29"/>
      <c r="AG33" s="29"/>
      <c r="AH33" s="29"/>
      <c r="AI33" s="29"/>
      <c r="AJ33" s="29"/>
      <c r="AK33" s="29"/>
      <c r="AL33" s="33"/>
      <c r="AM33" s="107"/>
      <c r="AN33" s="108"/>
      <c r="AO33" s="29"/>
      <c r="AP33" s="29"/>
      <c r="AQ33" s="29"/>
    </row>
    <row r="34" spans="1:43" ht="11.25" customHeight="1" x14ac:dyDescent="0.25">
      <c r="A34" s="407"/>
      <c r="B34" s="206">
        <v>206</v>
      </c>
      <c r="C34" s="202"/>
      <c r="D34" s="109"/>
      <c r="E34" s="1128" t="str">
        <f ca="1">VLOOKUP(INDIRECT(ADDRESS(ROW(),COLUMN()-3)),INDIRECT("translations[[Question Num]:["&amp; Language_Selected &amp;"]]"),MATCH(Language_Selected,Language_Options,0)+1,FALSE)</f>
        <v>Have you ever given birth to a boy or girl who was born alive but later died?
IF NO, PROBE: Any baby who cried, who made any movement, sound, or effort to breathe, or who showed any other signs of life even if for a very short time?</v>
      </c>
      <c r="F34" s="1128"/>
      <c r="G34" s="1128"/>
      <c r="H34" s="1128"/>
      <c r="I34" s="1128"/>
      <c r="J34" s="1128"/>
      <c r="K34" s="1128"/>
      <c r="L34" s="1128"/>
      <c r="M34" s="1128"/>
      <c r="N34" s="1128"/>
      <c r="O34" s="1128"/>
      <c r="P34" s="1128"/>
      <c r="Q34" s="1128"/>
      <c r="R34" s="1128"/>
      <c r="S34" s="1128"/>
      <c r="T34" s="1128"/>
      <c r="U34" s="146"/>
      <c r="V34" s="109"/>
      <c r="W34" s="381"/>
      <c r="X34" s="381"/>
      <c r="Y34" s="381"/>
      <c r="Z34" s="381"/>
      <c r="AA34" s="381"/>
      <c r="AB34" s="381"/>
      <c r="AC34" s="381"/>
      <c r="AD34" s="381"/>
      <c r="AE34" s="381"/>
      <c r="AF34" s="381"/>
      <c r="AG34" s="381"/>
      <c r="AH34" s="381"/>
      <c r="AI34" s="381"/>
      <c r="AJ34" s="381"/>
      <c r="AK34" s="381"/>
      <c r="AL34" s="116"/>
      <c r="AM34" s="202"/>
      <c r="AN34" s="109"/>
      <c r="AO34" s="381"/>
      <c r="AP34" s="381"/>
      <c r="AQ34" s="381"/>
    </row>
    <row r="35" spans="1:43" x14ac:dyDescent="0.25">
      <c r="A35" s="407"/>
      <c r="B35" s="206"/>
      <c r="C35" s="202"/>
      <c r="D35" s="109"/>
      <c r="E35" s="1128"/>
      <c r="F35" s="1128"/>
      <c r="G35" s="1128"/>
      <c r="H35" s="1128"/>
      <c r="I35" s="1128"/>
      <c r="J35" s="1128"/>
      <c r="K35" s="1128"/>
      <c r="L35" s="1128"/>
      <c r="M35" s="1128"/>
      <c r="N35" s="1128"/>
      <c r="O35" s="1128"/>
      <c r="P35" s="1128"/>
      <c r="Q35" s="1128"/>
      <c r="R35" s="1128"/>
      <c r="S35" s="1128"/>
      <c r="T35" s="1128"/>
      <c r="U35" s="146"/>
      <c r="V35" s="109"/>
      <c r="W35" s="381"/>
      <c r="X35" s="381"/>
      <c r="Y35" s="381"/>
      <c r="Z35" s="381"/>
      <c r="AA35" s="381"/>
      <c r="AB35" s="381"/>
      <c r="AC35" s="381"/>
      <c r="AD35" s="381"/>
      <c r="AE35" s="381"/>
      <c r="AF35" s="381"/>
      <c r="AG35" s="381"/>
      <c r="AH35" s="381"/>
      <c r="AI35" s="381"/>
      <c r="AJ35" s="381"/>
      <c r="AK35" s="381"/>
      <c r="AL35" s="116"/>
      <c r="AM35" s="202"/>
      <c r="AN35" s="109"/>
      <c r="AO35" s="381"/>
      <c r="AP35" s="381"/>
      <c r="AQ35" s="381"/>
    </row>
    <row r="36" spans="1:43" x14ac:dyDescent="0.25">
      <c r="A36" s="407"/>
      <c r="B36" s="206"/>
      <c r="C36" s="202"/>
      <c r="D36" s="109"/>
      <c r="E36" s="1128"/>
      <c r="F36" s="1128"/>
      <c r="G36" s="1128"/>
      <c r="H36" s="1128"/>
      <c r="I36" s="1128"/>
      <c r="J36" s="1128"/>
      <c r="K36" s="1128"/>
      <c r="L36" s="1128"/>
      <c r="M36" s="1128"/>
      <c r="N36" s="1128"/>
      <c r="O36" s="1128"/>
      <c r="P36" s="1128"/>
      <c r="Q36" s="1128"/>
      <c r="R36" s="1128"/>
      <c r="S36" s="1128"/>
      <c r="T36" s="1128"/>
      <c r="U36" s="202"/>
      <c r="V36" s="109"/>
      <c r="W36" s="381" t="s">
        <v>52</v>
      </c>
      <c r="X36" s="381"/>
      <c r="Y36" s="111" t="s">
        <v>9</v>
      </c>
      <c r="Z36" s="111"/>
      <c r="AA36" s="111"/>
      <c r="AB36" s="111"/>
      <c r="AC36" s="111"/>
      <c r="AD36" s="111"/>
      <c r="AE36" s="111"/>
      <c r="AF36" s="111"/>
      <c r="AG36" s="111"/>
      <c r="AH36" s="111"/>
      <c r="AI36" s="111"/>
      <c r="AJ36" s="111"/>
      <c r="AK36" s="111"/>
      <c r="AL36" s="117" t="s">
        <v>53</v>
      </c>
      <c r="AM36" s="202"/>
      <c r="AN36" s="109"/>
      <c r="AO36" s="381"/>
      <c r="AP36" s="381"/>
      <c r="AQ36" s="381"/>
    </row>
    <row r="37" spans="1:43" ht="11.25" customHeight="1" x14ac:dyDescent="0.25">
      <c r="A37" s="407"/>
      <c r="B37" s="206"/>
      <c r="C37" s="202"/>
      <c r="D37" s="109"/>
      <c r="E37" s="1128"/>
      <c r="F37" s="1128"/>
      <c r="G37" s="1128"/>
      <c r="H37" s="1128"/>
      <c r="I37" s="1128"/>
      <c r="J37" s="1128"/>
      <c r="K37" s="1128"/>
      <c r="L37" s="1128"/>
      <c r="M37" s="1128"/>
      <c r="N37" s="1128"/>
      <c r="O37" s="1128"/>
      <c r="P37" s="1128"/>
      <c r="Q37" s="1128"/>
      <c r="R37" s="1128"/>
      <c r="S37" s="1128"/>
      <c r="T37" s="1128"/>
      <c r="U37" s="146"/>
      <c r="V37" s="109"/>
      <c r="W37" s="381" t="s">
        <v>54</v>
      </c>
      <c r="X37" s="381"/>
      <c r="Y37" s="111" t="s">
        <v>9</v>
      </c>
      <c r="Z37" s="111"/>
      <c r="AA37" s="111"/>
      <c r="AB37" s="111"/>
      <c r="AC37" s="111"/>
      <c r="AD37" s="111"/>
      <c r="AE37" s="111"/>
      <c r="AF37" s="111"/>
      <c r="AG37" s="111"/>
      <c r="AH37" s="111"/>
      <c r="AI37" s="111"/>
      <c r="AJ37" s="111"/>
      <c r="AK37" s="111"/>
      <c r="AL37" s="117" t="s">
        <v>55</v>
      </c>
      <c r="AM37" s="202"/>
      <c r="AN37" s="109"/>
      <c r="AO37" s="381"/>
      <c r="AP37" s="428">
        <v>208</v>
      </c>
      <c r="AQ37" s="381"/>
    </row>
    <row r="38" spans="1:43" ht="11.25" customHeight="1" x14ac:dyDescent="0.25">
      <c r="A38" s="407"/>
      <c r="B38" s="206"/>
      <c r="C38" s="202"/>
      <c r="D38" s="109"/>
      <c r="E38" s="1128"/>
      <c r="F38" s="1128"/>
      <c r="G38" s="1128"/>
      <c r="H38" s="1128"/>
      <c r="I38" s="1128"/>
      <c r="J38" s="1128"/>
      <c r="K38" s="1128"/>
      <c r="L38" s="1128"/>
      <c r="M38" s="1128"/>
      <c r="N38" s="1128"/>
      <c r="O38" s="1128"/>
      <c r="P38" s="1128"/>
      <c r="Q38" s="1128"/>
      <c r="R38" s="1128"/>
      <c r="S38" s="1128"/>
      <c r="T38" s="1128"/>
      <c r="U38" s="146"/>
      <c r="V38" s="109"/>
      <c r="W38" s="381"/>
      <c r="X38" s="381"/>
      <c r="Y38" s="111"/>
      <c r="Z38" s="111"/>
      <c r="AA38" s="111"/>
      <c r="AB38" s="111"/>
      <c r="AC38" s="111"/>
      <c r="AD38" s="111"/>
      <c r="AE38" s="111"/>
      <c r="AF38" s="111"/>
      <c r="AG38" s="111"/>
      <c r="AH38" s="111"/>
      <c r="AI38" s="111"/>
      <c r="AJ38" s="111"/>
      <c r="AK38" s="111"/>
      <c r="AL38" s="117"/>
      <c r="AM38" s="202"/>
      <c r="AN38" s="109"/>
      <c r="AO38" s="381"/>
      <c r="AP38" s="428"/>
      <c r="AQ38" s="381"/>
    </row>
    <row r="39" spans="1:43" ht="11.25" customHeight="1" x14ac:dyDescent="0.25">
      <c r="A39" s="407"/>
      <c r="B39" s="206"/>
      <c r="C39" s="202"/>
      <c r="D39" s="109"/>
      <c r="E39" s="1128"/>
      <c r="F39" s="1128"/>
      <c r="G39" s="1128"/>
      <c r="H39" s="1128"/>
      <c r="I39" s="1128"/>
      <c r="J39" s="1128"/>
      <c r="K39" s="1128"/>
      <c r="L39" s="1128"/>
      <c r="M39" s="1128"/>
      <c r="N39" s="1128"/>
      <c r="O39" s="1128"/>
      <c r="P39" s="1128"/>
      <c r="Q39" s="1128"/>
      <c r="R39" s="1128"/>
      <c r="S39" s="1128"/>
      <c r="T39" s="1128"/>
      <c r="U39" s="146"/>
      <c r="V39" s="109"/>
      <c r="W39" s="381"/>
      <c r="X39" s="381"/>
      <c r="Y39" s="111"/>
      <c r="Z39" s="111"/>
      <c r="AA39" s="111"/>
      <c r="AB39" s="111"/>
      <c r="AC39" s="111"/>
      <c r="AD39" s="111"/>
      <c r="AE39" s="111"/>
      <c r="AF39" s="111"/>
      <c r="AG39" s="111"/>
      <c r="AH39" s="111"/>
      <c r="AI39" s="111"/>
      <c r="AJ39" s="111"/>
      <c r="AK39" s="111"/>
      <c r="AL39" s="117"/>
      <c r="AM39" s="202"/>
      <c r="AN39" s="109"/>
      <c r="AO39" s="381"/>
      <c r="AP39" s="428"/>
      <c r="AQ39" s="381"/>
    </row>
    <row r="40" spans="1:43" ht="6" customHeight="1" x14ac:dyDescent="0.25">
      <c r="A40" s="119"/>
      <c r="B40" s="118"/>
      <c r="C40" s="114"/>
      <c r="D40" s="113"/>
      <c r="E40" s="119"/>
      <c r="F40" s="119"/>
      <c r="G40" s="119"/>
      <c r="H40" s="119"/>
      <c r="I40" s="119"/>
      <c r="J40" s="119"/>
      <c r="K40" s="119"/>
      <c r="L40" s="119"/>
      <c r="M40" s="119"/>
      <c r="N40" s="119"/>
      <c r="O40" s="119"/>
      <c r="P40" s="119"/>
      <c r="Q40" s="119"/>
      <c r="R40" s="119"/>
      <c r="S40" s="119"/>
      <c r="T40" s="119"/>
      <c r="U40" s="114"/>
      <c r="V40" s="113"/>
      <c r="W40" s="119"/>
      <c r="X40" s="119"/>
      <c r="Y40" s="119"/>
      <c r="Z40" s="119"/>
      <c r="AA40" s="119"/>
      <c r="AB40" s="119"/>
      <c r="AC40" s="119"/>
      <c r="AD40" s="119"/>
      <c r="AE40" s="119"/>
      <c r="AF40" s="119"/>
      <c r="AG40" s="119"/>
      <c r="AH40" s="119"/>
      <c r="AI40" s="119"/>
      <c r="AJ40" s="119"/>
      <c r="AK40" s="119"/>
      <c r="AL40" s="120"/>
      <c r="AM40" s="114"/>
      <c r="AN40" s="113"/>
      <c r="AO40" s="119"/>
      <c r="AP40" s="119"/>
      <c r="AQ40" s="119"/>
    </row>
    <row r="41" spans="1:43" ht="6" customHeight="1" x14ac:dyDescent="0.25">
      <c r="A41" s="29"/>
      <c r="B41" s="433"/>
      <c r="C41" s="107"/>
      <c r="D41" s="108"/>
      <c r="E41" s="29"/>
      <c r="F41" s="29"/>
      <c r="G41" s="29"/>
      <c r="H41" s="29"/>
      <c r="I41" s="29"/>
      <c r="J41" s="29"/>
      <c r="K41" s="29"/>
      <c r="L41" s="29"/>
      <c r="M41" s="29"/>
      <c r="N41" s="29"/>
      <c r="O41" s="29"/>
      <c r="P41" s="29"/>
      <c r="Q41" s="29"/>
      <c r="R41" s="29"/>
      <c r="S41" s="29"/>
      <c r="T41" s="29"/>
      <c r="U41" s="107"/>
      <c r="V41" s="108"/>
      <c r="W41" s="29"/>
      <c r="X41" s="29"/>
      <c r="Y41" s="29"/>
      <c r="Z41" s="29"/>
      <c r="AA41" s="29"/>
      <c r="AB41" s="29"/>
      <c r="AC41" s="29"/>
      <c r="AD41" s="29"/>
      <c r="AE41" s="29"/>
      <c r="AF41" s="29"/>
      <c r="AG41" s="29"/>
      <c r="AH41" s="29"/>
      <c r="AI41" s="29"/>
      <c r="AJ41" s="29"/>
      <c r="AK41" s="29"/>
      <c r="AL41" s="33"/>
      <c r="AM41" s="107"/>
      <c r="AN41" s="108"/>
      <c r="AO41" s="29"/>
      <c r="AP41" s="29"/>
      <c r="AQ41" s="29"/>
    </row>
    <row r="42" spans="1:43" ht="10.3" customHeight="1" x14ac:dyDescent="0.25">
      <c r="A42" s="407"/>
      <c r="B42" s="206">
        <v>207</v>
      </c>
      <c r="C42" s="202"/>
      <c r="D42" s="109"/>
      <c r="E42" s="381" t="s">
        <v>56</v>
      </c>
      <c r="F42" s="1128" t="str">
        <f ca="1">VLOOKUP(CONCATENATE($B$42&amp;INDIRECT(ADDRESS(ROW(),COLUMN()-1))),INDIRECT("translations[[Question Num]:["&amp; Language_Selected &amp;"]]"),MATCH(Language_Selected,Language_Options,0)+1,FALSE)</f>
        <v>How many boys have died?
IF NONE, RECORD '00'.</v>
      </c>
      <c r="G42" s="1128"/>
      <c r="H42" s="1128"/>
      <c r="I42" s="1128"/>
      <c r="J42" s="1128"/>
      <c r="K42" s="1128"/>
      <c r="L42" s="1128"/>
      <c r="M42" s="1128"/>
      <c r="N42" s="1128"/>
      <c r="O42" s="1128"/>
      <c r="P42" s="1128"/>
      <c r="Q42" s="1128"/>
      <c r="R42" s="1128"/>
      <c r="S42" s="1128"/>
      <c r="T42" s="1128"/>
      <c r="U42" s="202"/>
      <c r="V42" s="109"/>
      <c r="AE42" s="381"/>
      <c r="AF42" s="381"/>
      <c r="AG42" s="381"/>
      <c r="AH42" s="381"/>
      <c r="AI42" s="108"/>
      <c r="AJ42" s="107"/>
      <c r="AK42" s="108"/>
      <c r="AL42" s="110"/>
      <c r="AM42" s="202"/>
      <c r="AN42" s="109"/>
      <c r="AO42" s="381"/>
      <c r="AP42" s="381"/>
      <c r="AQ42" s="381"/>
    </row>
    <row r="43" spans="1:43" ht="11.25" customHeight="1" x14ac:dyDescent="0.25">
      <c r="A43" s="407"/>
      <c r="C43" s="202"/>
      <c r="D43" s="109"/>
      <c r="F43" s="1128"/>
      <c r="G43" s="1128"/>
      <c r="H43" s="1128"/>
      <c r="I43" s="1128"/>
      <c r="J43" s="1128"/>
      <c r="K43" s="1128"/>
      <c r="L43" s="1128"/>
      <c r="M43" s="1128"/>
      <c r="N43" s="1128"/>
      <c r="O43" s="1128"/>
      <c r="P43" s="1128"/>
      <c r="Q43" s="1128"/>
      <c r="R43" s="1128"/>
      <c r="S43" s="1128"/>
      <c r="T43" s="1128"/>
      <c r="U43" s="146"/>
      <c r="V43" s="109"/>
      <c r="W43" s="381" t="s">
        <v>56</v>
      </c>
      <c r="X43" s="381" t="s">
        <v>62</v>
      </c>
      <c r="Y43" s="381"/>
      <c r="Z43" s="381"/>
      <c r="AA43" s="381"/>
      <c r="AB43" s="381"/>
      <c r="AC43" s="111" t="s">
        <v>9</v>
      </c>
      <c r="AD43" s="150"/>
      <c r="AE43" s="111"/>
      <c r="AF43" s="111"/>
      <c r="AG43" s="111"/>
      <c r="AH43" s="111"/>
      <c r="AI43" s="113"/>
      <c r="AJ43" s="114"/>
      <c r="AK43" s="113"/>
      <c r="AL43" s="115"/>
      <c r="AM43" s="202"/>
      <c r="AN43" s="109"/>
      <c r="AO43" s="381"/>
      <c r="AP43" s="381"/>
      <c r="AQ43" s="381"/>
    </row>
    <row r="44" spans="1:43" ht="11.25" customHeight="1" x14ac:dyDescent="0.25">
      <c r="A44" s="407"/>
      <c r="C44" s="202"/>
      <c r="D44" s="109"/>
      <c r="F44" s="1128"/>
      <c r="G44" s="1128"/>
      <c r="H44" s="1128"/>
      <c r="I44" s="1128"/>
      <c r="J44" s="1128"/>
      <c r="K44" s="1128"/>
      <c r="L44" s="1128"/>
      <c r="M44" s="1128"/>
      <c r="N44" s="1128"/>
      <c r="O44" s="1128"/>
      <c r="P44" s="1128"/>
      <c r="Q44" s="1128"/>
      <c r="R44" s="1128"/>
      <c r="S44" s="1128"/>
      <c r="T44" s="1128"/>
      <c r="U44" s="146"/>
      <c r="V44" s="109"/>
      <c r="W44" s="381"/>
      <c r="X44" s="381"/>
      <c r="Y44" s="381"/>
      <c r="Z44" s="381"/>
      <c r="AA44" s="381"/>
      <c r="AB44" s="381"/>
      <c r="AC44" s="111"/>
      <c r="AD44" s="150"/>
      <c r="AE44" s="111"/>
      <c r="AF44" s="111"/>
      <c r="AG44" s="111"/>
      <c r="AH44" s="111"/>
      <c r="AM44" s="202"/>
      <c r="AN44" s="109"/>
      <c r="AO44" s="381"/>
      <c r="AP44" s="381"/>
      <c r="AQ44" s="381"/>
    </row>
    <row r="45" spans="1:43" ht="11.25" customHeight="1" x14ac:dyDescent="0.25">
      <c r="A45" s="407"/>
      <c r="B45" s="206"/>
      <c r="C45" s="202"/>
      <c r="D45" s="109"/>
      <c r="E45" s="127" t="s">
        <v>58</v>
      </c>
      <c r="F45" s="1128" t="str">
        <f ca="1">VLOOKUP(CONCATENATE($B$42&amp;INDIRECT(ADDRESS(ROW(),COLUMN()-1))),INDIRECT("translations[[Question Num]:["&amp; Language_Selected &amp;"]]"),MATCH(Language_Selected,Language_Options,0)+1,FALSE)</f>
        <v>And how many girls have died?
IF NONE, RECORD '00'.</v>
      </c>
      <c r="G45" s="1128"/>
      <c r="H45" s="1128"/>
      <c r="I45" s="1128"/>
      <c r="J45" s="1128"/>
      <c r="K45" s="1128"/>
      <c r="L45" s="1128"/>
      <c r="M45" s="1128"/>
      <c r="N45" s="1128"/>
      <c r="O45" s="1128"/>
      <c r="P45" s="1128"/>
      <c r="Q45" s="1128"/>
      <c r="R45" s="1128"/>
      <c r="S45" s="1128"/>
      <c r="T45" s="1128"/>
      <c r="U45" s="146"/>
      <c r="V45" s="109"/>
      <c r="X45" s="381"/>
      <c r="Y45" s="381"/>
      <c r="Z45" s="381"/>
      <c r="AA45" s="381"/>
      <c r="AB45" s="381"/>
      <c r="AC45" s="381"/>
      <c r="AE45" s="381"/>
      <c r="AF45" s="381"/>
      <c r="AG45" s="381"/>
      <c r="AH45" s="381"/>
      <c r="AI45" s="108"/>
      <c r="AJ45" s="107"/>
      <c r="AK45" s="108"/>
      <c r="AL45" s="110"/>
      <c r="AM45" s="202"/>
      <c r="AN45" s="109"/>
      <c r="AO45" s="381"/>
      <c r="AP45" s="381"/>
      <c r="AQ45" s="381"/>
    </row>
    <row r="46" spans="1:43" ht="11.25" customHeight="1" x14ac:dyDescent="0.25">
      <c r="A46" s="407"/>
      <c r="B46" s="206"/>
      <c r="C46" s="202"/>
      <c r="D46" s="109"/>
      <c r="F46" s="1128"/>
      <c r="G46" s="1128"/>
      <c r="H46" s="1128"/>
      <c r="I46" s="1128"/>
      <c r="J46" s="1128"/>
      <c r="K46" s="1128"/>
      <c r="L46" s="1128"/>
      <c r="M46" s="1128"/>
      <c r="N46" s="1128"/>
      <c r="O46" s="1128"/>
      <c r="P46" s="1128"/>
      <c r="Q46" s="1128"/>
      <c r="R46" s="1128"/>
      <c r="S46" s="1128"/>
      <c r="T46" s="1128"/>
      <c r="U46" s="146"/>
      <c r="V46" s="109"/>
      <c r="W46" s="127" t="s">
        <v>58</v>
      </c>
      <c r="X46" s="381" t="s">
        <v>63</v>
      </c>
      <c r="Y46" s="381"/>
      <c r="Z46" s="381"/>
      <c r="AA46" s="381"/>
      <c r="AB46" s="381"/>
      <c r="AC46" s="111" t="s">
        <v>9</v>
      </c>
      <c r="AD46" s="111"/>
      <c r="AE46" s="111"/>
      <c r="AF46" s="111"/>
      <c r="AG46" s="111"/>
      <c r="AH46" s="111"/>
      <c r="AI46" s="113"/>
      <c r="AJ46" s="114"/>
      <c r="AK46" s="113"/>
      <c r="AL46" s="115"/>
      <c r="AM46" s="202"/>
      <c r="AN46" s="109"/>
      <c r="AO46" s="381"/>
      <c r="AP46" s="381"/>
      <c r="AQ46" s="381"/>
    </row>
    <row r="47" spans="1:43" x14ac:dyDescent="0.25">
      <c r="A47" s="407"/>
      <c r="B47" s="206"/>
      <c r="C47" s="202"/>
      <c r="D47" s="109"/>
      <c r="F47" s="1128"/>
      <c r="G47" s="1128"/>
      <c r="H47" s="1128"/>
      <c r="I47" s="1128"/>
      <c r="J47" s="1128"/>
      <c r="K47" s="1128"/>
      <c r="L47" s="1128"/>
      <c r="M47" s="1128"/>
      <c r="N47" s="1128"/>
      <c r="O47" s="1128"/>
      <c r="P47" s="1128"/>
      <c r="Q47" s="1128"/>
      <c r="R47" s="1128"/>
      <c r="S47" s="1128"/>
      <c r="T47" s="1128"/>
      <c r="U47" s="146"/>
      <c r="V47" s="109"/>
      <c r="W47" s="381"/>
      <c r="X47" s="381"/>
      <c r="Y47" s="381"/>
      <c r="Z47" s="381"/>
      <c r="AA47" s="381"/>
      <c r="AB47" s="381"/>
      <c r="AC47" s="381"/>
      <c r="AD47" s="381"/>
      <c r="AE47" s="381"/>
      <c r="AF47" s="381"/>
      <c r="AG47" s="381"/>
      <c r="AH47" s="381"/>
      <c r="AI47" s="381"/>
      <c r="AJ47" s="381"/>
      <c r="AK47" s="381"/>
      <c r="AL47" s="116"/>
      <c r="AM47" s="202"/>
      <c r="AN47" s="109"/>
      <c r="AO47" s="381"/>
      <c r="AP47" s="381"/>
      <c r="AQ47" s="381"/>
    </row>
    <row r="48" spans="1:43" ht="6" customHeight="1" thickBot="1" x14ac:dyDescent="0.3">
      <c r="A48" s="141"/>
      <c r="B48" s="432"/>
      <c r="C48" s="139"/>
      <c r="D48" s="140"/>
      <c r="E48" s="141"/>
      <c r="F48" s="141"/>
      <c r="G48" s="141"/>
      <c r="H48" s="141"/>
      <c r="I48" s="141"/>
      <c r="J48" s="141"/>
      <c r="K48" s="141"/>
      <c r="L48" s="141"/>
      <c r="M48" s="141"/>
      <c r="N48" s="141"/>
      <c r="O48" s="141"/>
      <c r="P48" s="141"/>
      <c r="Q48" s="141"/>
      <c r="R48" s="141"/>
      <c r="S48" s="141"/>
      <c r="T48" s="141"/>
      <c r="U48" s="139"/>
      <c r="V48" s="140"/>
      <c r="W48" s="141"/>
      <c r="X48" s="141"/>
      <c r="Y48" s="141"/>
      <c r="Z48" s="141"/>
      <c r="AA48" s="141"/>
      <c r="AB48" s="141"/>
      <c r="AC48" s="141"/>
      <c r="AD48" s="141"/>
      <c r="AE48" s="141"/>
      <c r="AF48" s="141"/>
      <c r="AG48" s="141"/>
      <c r="AH48" s="141"/>
      <c r="AI48" s="141"/>
      <c r="AJ48" s="141"/>
      <c r="AK48" s="141"/>
      <c r="AL48" s="142"/>
      <c r="AM48" s="139"/>
      <c r="AN48" s="140"/>
      <c r="AO48" s="141"/>
      <c r="AP48" s="141"/>
      <c r="AQ48" s="141"/>
    </row>
    <row r="49" spans="1:43" ht="6" customHeight="1" x14ac:dyDescent="0.25">
      <c r="A49" s="129"/>
      <c r="B49" s="130"/>
      <c r="C49" s="131"/>
      <c r="D49" s="132"/>
      <c r="E49" s="133"/>
      <c r="F49" s="133"/>
      <c r="G49" s="133"/>
      <c r="H49" s="133"/>
      <c r="I49" s="133"/>
      <c r="J49" s="133"/>
      <c r="K49" s="133"/>
      <c r="L49" s="133"/>
      <c r="M49" s="133"/>
      <c r="N49" s="133"/>
      <c r="O49" s="133"/>
      <c r="P49" s="133"/>
      <c r="Q49" s="133"/>
      <c r="R49" s="133"/>
      <c r="S49" s="133"/>
      <c r="T49" s="133"/>
      <c r="U49" s="131"/>
      <c r="V49" s="132"/>
      <c r="W49" s="133"/>
      <c r="X49" s="133"/>
      <c r="Y49" s="133"/>
      <c r="Z49" s="133"/>
      <c r="AA49" s="133"/>
      <c r="AB49" s="133"/>
      <c r="AC49" s="133"/>
      <c r="AD49" s="133"/>
      <c r="AE49" s="133"/>
      <c r="AF49" s="133"/>
      <c r="AG49" s="133"/>
      <c r="AH49" s="133"/>
      <c r="AI49" s="133"/>
      <c r="AJ49" s="133"/>
      <c r="AK49" s="133"/>
      <c r="AL49" s="134"/>
      <c r="AM49" s="131"/>
      <c r="AN49" s="132"/>
      <c r="AO49" s="133"/>
      <c r="AP49" s="133"/>
      <c r="AQ49" s="135"/>
    </row>
    <row r="50" spans="1:43" x14ac:dyDescent="0.25">
      <c r="A50" s="136"/>
      <c r="B50" s="410">
        <v>208</v>
      </c>
      <c r="C50" s="202"/>
      <c r="D50" s="109"/>
      <c r="E50" s="1129" t="s">
        <v>64</v>
      </c>
      <c r="F50" s="1129"/>
      <c r="G50" s="1129"/>
      <c r="H50" s="1129"/>
      <c r="I50" s="1129"/>
      <c r="J50" s="1129"/>
      <c r="K50" s="1129"/>
      <c r="L50" s="1129"/>
      <c r="M50" s="1129"/>
      <c r="N50" s="1129"/>
      <c r="O50" s="1129"/>
      <c r="P50" s="1129"/>
      <c r="Q50" s="1129"/>
      <c r="R50" s="1129"/>
      <c r="S50" s="1129"/>
      <c r="T50" s="1129"/>
      <c r="U50" s="202"/>
      <c r="V50" s="109"/>
      <c r="W50" s="407"/>
      <c r="X50" s="407"/>
      <c r="Y50" s="407"/>
      <c r="Z50" s="407"/>
      <c r="AA50" s="407"/>
      <c r="AB50" s="407"/>
      <c r="AC50" s="407"/>
      <c r="AE50" s="407"/>
      <c r="AF50" s="407"/>
      <c r="AG50" s="407"/>
      <c r="AH50" s="407"/>
      <c r="AI50" s="108"/>
      <c r="AJ50" s="107"/>
      <c r="AK50" s="108"/>
      <c r="AL50" s="110"/>
      <c r="AM50" s="202"/>
      <c r="AN50" s="109"/>
      <c r="AO50" s="407"/>
      <c r="AP50" s="407"/>
      <c r="AQ50" s="137"/>
    </row>
    <row r="51" spans="1:43" x14ac:dyDescent="0.25">
      <c r="A51" s="136"/>
      <c r="B51" s="410"/>
      <c r="C51" s="202"/>
      <c r="D51" s="109"/>
      <c r="E51" s="1129"/>
      <c r="F51" s="1129"/>
      <c r="G51" s="1129"/>
      <c r="H51" s="1129"/>
      <c r="I51" s="1129"/>
      <c r="J51" s="1129"/>
      <c r="K51" s="1129"/>
      <c r="L51" s="1129"/>
      <c r="M51" s="1129"/>
      <c r="N51" s="1129"/>
      <c r="O51" s="1129"/>
      <c r="P51" s="1129"/>
      <c r="Q51" s="1129"/>
      <c r="R51" s="1129"/>
      <c r="S51" s="1129"/>
      <c r="T51" s="1129"/>
      <c r="U51" s="202"/>
      <c r="V51" s="109"/>
      <c r="W51" s="407" t="s">
        <v>65</v>
      </c>
      <c r="X51" s="407"/>
      <c r="Y51" s="407"/>
      <c r="Z51" s="407"/>
      <c r="AA51" s="407"/>
      <c r="AC51" s="112"/>
      <c r="AD51" s="112" t="s">
        <v>9</v>
      </c>
      <c r="AE51" s="112"/>
      <c r="AF51" s="112"/>
      <c r="AG51" s="112"/>
      <c r="AH51" s="112"/>
      <c r="AI51" s="113"/>
      <c r="AJ51" s="114"/>
      <c r="AK51" s="113"/>
      <c r="AL51" s="115"/>
      <c r="AM51" s="202"/>
      <c r="AN51" s="109"/>
      <c r="AO51" s="407"/>
      <c r="AP51" s="407"/>
      <c r="AQ51" s="137"/>
    </row>
    <row r="52" spans="1:43" ht="6" customHeight="1" thickBot="1" x14ac:dyDescent="0.3">
      <c r="A52" s="138"/>
      <c r="B52" s="432"/>
      <c r="C52" s="139"/>
      <c r="D52" s="140"/>
      <c r="E52" s="141"/>
      <c r="F52" s="141"/>
      <c r="G52" s="141"/>
      <c r="H52" s="141"/>
      <c r="I52" s="141"/>
      <c r="J52" s="141"/>
      <c r="K52" s="141"/>
      <c r="L52" s="141"/>
      <c r="M52" s="141"/>
      <c r="N52" s="141"/>
      <c r="O52" s="141"/>
      <c r="P52" s="141"/>
      <c r="Q52" s="141"/>
      <c r="R52" s="141"/>
      <c r="S52" s="141"/>
      <c r="T52" s="141"/>
      <c r="U52" s="139"/>
      <c r="V52" s="140"/>
      <c r="W52" s="141"/>
      <c r="X52" s="141"/>
      <c r="Y52" s="141"/>
      <c r="Z52" s="141"/>
      <c r="AA52" s="141"/>
      <c r="AB52" s="141"/>
      <c r="AC52" s="141"/>
      <c r="AD52" s="141"/>
      <c r="AE52" s="141"/>
      <c r="AF52" s="141"/>
      <c r="AG52" s="141"/>
      <c r="AH52" s="141"/>
      <c r="AI52" s="141"/>
      <c r="AJ52" s="141"/>
      <c r="AK52" s="141"/>
      <c r="AL52" s="142"/>
      <c r="AM52" s="139"/>
      <c r="AN52" s="140"/>
      <c r="AO52" s="141"/>
      <c r="AP52" s="141"/>
      <c r="AQ52" s="143"/>
    </row>
    <row r="53" spans="1:43" ht="6" customHeight="1" x14ac:dyDescent="0.25">
      <c r="A53" s="133"/>
      <c r="B53" s="130"/>
      <c r="C53" s="131"/>
      <c r="D53" s="132"/>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4"/>
      <c r="AM53" s="131"/>
      <c r="AN53" s="132"/>
      <c r="AO53" s="133"/>
      <c r="AP53" s="133"/>
      <c r="AQ53" s="133"/>
    </row>
    <row r="54" spans="1:43" x14ac:dyDescent="0.25">
      <c r="A54" s="407"/>
      <c r="B54" s="206">
        <v>209</v>
      </c>
      <c r="C54" s="202"/>
      <c r="D54" s="109"/>
      <c r="E54" s="1128" t="str">
        <f ca="1">VLOOKUP(INDIRECT(ADDRESS(ROW(),COLUMN()-3)),INDIRECT("translations[[Question Num]:["&amp; Language_Selected &amp;"]]"),MATCH(Language_Selected,Language_Options,0)+1,FALSE)</f>
        <v>Just to make sure that I have this right: you have had in total (NUMBER OF BIRTHS) births during your life. Is that correct?</v>
      </c>
      <c r="F54" s="1128"/>
      <c r="G54" s="1128"/>
      <c r="H54" s="1128"/>
      <c r="I54" s="1128"/>
      <c r="J54" s="1128"/>
      <c r="K54" s="1128"/>
      <c r="L54" s="1128"/>
      <c r="M54" s="1128"/>
      <c r="N54" s="1128"/>
      <c r="O54" s="1128"/>
      <c r="P54" s="1128"/>
      <c r="Q54" s="1128"/>
      <c r="R54" s="1128"/>
      <c r="S54" s="1128"/>
      <c r="T54" s="1128"/>
      <c r="U54" s="1128"/>
      <c r="V54" s="1128"/>
      <c r="W54" s="1128"/>
      <c r="X54" s="1128"/>
      <c r="Y54" s="1128"/>
      <c r="Z54" s="1128"/>
      <c r="AA54" s="1128"/>
      <c r="AB54" s="1128"/>
      <c r="AC54" s="1128"/>
      <c r="AD54" s="1128"/>
      <c r="AE54" s="1128"/>
      <c r="AF54" s="1128"/>
      <c r="AG54" s="1128"/>
      <c r="AH54" s="1128"/>
      <c r="AI54" s="1128"/>
      <c r="AJ54" s="1128"/>
      <c r="AK54" s="1128"/>
      <c r="AL54" s="1128"/>
      <c r="AM54" s="202"/>
      <c r="AN54" s="109"/>
      <c r="AO54" s="381"/>
      <c r="AP54" s="381"/>
      <c r="AQ54" s="381"/>
    </row>
    <row r="55" spans="1:43" ht="6" customHeight="1" x14ac:dyDescent="0.25">
      <c r="A55" s="407"/>
      <c r="B55" s="206"/>
      <c r="C55" s="202"/>
      <c r="D55" s="109"/>
      <c r="E55" s="1128"/>
      <c r="F55" s="1128"/>
      <c r="G55" s="1128"/>
      <c r="H55" s="1128"/>
      <c r="I55" s="1128"/>
      <c r="J55" s="1128"/>
      <c r="K55" s="1128"/>
      <c r="L55" s="1128"/>
      <c r="M55" s="1128"/>
      <c r="N55" s="1128"/>
      <c r="O55" s="1128"/>
      <c r="P55" s="1128"/>
      <c r="Q55" s="1128"/>
      <c r="R55" s="1128"/>
      <c r="S55" s="1128"/>
      <c r="T55" s="1128"/>
      <c r="U55" s="1128"/>
      <c r="V55" s="1128"/>
      <c r="W55" s="1128"/>
      <c r="X55" s="1128"/>
      <c r="Y55" s="1128"/>
      <c r="Z55" s="1128"/>
      <c r="AA55" s="1128"/>
      <c r="AB55" s="1128"/>
      <c r="AC55" s="1128"/>
      <c r="AD55" s="1128"/>
      <c r="AE55" s="1128"/>
      <c r="AF55" s="1128"/>
      <c r="AG55" s="1128"/>
      <c r="AH55" s="1128"/>
      <c r="AI55" s="1128"/>
      <c r="AJ55" s="1128"/>
      <c r="AK55" s="1128"/>
      <c r="AL55" s="1128"/>
      <c r="AM55" s="202"/>
      <c r="AN55" s="109"/>
      <c r="AO55" s="381"/>
      <c r="AP55" s="381"/>
      <c r="AQ55" s="381"/>
    </row>
    <row r="56" spans="1:43" ht="11.25" customHeight="1" x14ac:dyDescent="0.25">
      <c r="A56" s="407"/>
      <c r="B56" s="206"/>
      <c r="C56" s="202"/>
      <c r="D56" s="109"/>
      <c r="E56" s="1128"/>
      <c r="F56" s="1128"/>
      <c r="G56" s="1128"/>
      <c r="H56" s="1128"/>
      <c r="I56" s="1128"/>
      <c r="J56" s="1128"/>
      <c r="K56" s="1128"/>
      <c r="L56" s="1128"/>
      <c r="M56" s="1128"/>
      <c r="N56" s="1128"/>
      <c r="O56" s="1128"/>
      <c r="P56" s="1128"/>
      <c r="Q56" s="1128"/>
      <c r="R56" s="1128"/>
      <c r="S56" s="1128"/>
      <c r="T56" s="1128"/>
      <c r="U56" s="1128"/>
      <c r="V56" s="1128"/>
      <c r="W56" s="1128"/>
      <c r="X56" s="1128"/>
      <c r="Y56" s="1128"/>
      <c r="Z56" s="1128"/>
      <c r="AA56" s="1128"/>
      <c r="AB56" s="1128"/>
      <c r="AC56" s="1128"/>
      <c r="AD56" s="1128"/>
      <c r="AE56" s="1128"/>
      <c r="AF56" s="1128"/>
      <c r="AG56" s="1128"/>
      <c r="AH56" s="1128"/>
      <c r="AI56" s="1128"/>
      <c r="AJ56" s="1128"/>
      <c r="AK56" s="1128"/>
      <c r="AL56" s="1128"/>
      <c r="AM56" s="202"/>
      <c r="AN56" s="109"/>
      <c r="AO56" s="381"/>
      <c r="AP56" s="381"/>
      <c r="AQ56" s="381"/>
    </row>
    <row r="57" spans="1:43" x14ac:dyDescent="0.25">
      <c r="A57" s="407"/>
      <c r="B57" s="206"/>
      <c r="C57" s="202"/>
      <c r="D57" s="109"/>
      <c r="E57" s="1128"/>
      <c r="F57" s="1128"/>
      <c r="G57" s="1128"/>
      <c r="H57" s="1128"/>
      <c r="I57" s="1128"/>
      <c r="J57" s="1128"/>
      <c r="K57" s="1128"/>
      <c r="L57" s="1128"/>
      <c r="M57" s="1128"/>
      <c r="N57" s="1128"/>
      <c r="O57" s="1128"/>
      <c r="P57" s="1128"/>
      <c r="Q57" s="1128"/>
      <c r="R57" s="1128"/>
      <c r="S57" s="1128"/>
      <c r="T57" s="1128"/>
      <c r="U57" s="1128"/>
      <c r="V57" s="1128"/>
      <c r="W57" s="1128"/>
      <c r="X57" s="1128"/>
      <c r="Y57" s="1128"/>
      <c r="Z57" s="1128"/>
      <c r="AA57" s="1128"/>
      <c r="AB57" s="1128"/>
      <c r="AC57" s="1128"/>
      <c r="AD57" s="1128"/>
      <c r="AE57" s="1128"/>
      <c r="AF57" s="1128"/>
      <c r="AG57" s="1128"/>
      <c r="AH57" s="1128"/>
      <c r="AI57" s="1128"/>
      <c r="AJ57" s="1128"/>
      <c r="AK57" s="1128"/>
      <c r="AL57" s="1128"/>
      <c r="AM57" s="202"/>
      <c r="AN57" s="109"/>
      <c r="AO57" s="381"/>
      <c r="AP57" s="381"/>
      <c r="AQ57" s="381"/>
    </row>
    <row r="58" spans="1:43" x14ac:dyDescent="0.25">
      <c r="A58" s="407"/>
      <c r="B58" s="206"/>
      <c r="C58" s="202"/>
      <c r="D58" s="109"/>
      <c r="E58" s="381"/>
      <c r="F58" s="381"/>
      <c r="G58" s="381"/>
      <c r="H58" s="381"/>
      <c r="J58" s="381"/>
      <c r="K58" s="381"/>
      <c r="L58" s="381"/>
      <c r="M58" s="381"/>
      <c r="N58" s="116" t="s">
        <v>52</v>
      </c>
      <c r="O58" s="381"/>
      <c r="P58" s="381"/>
      <c r="Q58" s="381"/>
      <c r="S58" s="381"/>
      <c r="T58" s="381"/>
      <c r="U58" s="407"/>
      <c r="V58" s="407"/>
      <c r="W58" s="381"/>
      <c r="Y58" s="381"/>
      <c r="Z58" s="116" t="s">
        <v>54</v>
      </c>
      <c r="AA58" s="381"/>
      <c r="AB58" s="446"/>
      <c r="AC58" s="446"/>
      <c r="AD58" s="381"/>
      <c r="AE58" s="381"/>
      <c r="AF58" s="381"/>
      <c r="AG58" s="381"/>
      <c r="AH58" s="381"/>
      <c r="AI58" s="381"/>
      <c r="AJ58" s="381"/>
      <c r="AK58" s="381"/>
      <c r="AL58" s="116"/>
      <c r="AM58" s="202"/>
      <c r="AN58" s="109"/>
      <c r="AO58" s="381"/>
      <c r="AP58" s="381"/>
      <c r="AQ58" s="381"/>
    </row>
    <row r="59" spans="1:43" x14ac:dyDescent="0.25">
      <c r="A59" s="407"/>
      <c r="B59" s="206"/>
      <c r="C59" s="202"/>
      <c r="D59" s="109"/>
      <c r="E59" s="381"/>
      <c r="F59" s="381"/>
      <c r="G59" s="381"/>
      <c r="H59" s="381"/>
      <c r="J59" s="381"/>
      <c r="K59" s="381"/>
      <c r="L59" s="381"/>
      <c r="M59" s="381"/>
      <c r="N59" s="116"/>
      <c r="O59" s="381"/>
      <c r="P59" s="381"/>
      <c r="Q59" s="381"/>
      <c r="S59" s="381"/>
      <c r="T59" s="381"/>
      <c r="U59" s="407"/>
      <c r="V59" s="407"/>
      <c r="W59" s="381"/>
      <c r="Y59" s="381"/>
      <c r="Z59" s="116"/>
      <c r="AA59" s="381"/>
      <c r="AB59" s="446"/>
      <c r="AC59" s="446"/>
      <c r="AD59" s="381"/>
      <c r="AE59" s="381"/>
      <c r="AF59" s="381"/>
      <c r="AG59" s="381"/>
      <c r="AH59" s="381"/>
      <c r="AI59" s="381"/>
      <c r="AJ59" s="381"/>
      <c r="AK59" s="381"/>
      <c r="AL59" s="116"/>
      <c r="AM59" s="202"/>
      <c r="AN59" s="109"/>
      <c r="AO59" s="381"/>
      <c r="AP59" s="381"/>
      <c r="AQ59" s="381"/>
    </row>
    <row r="60" spans="1:43" x14ac:dyDescent="0.25">
      <c r="A60" s="407"/>
      <c r="B60" s="206"/>
      <c r="C60" s="202"/>
      <c r="D60" s="109"/>
      <c r="E60" s="381"/>
      <c r="F60" s="381"/>
      <c r="G60" s="381"/>
      <c r="H60" s="381"/>
      <c r="I60" s="381"/>
      <c r="J60" s="381"/>
      <c r="K60" s="381"/>
      <c r="L60" s="381"/>
      <c r="M60" s="381"/>
      <c r="N60" s="381"/>
      <c r="O60" s="381"/>
      <c r="P60" s="381"/>
      <c r="Q60" s="381"/>
      <c r="R60" s="381"/>
      <c r="S60" s="381"/>
      <c r="T60" s="1131" t="s">
        <v>1549</v>
      </c>
      <c r="U60" s="1131"/>
      <c r="V60" s="1131"/>
      <c r="W60" s="1131"/>
      <c r="X60" s="1131"/>
      <c r="Y60" s="1131"/>
      <c r="Z60" s="1131"/>
      <c r="AA60" s="381"/>
      <c r="AB60" s="446"/>
      <c r="AC60" s="446"/>
      <c r="AD60" s="381"/>
      <c r="AE60" s="381"/>
      <c r="AF60" s="381"/>
      <c r="AG60" s="381"/>
      <c r="AH60" s="381"/>
      <c r="AI60" s="381"/>
      <c r="AJ60" s="381"/>
      <c r="AK60" s="381"/>
      <c r="AL60" s="116"/>
      <c r="AM60" s="202"/>
      <c r="AN60" s="109"/>
      <c r="AO60" s="381"/>
      <c r="AP60" s="381"/>
      <c r="AQ60" s="381"/>
    </row>
    <row r="61" spans="1:43" x14ac:dyDescent="0.25">
      <c r="A61" s="407"/>
      <c r="B61" s="206"/>
      <c r="C61" s="202"/>
      <c r="D61" s="109"/>
      <c r="E61" s="381"/>
      <c r="F61" s="381"/>
      <c r="G61" s="381"/>
      <c r="H61" s="381"/>
      <c r="I61" s="381"/>
      <c r="J61" s="381"/>
      <c r="K61" s="381"/>
      <c r="L61" s="381"/>
      <c r="M61" s="381"/>
      <c r="N61" s="381"/>
      <c r="O61" s="381"/>
      <c r="P61" s="381"/>
      <c r="Q61" s="381"/>
      <c r="R61" s="381"/>
      <c r="S61" s="381"/>
      <c r="T61" s="1131"/>
      <c r="U61" s="1131"/>
      <c r="V61" s="1131"/>
      <c r="W61" s="1131"/>
      <c r="X61" s="1131"/>
      <c r="Y61" s="1131"/>
      <c r="Z61" s="1131"/>
      <c r="AA61" s="381"/>
      <c r="AB61" s="446"/>
      <c r="AC61" s="446"/>
      <c r="AD61" s="381"/>
      <c r="AE61" s="381"/>
      <c r="AF61" s="381"/>
      <c r="AG61" s="381"/>
      <c r="AH61" s="381"/>
      <c r="AI61" s="381"/>
      <c r="AJ61" s="381"/>
      <c r="AK61" s="381"/>
      <c r="AL61" s="116"/>
      <c r="AM61" s="202"/>
      <c r="AN61" s="109"/>
      <c r="AO61" s="381"/>
      <c r="AP61" s="381"/>
      <c r="AQ61" s="381"/>
    </row>
    <row r="62" spans="1:43" x14ac:dyDescent="0.25">
      <c r="A62" s="407"/>
      <c r="B62" s="206"/>
      <c r="C62" s="202"/>
      <c r="D62" s="109"/>
      <c r="E62" s="381"/>
      <c r="F62" s="381"/>
      <c r="G62" s="381"/>
      <c r="H62" s="381"/>
      <c r="I62" s="381"/>
      <c r="J62" s="381"/>
      <c r="K62" s="381"/>
      <c r="L62" s="381"/>
      <c r="M62" s="381"/>
      <c r="N62" s="381"/>
      <c r="O62" s="381"/>
      <c r="P62" s="381"/>
      <c r="Q62" s="381"/>
      <c r="R62" s="381"/>
      <c r="S62" s="381"/>
      <c r="T62" s="1131"/>
      <c r="U62" s="1131"/>
      <c r="V62" s="1131"/>
      <c r="W62" s="1131"/>
      <c r="X62" s="1131"/>
      <c r="Y62" s="1131"/>
      <c r="Z62" s="1131"/>
      <c r="AA62" s="381"/>
      <c r="AB62" s="446"/>
      <c r="AC62" s="446"/>
      <c r="AD62" s="381"/>
      <c r="AE62" s="381"/>
      <c r="AF62" s="381"/>
      <c r="AG62" s="381"/>
      <c r="AH62" s="381"/>
      <c r="AI62" s="381"/>
      <c r="AJ62" s="381"/>
      <c r="AK62" s="381"/>
      <c r="AL62" s="116"/>
      <c r="AM62" s="202"/>
      <c r="AN62" s="109"/>
      <c r="AO62" s="381"/>
      <c r="AP62" s="381"/>
      <c r="AQ62" s="381"/>
    </row>
    <row r="63" spans="1:43" ht="6" customHeight="1" x14ac:dyDescent="0.25">
      <c r="A63" s="119"/>
      <c r="B63" s="118"/>
      <c r="C63" s="114"/>
      <c r="D63" s="113"/>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20"/>
      <c r="AM63" s="114"/>
      <c r="AN63" s="113"/>
      <c r="AO63" s="119"/>
      <c r="AP63" s="119"/>
      <c r="AQ63" s="119"/>
    </row>
    <row r="64" spans="1:43" ht="6" customHeight="1" x14ac:dyDescent="0.25">
      <c r="A64" s="407"/>
      <c r="B64" s="410"/>
      <c r="C64" s="202"/>
      <c r="D64" s="109"/>
      <c r="E64" s="407"/>
      <c r="F64" s="407"/>
      <c r="G64" s="407"/>
      <c r="H64" s="407"/>
      <c r="I64" s="407"/>
      <c r="J64" s="407"/>
      <c r="K64" s="407"/>
      <c r="L64" s="407"/>
      <c r="M64" s="407"/>
      <c r="N64" s="407"/>
      <c r="O64" s="407"/>
      <c r="P64" s="407"/>
      <c r="Q64" s="407"/>
      <c r="R64" s="407"/>
      <c r="S64" s="407"/>
      <c r="T64" s="407"/>
      <c r="U64" s="202"/>
      <c r="V64" s="109"/>
      <c r="W64" s="407"/>
      <c r="X64" s="407"/>
      <c r="Y64" s="407"/>
      <c r="Z64" s="407"/>
      <c r="AA64" s="407"/>
      <c r="AB64" s="407"/>
      <c r="AC64" s="407"/>
      <c r="AD64" s="407"/>
      <c r="AE64" s="407"/>
      <c r="AF64" s="407"/>
      <c r="AG64" s="407"/>
      <c r="AH64" s="407"/>
      <c r="AI64" s="407"/>
      <c r="AJ64" s="407"/>
      <c r="AK64" s="407"/>
      <c r="AL64" s="203"/>
      <c r="AM64" s="202"/>
      <c r="AN64" s="109"/>
      <c r="AO64" s="407"/>
      <c r="AP64" s="407"/>
      <c r="AQ64" s="407"/>
    </row>
    <row r="65" spans="1:43" ht="11.25" customHeight="1" x14ac:dyDescent="0.25">
      <c r="A65" s="407"/>
      <c r="B65" s="206">
        <v>210</v>
      </c>
      <c r="C65" s="202"/>
      <c r="D65" s="109"/>
      <c r="E65" s="1128" t="str">
        <f ca="1">VLOOKUP(INDIRECT(ADDRESS(ROW(),COLUMN()-3)),INDIRECT("translations[[Question Num]:["&amp; Language_Selected &amp;"]]"),MATCH(Language_Selected,Language_Options,0)+1,FALSE)</f>
        <v>Women sometimes have a pregnancy that does not result in a live birth. For example, a pregnancy can end in a miscarriage, an abortion, or the child can be born dead. Have you ever had a pregnancy that did not end in a live birth?</v>
      </c>
      <c r="F65" s="1128"/>
      <c r="G65" s="1128"/>
      <c r="H65" s="1128"/>
      <c r="I65" s="1128"/>
      <c r="J65" s="1128"/>
      <c r="K65" s="1128"/>
      <c r="L65" s="1128"/>
      <c r="M65" s="1128"/>
      <c r="N65" s="1128"/>
      <c r="O65" s="1128"/>
      <c r="P65" s="1128"/>
      <c r="Q65" s="1128"/>
      <c r="R65" s="1128"/>
      <c r="S65" s="1128"/>
      <c r="T65" s="1128"/>
      <c r="U65" s="146"/>
      <c r="V65" s="109"/>
      <c r="W65" s="381"/>
      <c r="X65" s="381"/>
      <c r="Y65" s="381"/>
      <c r="Z65" s="381"/>
      <c r="AA65" s="381"/>
      <c r="AB65" s="381"/>
      <c r="AC65" s="381"/>
      <c r="AD65" s="381"/>
      <c r="AE65" s="381"/>
      <c r="AF65" s="381"/>
      <c r="AG65" s="381"/>
      <c r="AH65" s="381"/>
      <c r="AI65" s="381"/>
      <c r="AJ65" s="381"/>
      <c r="AK65" s="381"/>
      <c r="AL65" s="116"/>
      <c r="AM65" s="202"/>
      <c r="AN65" s="109"/>
      <c r="AO65" s="381"/>
      <c r="AP65" s="381"/>
      <c r="AQ65" s="381"/>
    </row>
    <row r="66" spans="1:43" x14ac:dyDescent="0.25">
      <c r="A66" s="407"/>
      <c r="B66" s="206"/>
      <c r="C66" s="202"/>
      <c r="D66" s="109"/>
      <c r="E66" s="1128"/>
      <c r="F66" s="1128"/>
      <c r="G66" s="1128"/>
      <c r="H66" s="1128"/>
      <c r="I66" s="1128"/>
      <c r="J66" s="1128"/>
      <c r="K66" s="1128"/>
      <c r="L66" s="1128"/>
      <c r="M66" s="1128"/>
      <c r="N66" s="1128"/>
      <c r="O66" s="1128"/>
      <c r="P66" s="1128"/>
      <c r="Q66" s="1128"/>
      <c r="R66" s="1128"/>
      <c r="S66" s="1128"/>
      <c r="T66" s="1128"/>
      <c r="U66" s="146"/>
      <c r="V66" s="109"/>
      <c r="W66" s="381"/>
      <c r="X66" s="381"/>
      <c r="Y66" s="381"/>
      <c r="Z66" s="381"/>
      <c r="AA66" s="381"/>
      <c r="AB66" s="381"/>
      <c r="AC66" s="381"/>
      <c r="AD66" s="381"/>
      <c r="AE66" s="381"/>
      <c r="AF66" s="381"/>
      <c r="AG66" s="381"/>
      <c r="AH66" s="381"/>
      <c r="AI66" s="381"/>
      <c r="AJ66" s="381"/>
      <c r="AK66" s="381"/>
      <c r="AL66" s="116"/>
      <c r="AM66" s="202"/>
      <c r="AN66" s="109"/>
      <c r="AO66" s="381"/>
      <c r="AP66" s="381"/>
      <c r="AQ66" s="381"/>
    </row>
    <row r="67" spans="1:43" x14ac:dyDescent="0.25">
      <c r="A67" s="407"/>
      <c r="B67" s="206"/>
      <c r="C67" s="202"/>
      <c r="D67" s="109"/>
      <c r="E67" s="1128"/>
      <c r="F67" s="1128"/>
      <c r="G67" s="1128"/>
      <c r="H67" s="1128"/>
      <c r="I67" s="1128"/>
      <c r="J67" s="1128"/>
      <c r="K67" s="1128"/>
      <c r="L67" s="1128"/>
      <c r="M67" s="1128"/>
      <c r="N67" s="1128"/>
      <c r="O67" s="1128"/>
      <c r="P67" s="1128"/>
      <c r="Q67" s="1128"/>
      <c r="R67" s="1128"/>
      <c r="S67" s="1128"/>
      <c r="T67" s="1128"/>
      <c r="U67" s="202"/>
      <c r="V67" s="109"/>
      <c r="W67" s="381" t="s">
        <v>52</v>
      </c>
      <c r="X67" s="381"/>
      <c r="Y67" s="111" t="s">
        <v>9</v>
      </c>
      <c r="Z67" s="111"/>
      <c r="AA67" s="111"/>
      <c r="AB67" s="111"/>
      <c r="AC67" s="111"/>
      <c r="AD67" s="111"/>
      <c r="AE67" s="111"/>
      <c r="AF67" s="111"/>
      <c r="AG67" s="111"/>
      <c r="AH67" s="111"/>
      <c r="AI67" s="111"/>
      <c r="AJ67" s="111"/>
      <c r="AK67" s="111"/>
      <c r="AL67" s="117" t="s">
        <v>53</v>
      </c>
      <c r="AM67" s="202"/>
      <c r="AN67" s="109"/>
      <c r="AO67" s="381"/>
      <c r="AP67" s="381"/>
      <c r="AQ67" s="381"/>
    </row>
    <row r="68" spans="1:43" ht="11.25" customHeight="1" x14ac:dyDescent="0.25">
      <c r="A68" s="407"/>
      <c r="B68" s="206"/>
      <c r="C68" s="202"/>
      <c r="D68" s="109"/>
      <c r="E68" s="1128"/>
      <c r="F68" s="1128"/>
      <c r="G68" s="1128"/>
      <c r="H68" s="1128"/>
      <c r="I68" s="1128"/>
      <c r="J68" s="1128"/>
      <c r="K68" s="1128"/>
      <c r="L68" s="1128"/>
      <c r="M68" s="1128"/>
      <c r="N68" s="1128"/>
      <c r="O68" s="1128"/>
      <c r="P68" s="1128"/>
      <c r="Q68" s="1128"/>
      <c r="R68" s="1128"/>
      <c r="S68" s="1128"/>
      <c r="T68" s="1128"/>
      <c r="U68" s="146"/>
      <c r="V68" s="109"/>
      <c r="W68" s="381" t="s">
        <v>54</v>
      </c>
      <c r="X68" s="381"/>
      <c r="Y68" s="111" t="s">
        <v>9</v>
      </c>
      <c r="Z68" s="111"/>
      <c r="AA68" s="111"/>
      <c r="AB68" s="111"/>
      <c r="AC68" s="111"/>
      <c r="AD68" s="111"/>
      <c r="AE68" s="111"/>
      <c r="AF68" s="111"/>
      <c r="AG68" s="111"/>
      <c r="AH68" s="111"/>
      <c r="AI68" s="111"/>
      <c r="AJ68" s="111"/>
      <c r="AK68" s="111"/>
      <c r="AL68" s="117" t="s">
        <v>55</v>
      </c>
      <c r="AM68" s="202"/>
      <c r="AN68" s="109"/>
      <c r="AO68" s="381"/>
      <c r="AP68" s="428">
        <v>212</v>
      </c>
      <c r="AQ68" s="381"/>
    </row>
    <row r="69" spans="1:43" ht="11.25" customHeight="1" x14ac:dyDescent="0.25">
      <c r="A69" s="407"/>
      <c r="B69" s="206"/>
      <c r="C69" s="202"/>
      <c r="D69" s="109"/>
      <c r="E69" s="1128"/>
      <c r="F69" s="1128"/>
      <c r="G69" s="1128"/>
      <c r="H69" s="1128"/>
      <c r="I69" s="1128"/>
      <c r="J69" s="1128"/>
      <c r="K69" s="1128"/>
      <c r="L69" s="1128"/>
      <c r="M69" s="1128"/>
      <c r="N69" s="1128"/>
      <c r="O69" s="1128"/>
      <c r="P69" s="1128"/>
      <c r="Q69" s="1128"/>
      <c r="R69" s="1128"/>
      <c r="S69" s="1128"/>
      <c r="T69" s="1128"/>
      <c r="U69" s="146"/>
      <c r="V69" s="109"/>
      <c r="W69" s="381"/>
      <c r="X69" s="381"/>
      <c r="Y69" s="111"/>
      <c r="Z69" s="111"/>
      <c r="AA69" s="111"/>
      <c r="AB69" s="111"/>
      <c r="AC69" s="111"/>
      <c r="AD69" s="111"/>
      <c r="AE69" s="111"/>
      <c r="AF69" s="111"/>
      <c r="AG69" s="111"/>
      <c r="AH69" s="111"/>
      <c r="AI69" s="111"/>
      <c r="AJ69" s="111"/>
      <c r="AK69" s="111"/>
      <c r="AL69" s="117"/>
      <c r="AM69" s="202"/>
      <c r="AN69" s="109"/>
      <c r="AO69" s="381"/>
      <c r="AP69" s="428"/>
      <c r="AQ69" s="381"/>
    </row>
    <row r="70" spans="1:43" ht="6" customHeight="1" x14ac:dyDescent="0.25">
      <c r="A70" s="119"/>
      <c r="B70" s="118"/>
      <c r="C70" s="114"/>
      <c r="D70" s="113"/>
      <c r="E70" s="119"/>
      <c r="F70" s="119"/>
      <c r="G70" s="119"/>
      <c r="H70" s="119"/>
      <c r="I70" s="119"/>
      <c r="J70" s="119"/>
      <c r="K70" s="119"/>
      <c r="L70" s="119"/>
      <c r="M70" s="119"/>
      <c r="N70" s="119"/>
      <c r="O70" s="119"/>
      <c r="P70" s="119"/>
      <c r="Q70" s="119"/>
      <c r="R70" s="119"/>
      <c r="S70" s="119"/>
      <c r="T70" s="119"/>
      <c r="U70" s="114"/>
      <c r="V70" s="113"/>
      <c r="W70" s="119"/>
      <c r="X70" s="119"/>
      <c r="Y70" s="119"/>
      <c r="Z70" s="119"/>
      <c r="AA70" s="119"/>
      <c r="AB70" s="119"/>
      <c r="AC70" s="119"/>
      <c r="AD70" s="119"/>
      <c r="AE70" s="119"/>
      <c r="AF70" s="119"/>
      <c r="AG70" s="119"/>
      <c r="AH70" s="119"/>
      <c r="AI70" s="119"/>
      <c r="AJ70" s="119"/>
      <c r="AK70" s="119"/>
      <c r="AL70" s="120"/>
      <c r="AM70" s="114"/>
      <c r="AN70" s="113"/>
      <c r="AO70" s="119"/>
      <c r="AP70" s="119"/>
      <c r="AQ70" s="119"/>
    </row>
    <row r="71" spans="1:43" ht="6" customHeight="1" x14ac:dyDescent="0.25">
      <c r="A71" s="407"/>
      <c r="B71" s="410"/>
      <c r="C71" s="202"/>
      <c r="D71" s="109"/>
      <c r="E71" s="407"/>
      <c r="F71" s="407"/>
      <c r="G71" s="407"/>
      <c r="H71" s="407"/>
      <c r="I71" s="407"/>
      <c r="J71" s="407"/>
      <c r="K71" s="407"/>
      <c r="L71" s="407"/>
      <c r="M71" s="407"/>
      <c r="N71" s="407"/>
      <c r="O71" s="407"/>
      <c r="P71" s="407"/>
      <c r="Q71" s="407"/>
      <c r="R71" s="407"/>
      <c r="S71" s="407"/>
      <c r="T71" s="407"/>
      <c r="U71" s="202"/>
      <c r="V71" s="109"/>
      <c r="W71" s="407"/>
      <c r="X71" s="407"/>
      <c r="Y71" s="407"/>
      <c r="Z71" s="407"/>
      <c r="AA71" s="407"/>
      <c r="AB71" s="407"/>
      <c r="AC71" s="407"/>
      <c r="AD71" s="407"/>
      <c r="AE71" s="407"/>
      <c r="AF71" s="407"/>
      <c r="AG71" s="407"/>
      <c r="AH71" s="407"/>
      <c r="AI71" s="407"/>
      <c r="AJ71" s="407"/>
      <c r="AK71" s="407"/>
      <c r="AL71" s="203"/>
      <c r="AM71" s="202"/>
      <c r="AN71" s="109"/>
      <c r="AO71" s="407"/>
      <c r="AP71" s="407"/>
      <c r="AQ71" s="407"/>
    </row>
    <row r="72" spans="1:43" ht="11.25" customHeight="1" x14ac:dyDescent="0.25">
      <c r="A72" s="407"/>
      <c r="B72" s="206">
        <v>211</v>
      </c>
      <c r="C72" s="202"/>
      <c r="D72" s="109"/>
      <c r="E72" s="1128" t="str">
        <f ca="1">VLOOKUP(INDIRECT(ADDRESS(ROW(),COLUMN()-3)),INDIRECT("translations[[Question Num]:["&amp; Language_Selected &amp;"]]"),MATCH(Language_Selected,Language_Options,0)+1,FALSE)</f>
        <v>How many miscarriages, abortions, and stillbirths have you had?</v>
      </c>
      <c r="F72" s="1128"/>
      <c r="G72" s="1128"/>
      <c r="H72" s="1128"/>
      <c r="I72" s="1128"/>
      <c r="J72" s="1128"/>
      <c r="K72" s="1128"/>
      <c r="L72" s="1128"/>
      <c r="M72" s="1128"/>
      <c r="N72" s="1128"/>
      <c r="O72" s="1128"/>
      <c r="P72" s="1128"/>
      <c r="Q72" s="1128"/>
      <c r="R72" s="1128"/>
      <c r="S72" s="1128"/>
      <c r="T72" s="1128"/>
      <c r="U72" s="146"/>
      <c r="V72" s="109"/>
      <c r="W72" s="407"/>
      <c r="X72" s="407"/>
      <c r="Y72" s="407"/>
      <c r="Z72" s="407"/>
      <c r="AA72" s="407"/>
      <c r="AB72" s="407"/>
      <c r="AC72" s="407"/>
      <c r="AD72" s="407"/>
      <c r="AE72" s="407"/>
      <c r="AF72" s="407"/>
      <c r="AG72" s="407"/>
      <c r="AH72" s="407"/>
      <c r="AI72" s="108"/>
      <c r="AJ72" s="107"/>
      <c r="AK72" s="108"/>
      <c r="AL72" s="110"/>
      <c r="AM72" s="202"/>
      <c r="AN72" s="109"/>
      <c r="AO72" s="381"/>
      <c r="AP72" s="381"/>
      <c r="AQ72" s="381"/>
    </row>
    <row r="73" spans="1:43" x14ac:dyDescent="0.25">
      <c r="A73" s="407"/>
      <c r="B73" s="206"/>
      <c r="C73" s="202"/>
      <c r="D73" s="109"/>
      <c r="E73" s="1128"/>
      <c r="F73" s="1128"/>
      <c r="G73" s="1128"/>
      <c r="H73" s="1128"/>
      <c r="I73" s="1128"/>
      <c r="J73" s="1128"/>
      <c r="K73" s="1128"/>
      <c r="L73" s="1128"/>
      <c r="M73" s="1128"/>
      <c r="N73" s="1128"/>
      <c r="O73" s="1128"/>
      <c r="P73" s="1128"/>
      <c r="Q73" s="1128"/>
      <c r="R73" s="1128"/>
      <c r="S73" s="1128"/>
      <c r="T73" s="1128"/>
      <c r="U73" s="146"/>
      <c r="V73" s="109"/>
      <c r="W73" s="407" t="s">
        <v>66</v>
      </c>
      <c r="X73" s="407"/>
      <c r="Y73" s="407"/>
      <c r="Z73" s="407"/>
      <c r="AA73" s="407"/>
      <c r="AB73" s="112"/>
      <c r="AC73" s="112"/>
      <c r="AD73" s="150"/>
      <c r="AE73" s="112" t="s">
        <v>9</v>
      </c>
      <c r="AF73" s="112"/>
      <c r="AG73" s="112"/>
      <c r="AH73" s="112"/>
      <c r="AI73" s="113"/>
      <c r="AJ73" s="114"/>
      <c r="AK73" s="113"/>
      <c r="AL73" s="115"/>
      <c r="AM73" s="202"/>
      <c r="AN73" s="109"/>
      <c r="AO73" s="381"/>
      <c r="AP73" s="428"/>
      <c r="AQ73" s="381"/>
    </row>
    <row r="74" spans="1:43" ht="6" customHeight="1" thickBot="1" x14ac:dyDescent="0.3">
      <c r="A74" s="141"/>
      <c r="B74" s="432"/>
      <c r="C74" s="139"/>
      <c r="D74" s="140"/>
      <c r="E74" s="141"/>
      <c r="F74" s="141"/>
      <c r="G74" s="141"/>
      <c r="H74" s="141"/>
      <c r="I74" s="141"/>
      <c r="J74" s="141"/>
      <c r="K74" s="141"/>
      <c r="L74" s="141"/>
      <c r="M74" s="141"/>
      <c r="N74" s="141"/>
      <c r="O74" s="141"/>
      <c r="P74" s="141"/>
      <c r="Q74" s="141"/>
      <c r="R74" s="141"/>
      <c r="S74" s="141"/>
      <c r="T74" s="141"/>
      <c r="U74" s="139"/>
      <c r="V74" s="140"/>
      <c r="W74" s="141"/>
      <c r="X74" s="141"/>
      <c r="Y74" s="141"/>
      <c r="Z74" s="141"/>
      <c r="AA74" s="141"/>
      <c r="AB74" s="141"/>
      <c r="AC74" s="141"/>
      <c r="AD74" s="141"/>
      <c r="AE74" s="141"/>
      <c r="AF74" s="141"/>
      <c r="AG74" s="141"/>
      <c r="AH74" s="141"/>
      <c r="AI74" s="141"/>
      <c r="AJ74" s="141"/>
      <c r="AK74" s="141"/>
      <c r="AL74" s="142"/>
      <c r="AM74" s="139"/>
      <c r="AN74" s="140"/>
      <c r="AO74" s="141"/>
      <c r="AP74" s="141"/>
      <c r="AQ74" s="141"/>
    </row>
    <row r="75" spans="1:43" ht="6" customHeight="1" x14ac:dyDescent="0.25">
      <c r="A75" s="129"/>
      <c r="B75" s="130"/>
      <c r="C75" s="131"/>
      <c r="D75" s="132"/>
      <c r="E75" s="133"/>
      <c r="F75" s="133"/>
      <c r="G75" s="133"/>
      <c r="H75" s="133"/>
      <c r="I75" s="133"/>
      <c r="J75" s="133"/>
      <c r="K75" s="133"/>
      <c r="L75" s="133"/>
      <c r="M75" s="133"/>
      <c r="N75" s="133"/>
      <c r="O75" s="133"/>
      <c r="P75" s="133"/>
      <c r="Q75" s="133"/>
      <c r="R75" s="133"/>
      <c r="S75" s="133"/>
      <c r="T75" s="133"/>
      <c r="U75" s="131"/>
      <c r="V75" s="132"/>
      <c r="W75" s="133"/>
      <c r="X75" s="133"/>
      <c r="Y75" s="133"/>
      <c r="Z75" s="133"/>
      <c r="AA75" s="133"/>
      <c r="AB75" s="133"/>
      <c r="AC75" s="133"/>
      <c r="AD75" s="133"/>
      <c r="AE75" s="133"/>
      <c r="AF75" s="133"/>
      <c r="AG75" s="133"/>
      <c r="AH75" s="133"/>
      <c r="AI75" s="133"/>
      <c r="AJ75" s="133"/>
      <c r="AK75" s="133"/>
      <c r="AL75" s="134"/>
      <c r="AM75" s="131"/>
      <c r="AN75" s="132"/>
      <c r="AO75" s="133"/>
      <c r="AP75" s="133"/>
      <c r="AQ75" s="135"/>
    </row>
    <row r="76" spans="1:43" ht="11.25" customHeight="1" x14ac:dyDescent="0.25">
      <c r="A76" s="136"/>
      <c r="B76" s="410">
        <v>212</v>
      </c>
      <c r="C76" s="202"/>
      <c r="D76" s="109"/>
      <c r="E76" s="1129" t="s">
        <v>1347</v>
      </c>
      <c r="F76" s="1129"/>
      <c r="G76" s="1129"/>
      <c r="H76" s="1129"/>
      <c r="I76" s="1129"/>
      <c r="J76" s="1129"/>
      <c r="K76" s="1129"/>
      <c r="L76" s="1129"/>
      <c r="M76" s="1129"/>
      <c r="N76" s="1129"/>
      <c r="O76" s="1129"/>
      <c r="P76" s="1129"/>
      <c r="Q76" s="1129"/>
      <c r="R76" s="1129"/>
      <c r="S76" s="1129"/>
      <c r="T76" s="1129"/>
      <c r="U76" s="202"/>
      <c r="V76" s="109"/>
      <c r="W76" s="407"/>
      <c r="X76" s="407"/>
      <c r="Y76" s="407"/>
      <c r="Z76" s="407"/>
      <c r="AA76" s="407"/>
      <c r="AB76" s="407"/>
      <c r="AC76" s="407"/>
      <c r="AD76" s="407"/>
      <c r="AE76" s="407"/>
      <c r="AF76" s="407"/>
      <c r="AG76" s="407"/>
      <c r="AH76" s="407"/>
      <c r="AI76" s="108"/>
      <c r="AJ76" s="107"/>
      <c r="AK76" s="108"/>
      <c r="AL76" s="110"/>
      <c r="AM76" s="202"/>
      <c r="AN76" s="109"/>
      <c r="AO76" s="407"/>
      <c r="AP76" s="407"/>
      <c r="AQ76" s="137"/>
    </row>
    <row r="77" spans="1:43" ht="11.25" customHeight="1" x14ac:dyDescent="0.25">
      <c r="A77" s="136"/>
      <c r="B77" s="410"/>
      <c r="C77" s="202"/>
      <c r="D77" s="109"/>
      <c r="E77" s="1129"/>
      <c r="F77" s="1129"/>
      <c r="G77" s="1129"/>
      <c r="H77" s="1129"/>
      <c r="I77" s="1129"/>
      <c r="J77" s="1129"/>
      <c r="K77" s="1129"/>
      <c r="L77" s="1129"/>
      <c r="M77" s="1129"/>
      <c r="N77" s="1129"/>
      <c r="O77" s="1129"/>
      <c r="P77" s="1129"/>
      <c r="Q77" s="1129"/>
      <c r="R77" s="1129"/>
      <c r="S77" s="1129"/>
      <c r="T77" s="1129"/>
      <c r="U77" s="202"/>
      <c r="V77" s="109"/>
      <c r="W77" s="407" t="s">
        <v>67</v>
      </c>
      <c r="X77" s="407"/>
      <c r="Y77" s="407"/>
      <c r="Z77" s="407"/>
      <c r="AA77" s="407"/>
      <c r="AB77" s="112"/>
      <c r="AC77" s="112"/>
      <c r="AD77" s="407"/>
      <c r="AE77" s="407"/>
      <c r="AF77" s="407"/>
      <c r="AG77" s="407"/>
      <c r="AH77" s="112" t="s">
        <v>9</v>
      </c>
      <c r="AI77" s="113"/>
      <c r="AJ77" s="114"/>
      <c r="AK77" s="113"/>
      <c r="AL77" s="115"/>
      <c r="AM77" s="202"/>
      <c r="AN77" s="109"/>
      <c r="AO77" s="407"/>
      <c r="AP77" s="407"/>
      <c r="AQ77" s="137"/>
    </row>
    <row r="78" spans="1:43" ht="6" customHeight="1" thickBot="1" x14ac:dyDescent="0.3">
      <c r="A78" s="138"/>
      <c r="B78" s="432"/>
      <c r="C78" s="139"/>
      <c r="D78" s="140"/>
      <c r="E78" s="447"/>
      <c r="F78" s="447"/>
      <c r="G78" s="447"/>
      <c r="H78" s="447"/>
      <c r="I78" s="447"/>
      <c r="J78" s="447"/>
      <c r="K78" s="447"/>
      <c r="L78" s="447"/>
      <c r="M78" s="447"/>
      <c r="N78" s="447"/>
      <c r="O78" s="447"/>
      <c r="P78" s="447"/>
      <c r="Q78" s="447"/>
      <c r="R78" s="447"/>
      <c r="S78" s="447"/>
      <c r="T78" s="447"/>
      <c r="U78" s="139"/>
      <c r="V78" s="140"/>
      <c r="W78" s="141"/>
      <c r="X78" s="141"/>
      <c r="Y78" s="141"/>
      <c r="Z78" s="141"/>
      <c r="AA78" s="141"/>
      <c r="AB78" s="448"/>
      <c r="AC78" s="448"/>
      <c r="AD78" s="449"/>
      <c r="AE78" s="448"/>
      <c r="AF78" s="448"/>
      <c r="AG78" s="448"/>
      <c r="AH78" s="448"/>
      <c r="AI78" s="141"/>
      <c r="AJ78" s="141"/>
      <c r="AK78" s="141"/>
      <c r="AL78" s="142"/>
      <c r="AM78" s="139"/>
      <c r="AN78" s="140"/>
      <c r="AO78" s="141"/>
      <c r="AP78" s="141"/>
      <c r="AQ78" s="143"/>
    </row>
    <row r="79" spans="1:43" ht="6" customHeight="1" x14ac:dyDescent="0.25">
      <c r="A79" s="129"/>
      <c r="B79" s="130"/>
      <c r="C79" s="131"/>
      <c r="D79" s="132"/>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3"/>
      <c r="AL79" s="134"/>
      <c r="AM79" s="131"/>
      <c r="AN79" s="132"/>
      <c r="AO79" s="133"/>
      <c r="AP79" s="133"/>
      <c r="AQ79" s="135"/>
    </row>
    <row r="80" spans="1:43" ht="11.25" customHeight="1" x14ac:dyDescent="0.25">
      <c r="A80" s="136"/>
      <c r="B80" s="410">
        <v>213</v>
      </c>
      <c r="C80" s="202"/>
      <c r="D80" s="109"/>
      <c r="E80" s="1129" t="s">
        <v>1326</v>
      </c>
      <c r="F80" s="1129"/>
      <c r="G80" s="1129"/>
      <c r="H80" s="1129"/>
      <c r="I80" s="1129"/>
      <c r="J80" s="1129"/>
      <c r="K80" s="1129"/>
      <c r="L80" s="1129"/>
      <c r="M80" s="1129"/>
      <c r="N80" s="1129"/>
      <c r="O80" s="1129"/>
      <c r="P80" s="1129"/>
      <c r="Q80" s="1129"/>
      <c r="R80" s="1129"/>
      <c r="S80" s="1129"/>
      <c r="T80" s="1129"/>
      <c r="U80" s="1129"/>
      <c r="V80" s="1129"/>
      <c r="W80" s="1129"/>
      <c r="X80" s="1129"/>
      <c r="Y80" s="1129"/>
      <c r="Z80" s="1129"/>
      <c r="AA80" s="1129"/>
      <c r="AB80" s="1129"/>
      <c r="AC80" s="1129"/>
      <c r="AD80" s="1129"/>
      <c r="AE80" s="1129"/>
      <c r="AF80" s="1129"/>
      <c r="AG80" s="1129"/>
      <c r="AH80" s="1129"/>
      <c r="AI80" s="1129"/>
      <c r="AJ80" s="1129"/>
      <c r="AK80" s="1129"/>
      <c r="AL80" s="1129"/>
      <c r="AM80" s="202"/>
      <c r="AN80" s="109"/>
      <c r="AO80" s="407"/>
      <c r="AP80" s="407"/>
      <c r="AQ80" s="137"/>
    </row>
    <row r="81" spans="1:43" ht="6" customHeight="1" x14ac:dyDescent="0.25">
      <c r="A81" s="136"/>
      <c r="B81" s="410"/>
      <c r="C81" s="202"/>
      <c r="D81" s="109"/>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407"/>
      <c r="AE81" s="407"/>
      <c r="AF81" s="407"/>
      <c r="AG81" s="407"/>
      <c r="AH81" s="407"/>
      <c r="AI81" s="407"/>
      <c r="AJ81" s="407"/>
      <c r="AK81" s="407"/>
      <c r="AL81" s="203"/>
      <c r="AM81" s="202"/>
      <c r="AN81" s="109"/>
      <c r="AO81" s="407"/>
      <c r="AP81" s="407"/>
      <c r="AQ81" s="137"/>
    </row>
    <row r="82" spans="1:43" x14ac:dyDescent="0.25">
      <c r="A82" s="136"/>
      <c r="B82" s="410"/>
      <c r="C82" s="202"/>
      <c r="D82" s="109"/>
      <c r="E82" s="407"/>
      <c r="F82" s="407"/>
      <c r="G82" s="407"/>
      <c r="H82" s="407"/>
      <c r="I82" s="407"/>
      <c r="J82" s="407"/>
      <c r="K82" s="407"/>
      <c r="L82" s="407"/>
      <c r="M82" s="407"/>
      <c r="N82" s="203" t="s">
        <v>68</v>
      </c>
      <c r="O82" s="407"/>
      <c r="P82" s="407"/>
      <c r="Q82" s="407"/>
      <c r="R82" s="407"/>
      <c r="S82" s="407"/>
      <c r="U82" s="407"/>
      <c r="V82" s="407"/>
      <c r="W82" s="407"/>
      <c r="X82" s="203" t="s">
        <v>69</v>
      </c>
      <c r="Y82" s="407"/>
      <c r="Z82" s="407"/>
      <c r="AA82" s="407"/>
      <c r="AB82" s="407"/>
      <c r="AC82" s="407"/>
      <c r="AD82" s="407"/>
      <c r="AE82" s="407"/>
      <c r="AF82" s="407"/>
      <c r="AG82" s="407"/>
      <c r="AH82" s="407"/>
      <c r="AI82" s="407"/>
      <c r="AJ82" s="407"/>
      <c r="AK82" s="407"/>
      <c r="AL82" s="203"/>
      <c r="AM82" s="202"/>
      <c r="AN82" s="109"/>
      <c r="AO82" s="407"/>
      <c r="AP82" s="359">
        <v>232</v>
      </c>
      <c r="AQ82" s="137"/>
    </row>
    <row r="83" spans="1:43" x14ac:dyDescent="0.25">
      <c r="A83" s="136"/>
      <c r="B83" s="410"/>
      <c r="C83" s="202"/>
      <c r="D83" s="109"/>
      <c r="E83" s="407"/>
      <c r="F83" s="407"/>
      <c r="G83" s="407"/>
      <c r="H83" s="407"/>
      <c r="I83" s="407"/>
      <c r="J83" s="407"/>
      <c r="K83" s="407"/>
      <c r="L83" s="407"/>
      <c r="M83" s="407"/>
      <c r="N83" s="203" t="s">
        <v>70</v>
      </c>
      <c r="O83" s="407"/>
      <c r="P83" s="407"/>
      <c r="Q83" s="407"/>
      <c r="R83" s="407"/>
      <c r="S83" s="407"/>
      <c r="T83" s="407"/>
      <c r="U83" s="407"/>
      <c r="V83" s="407"/>
      <c r="W83" s="407"/>
      <c r="X83" s="203" t="s">
        <v>70</v>
      </c>
      <c r="Y83" s="407"/>
      <c r="Z83" s="407"/>
      <c r="AA83" s="407"/>
      <c r="AB83" s="407"/>
      <c r="AC83" s="407"/>
      <c r="AD83" s="407"/>
      <c r="AE83" s="407"/>
      <c r="AF83" s="407"/>
      <c r="AG83" s="407"/>
      <c r="AH83" s="407"/>
      <c r="AI83" s="407"/>
      <c r="AJ83" s="407"/>
      <c r="AK83" s="407"/>
      <c r="AL83" s="203"/>
      <c r="AM83" s="202"/>
      <c r="AN83" s="109"/>
      <c r="AO83" s="407"/>
      <c r="AQ83" s="137"/>
    </row>
    <row r="84" spans="1:43" ht="6" customHeight="1" thickBot="1" x14ac:dyDescent="0.3">
      <c r="A84" s="138"/>
      <c r="B84" s="432"/>
      <c r="C84" s="139"/>
      <c r="D84" s="140"/>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2"/>
      <c r="AM84" s="139"/>
      <c r="AN84" s="140"/>
      <c r="AO84" s="141"/>
      <c r="AP84" s="141"/>
      <c r="AQ84" s="143"/>
    </row>
    <row r="85" spans="1:43" ht="6" customHeight="1" x14ac:dyDescent="0.25">
      <c r="A85" s="133"/>
      <c r="B85" s="13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4"/>
      <c r="AM85" s="133"/>
      <c r="AN85" s="133"/>
      <c r="AO85" s="133"/>
      <c r="AP85" s="133"/>
      <c r="AQ85" s="133"/>
    </row>
  </sheetData>
  <sheetProtection sheet="1" scenarios="1" formatCells="0" formatRows="0" insertRows="0" deleteRows="0"/>
  <mergeCells count="21">
    <mergeCell ref="E80:AL80"/>
    <mergeCell ref="A1:AQ1"/>
    <mergeCell ref="E50:T51"/>
    <mergeCell ref="E34:T39"/>
    <mergeCell ref="T60:Z62"/>
    <mergeCell ref="F13:T15"/>
    <mergeCell ref="E9:T10"/>
    <mergeCell ref="E5:T6"/>
    <mergeCell ref="F16:T18"/>
    <mergeCell ref="E65:T69"/>
    <mergeCell ref="E72:T73"/>
    <mergeCell ref="E76:T77"/>
    <mergeCell ref="AO3:AP3"/>
    <mergeCell ref="W3:AL3"/>
    <mergeCell ref="E3:T3"/>
    <mergeCell ref="E21:T22"/>
    <mergeCell ref="F25:T27"/>
    <mergeCell ref="F28:T31"/>
    <mergeCell ref="F42:T44"/>
    <mergeCell ref="F45:T47"/>
    <mergeCell ref="E54:AL57"/>
  </mergeCells>
  <printOptions horizontalCentered="1"/>
  <pageMargins left="0.25" right="0.25" top="0.25" bottom="0.25" header="0.3" footer="0.3"/>
  <pageSetup paperSize="9" orientation="portrait" r:id="rId1"/>
  <headerFooter>
    <oddFooter>&amp;CW-&amp;P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66CC"/>
  </sheetPr>
  <dimension ref="A1:EV87"/>
  <sheetViews>
    <sheetView tabSelected="1" view="pageBreakPreview" zoomScaleNormal="160" zoomScaleSheetLayoutView="100" workbookViewId="0">
      <selection activeCell="E44" sqref="E44:I46"/>
    </sheetView>
  </sheetViews>
  <sheetFormatPr defaultColWidth="2.90625" defaultRowHeight="10.3" x14ac:dyDescent="0.25"/>
  <cols>
    <col min="1" max="1" width="1" style="123" customWidth="1"/>
    <col min="2" max="2" width="1.90625" style="895" customWidth="1"/>
    <col min="3" max="4" width="1" style="123" customWidth="1"/>
    <col min="5" max="10" width="1.90625" style="123" customWidth="1"/>
    <col min="11" max="12" width="1" style="123" customWidth="1"/>
    <col min="13" max="15" width="1.90625" style="123" customWidth="1"/>
    <col min="16" max="16" width="2" style="123" customWidth="1"/>
    <col min="17" max="20" width="1.90625" style="123" customWidth="1"/>
    <col min="21" max="22" width="1" style="123" customWidth="1"/>
    <col min="23" max="27" width="1.90625" style="123" customWidth="1"/>
    <col min="28" max="29" width="1" style="123" customWidth="1"/>
    <col min="30" max="34" width="1.90625" style="123" customWidth="1"/>
    <col min="35" max="36" width="1" style="123" customWidth="1"/>
    <col min="37" max="41" width="1.90625" style="123" customWidth="1"/>
    <col min="42" max="43" width="1" style="123" customWidth="1"/>
    <col min="44" max="51" width="1.90625" style="123" customWidth="1"/>
    <col min="52" max="53" width="1" style="123" customWidth="1"/>
    <col min="54" max="63" width="1.90625" style="123" customWidth="1"/>
    <col min="64" max="65" width="1" style="123" customWidth="1"/>
    <col min="66" max="74" width="1.90625" style="123" customWidth="1"/>
    <col min="75" max="78" width="1" style="123" customWidth="1"/>
    <col min="79" max="79" width="1.90625" style="895" customWidth="1"/>
    <col min="80" max="81" width="1" style="123" customWidth="1"/>
    <col min="82" max="91" width="1.90625" style="123" customWidth="1"/>
    <col min="92" max="93" width="1" style="123" customWidth="1"/>
    <col min="94" max="99" width="1.90625" style="123" customWidth="1"/>
    <col min="100" max="101" width="1" style="123" customWidth="1"/>
    <col min="102" max="107" width="1.90625" style="123" customWidth="1"/>
    <col min="108" max="109" width="1" style="123" customWidth="1"/>
    <col min="110" max="115" width="1.90625" style="123" customWidth="1"/>
    <col min="116" max="117" width="1" style="123" customWidth="1"/>
    <col min="118" max="125" width="1.90625" style="123" customWidth="1"/>
    <col min="126" max="127" width="1" style="123" customWidth="1"/>
    <col min="128" max="147" width="1.90625" style="123" customWidth="1"/>
    <col min="148" max="149" width="1" style="123" customWidth="1"/>
    <col min="150" max="16384" width="2.90625" style="123"/>
  </cols>
  <sheetData>
    <row r="1" spans="1:152" x14ac:dyDescent="0.25">
      <c r="D1" s="1189" t="s">
        <v>47</v>
      </c>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1189"/>
      <c r="AO1" s="1189"/>
      <c r="AP1" s="1189"/>
      <c r="AQ1" s="1189"/>
      <c r="AR1" s="1189"/>
      <c r="AS1" s="1189"/>
      <c r="AT1" s="1189"/>
      <c r="AU1" s="1189"/>
      <c r="AV1" s="1189"/>
      <c r="AW1" s="1189"/>
      <c r="AX1" s="1189"/>
      <c r="AY1" s="1189"/>
      <c r="AZ1" s="1189"/>
      <c r="BA1" s="1189"/>
      <c r="BB1" s="1189"/>
      <c r="BC1" s="1189"/>
      <c r="BD1" s="1189"/>
      <c r="BE1" s="1189"/>
      <c r="BF1" s="1189"/>
      <c r="BG1" s="1189"/>
      <c r="BH1" s="1189"/>
      <c r="BI1" s="1189"/>
      <c r="BJ1" s="1189"/>
      <c r="BK1" s="1189"/>
      <c r="BL1" s="1189"/>
      <c r="BM1" s="1189"/>
      <c r="BN1" s="1189"/>
      <c r="BO1" s="1189"/>
      <c r="BP1" s="1189"/>
      <c r="BQ1" s="1189"/>
      <c r="BR1" s="1189"/>
      <c r="BS1" s="1189"/>
      <c r="BT1" s="1189"/>
      <c r="BU1" s="1189"/>
      <c r="BV1" s="1189"/>
      <c r="BW1" s="1189"/>
      <c r="BX1" s="796"/>
      <c r="BY1" s="358"/>
      <c r="BZ1" s="358"/>
      <c r="CA1" s="1189" t="s">
        <v>47</v>
      </c>
      <c r="CB1" s="1189"/>
      <c r="CC1" s="1189"/>
      <c r="CD1" s="1189"/>
      <c r="CE1" s="1189"/>
      <c r="CF1" s="1189"/>
      <c r="CG1" s="1189"/>
      <c r="CH1" s="1189"/>
      <c r="CI1" s="1189"/>
      <c r="CJ1" s="1189"/>
      <c r="CK1" s="1189"/>
      <c r="CL1" s="1189"/>
      <c r="CM1" s="1189"/>
      <c r="CN1" s="1189"/>
      <c r="CO1" s="1189"/>
      <c r="CP1" s="1189"/>
      <c r="CQ1" s="1189"/>
      <c r="CR1" s="1189"/>
      <c r="CS1" s="1189"/>
      <c r="CT1" s="1189"/>
      <c r="CU1" s="1189"/>
      <c r="CV1" s="1189"/>
      <c r="CW1" s="1189"/>
      <c r="CX1" s="1189"/>
      <c r="CY1" s="1189"/>
      <c r="CZ1" s="1189"/>
      <c r="DA1" s="1189"/>
      <c r="DB1" s="1189"/>
      <c r="DC1" s="1189"/>
      <c r="DD1" s="1189"/>
      <c r="DE1" s="1189"/>
      <c r="DF1" s="1189"/>
      <c r="DG1" s="1189"/>
      <c r="DH1" s="1189"/>
      <c r="DI1" s="1189"/>
      <c r="DJ1" s="1189"/>
      <c r="DK1" s="1189"/>
      <c r="DL1" s="1189"/>
      <c r="DM1" s="1189"/>
      <c r="DN1" s="1189"/>
      <c r="DO1" s="1189"/>
      <c r="DP1" s="1189"/>
      <c r="DQ1" s="1189"/>
      <c r="DR1" s="1189"/>
      <c r="DS1" s="1189"/>
      <c r="DT1" s="1189"/>
      <c r="DU1" s="1189"/>
      <c r="DV1" s="1189"/>
      <c r="DW1" s="1189"/>
      <c r="DX1" s="1189"/>
      <c r="DY1" s="1189"/>
      <c r="DZ1" s="1189"/>
      <c r="EA1" s="1189"/>
      <c r="EB1" s="1189"/>
      <c r="EC1" s="1189"/>
      <c r="ED1" s="1189"/>
      <c r="EE1" s="1189"/>
      <c r="EF1" s="1189"/>
      <c r="EG1" s="1189"/>
      <c r="EH1" s="1189"/>
      <c r="EI1" s="1189"/>
      <c r="EJ1" s="1189"/>
      <c r="EK1" s="1189"/>
      <c r="EL1" s="1189"/>
      <c r="EM1" s="1189"/>
      <c r="EN1" s="1189"/>
      <c r="EO1" s="1189"/>
      <c r="EP1" s="1189"/>
      <c r="EQ1" s="1189"/>
      <c r="ER1" s="1189"/>
    </row>
    <row r="2" spans="1:152" ht="6" customHeight="1" thickBot="1" x14ac:dyDescent="0.3">
      <c r="D2" s="408"/>
      <c r="E2" s="403"/>
      <c r="F2" s="104"/>
      <c r="G2" s="104"/>
      <c r="H2" s="104"/>
      <c r="I2" s="104"/>
      <c r="J2" s="104"/>
      <c r="K2" s="104"/>
      <c r="L2" s="104"/>
      <c r="M2" s="104"/>
      <c r="N2" s="104"/>
      <c r="O2" s="104"/>
      <c r="P2" s="104"/>
      <c r="Q2" s="104"/>
      <c r="R2" s="104"/>
      <c r="S2" s="104"/>
      <c r="T2" s="104"/>
      <c r="U2" s="104"/>
      <c r="V2" s="104"/>
      <c r="W2" s="104"/>
      <c r="X2" s="104"/>
      <c r="Y2" s="104"/>
      <c r="Z2" s="104"/>
      <c r="AA2" s="408"/>
      <c r="AB2" s="408"/>
      <c r="AC2" s="408"/>
      <c r="AD2" s="408"/>
      <c r="AE2" s="408"/>
      <c r="AF2" s="104"/>
      <c r="AG2" s="104"/>
      <c r="AH2" s="104"/>
      <c r="AI2" s="104"/>
      <c r="AJ2" s="104"/>
      <c r="AK2" s="104"/>
      <c r="AL2" s="104"/>
      <c r="AM2" s="104"/>
      <c r="AN2" s="104"/>
      <c r="AO2" s="104"/>
      <c r="AP2" s="408"/>
      <c r="AQ2" s="408"/>
      <c r="AR2" s="408"/>
      <c r="AS2" s="408"/>
      <c r="AT2" s="408"/>
      <c r="AU2" s="408"/>
      <c r="AV2" s="408"/>
      <c r="AW2" s="408"/>
      <c r="AX2" s="408"/>
      <c r="AY2" s="408"/>
      <c r="AZ2" s="408"/>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897"/>
      <c r="CB2" s="227"/>
      <c r="CC2" s="408"/>
      <c r="CD2" s="408"/>
      <c r="CE2" s="408"/>
      <c r="CF2" s="408"/>
      <c r="CG2" s="408"/>
      <c r="CH2" s="408"/>
      <c r="CI2" s="408"/>
      <c r="CJ2" s="408"/>
      <c r="CK2" s="408"/>
      <c r="CL2" s="408"/>
      <c r="CM2" s="408"/>
      <c r="CN2" s="408"/>
      <c r="CO2" s="408"/>
      <c r="CP2" s="408"/>
      <c r="CQ2" s="408"/>
      <c r="CR2" s="408"/>
      <c r="CS2" s="408"/>
      <c r="CT2" s="408"/>
      <c r="CU2" s="408"/>
      <c r="CV2" s="408"/>
      <c r="CW2" s="408"/>
      <c r="CX2" s="404"/>
      <c r="CY2" s="404"/>
      <c r="CZ2" s="404"/>
      <c r="DA2" s="408"/>
      <c r="DB2" s="408"/>
      <c r="DC2" s="408"/>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row>
    <row r="3" spans="1:152" ht="6" customHeight="1" x14ac:dyDescent="0.25">
      <c r="A3" s="888"/>
      <c r="B3" s="906"/>
      <c r="C3" s="889"/>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182"/>
      <c r="BX3" s="408"/>
      <c r="BY3" s="408"/>
      <c r="BZ3" s="408"/>
      <c r="CA3" s="398"/>
      <c r="CB3" s="408"/>
      <c r="CC3" s="408"/>
      <c r="CD3" s="408"/>
      <c r="CE3" s="408"/>
      <c r="CF3" s="408"/>
      <c r="CG3" s="408"/>
      <c r="CH3" s="408"/>
      <c r="CI3" s="408"/>
      <c r="CJ3" s="408"/>
      <c r="CK3" s="408"/>
      <c r="CL3" s="408"/>
      <c r="CM3" s="408"/>
      <c r="CN3" s="408"/>
      <c r="CO3" s="408"/>
      <c r="CP3" s="408"/>
      <c r="CQ3" s="408"/>
      <c r="CR3" s="408"/>
      <c r="CS3" s="408"/>
      <c r="CT3" s="408"/>
      <c r="CU3" s="408"/>
      <c r="CV3" s="408"/>
      <c r="CW3" s="408"/>
      <c r="CX3" s="408"/>
      <c r="CY3" s="408"/>
      <c r="CZ3" s="408"/>
      <c r="DA3" s="408"/>
      <c r="DB3" s="408"/>
      <c r="DC3" s="408"/>
      <c r="DD3" s="408"/>
      <c r="DE3" s="408"/>
      <c r="DF3" s="408"/>
      <c r="DG3" s="408"/>
      <c r="DH3" s="408"/>
      <c r="DI3" s="408"/>
      <c r="DJ3" s="408"/>
      <c r="DK3" s="408"/>
      <c r="DL3" s="408"/>
      <c r="DM3" s="408"/>
      <c r="DN3" s="408"/>
      <c r="DO3" s="408"/>
      <c r="DP3" s="408"/>
      <c r="DQ3" s="408"/>
      <c r="DR3" s="408"/>
      <c r="DS3" s="408"/>
      <c r="DT3" s="408"/>
      <c r="DU3" s="408"/>
      <c r="DV3" s="408"/>
      <c r="DW3" s="408"/>
      <c r="DX3" s="408"/>
      <c r="DY3" s="408"/>
      <c r="DZ3" s="408"/>
      <c r="EA3" s="408"/>
      <c r="EB3" s="408"/>
      <c r="EC3" s="408"/>
      <c r="ED3" s="408"/>
      <c r="EE3" s="408"/>
      <c r="EF3" s="408"/>
      <c r="EG3" s="408"/>
      <c r="EH3" s="408"/>
      <c r="EI3" s="408"/>
      <c r="EJ3" s="408"/>
      <c r="EK3" s="408"/>
      <c r="EL3" s="408"/>
      <c r="EM3" s="408"/>
      <c r="EN3" s="408"/>
      <c r="EO3" s="408"/>
      <c r="EP3" s="408"/>
      <c r="EQ3" s="408"/>
      <c r="ER3" s="408"/>
    </row>
    <row r="4" spans="1:152" ht="10.4" customHeight="1" x14ac:dyDescent="0.25">
      <c r="A4" s="890"/>
      <c r="B4" s="1192">
        <v>214</v>
      </c>
      <c r="C4" s="1192"/>
      <c r="D4" s="1192"/>
      <c r="E4" s="1192"/>
      <c r="F4" s="1193" t="str">
        <f ca="1">VLOOKUP(INDIRECT(ADDRESS(ROW(),COLUMN()-4)),INDIRECT("translations[[Question Num]:["&amp; Language_Selected &amp;"]]"),MATCH(Language_Selected,Language_Options,0)+1,FALSE)</f>
        <v>Now I would like to record all your pregnancies including live births, stillbirths, miscarriages, and abortions, starting with your first pregnancy.
RECORD ALL PREGNANCIES. RECORD TWINS AND TRIPLETS ON SEPARATE LINES.</v>
      </c>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3"/>
      <c r="BB4" s="1193"/>
      <c r="BC4" s="1193"/>
      <c r="BD4" s="1193"/>
      <c r="BE4" s="1193"/>
      <c r="BF4" s="1193"/>
      <c r="BG4" s="1193"/>
      <c r="BH4" s="1193"/>
      <c r="BI4" s="1193"/>
      <c r="BJ4" s="1193"/>
      <c r="BK4" s="1193"/>
      <c r="BL4" s="1193"/>
      <c r="BM4" s="1193"/>
      <c r="BN4" s="1193"/>
      <c r="BO4" s="1193"/>
      <c r="BP4" s="1193"/>
      <c r="BQ4" s="1193"/>
      <c r="BR4" s="1193"/>
      <c r="BS4" s="1193"/>
      <c r="BT4" s="1193"/>
      <c r="BU4" s="1193"/>
      <c r="BV4" s="1193"/>
      <c r="BW4" s="184"/>
      <c r="BX4" s="408"/>
      <c r="BY4" s="408"/>
      <c r="BZ4" s="408"/>
      <c r="CA4" s="398"/>
      <c r="CB4" s="408"/>
      <c r="CC4" s="402"/>
      <c r="CD4" s="402"/>
      <c r="CE4" s="402"/>
      <c r="CF4" s="402"/>
      <c r="CG4" s="402"/>
      <c r="CH4" s="402"/>
      <c r="CI4" s="402"/>
      <c r="CJ4" s="402"/>
      <c r="CK4" s="402"/>
      <c r="CL4" s="402"/>
      <c r="CM4" s="402"/>
      <c r="CN4" s="402"/>
      <c r="CO4" s="402"/>
      <c r="CP4" s="402"/>
      <c r="CQ4" s="402"/>
      <c r="CR4" s="402"/>
      <c r="CS4" s="402"/>
      <c r="CT4" s="402"/>
      <c r="CU4" s="402"/>
      <c r="CV4" s="341"/>
      <c r="CW4" s="341"/>
      <c r="CX4" s="341"/>
      <c r="CY4" s="341"/>
      <c r="CZ4" s="341"/>
      <c r="DA4" s="341"/>
      <c r="DB4" s="341"/>
      <c r="DC4" s="341"/>
      <c r="DD4" s="341"/>
      <c r="DE4" s="341"/>
      <c r="DF4" s="341"/>
      <c r="DG4" s="341"/>
      <c r="DH4" s="341"/>
      <c r="DI4" s="341"/>
      <c r="DJ4" s="341"/>
      <c r="DK4" s="341"/>
      <c r="DL4" s="342"/>
      <c r="DM4" s="342"/>
      <c r="DN4" s="342"/>
      <c r="DO4" s="342"/>
      <c r="DP4" s="342"/>
      <c r="DQ4" s="342"/>
      <c r="DR4" s="342"/>
      <c r="DS4" s="342"/>
      <c r="DT4" s="342"/>
      <c r="DU4" s="342"/>
      <c r="DV4" s="342"/>
      <c r="DW4" s="342"/>
      <c r="DX4" s="342"/>
      <c r="DY4" s="342"/>
      <c r="DZ4" s="342"/>
      <c r="EA4" s="342"/>
      <c r="EB4" s="342"/>
      <c r="EC4" s="342"/>
      <c r="ED4" s="342"/>
      <c r="EE4" s="342"/>
      <c r="EF4" s="342"/>
      <c r="EG4" s="342"/>
      <c r="EH4" s="342"/>
      <c r="EI4" s="342"/>
      <c r="EJ4" s="342"/>
      <c r="EK4" s="342"/>
      <c r="EL4" s="342"/>
      <c r="EM4" s="342"/>
      <c r="EN4" s="342"/>
      <c r="EO4" s="342"/>
      <c r="EP4" s="342"/>
      <c r="EQ4" s="342"/>
      <c r="ER4" s="342"/>
    </row>
    <row r="5" spans="1:152" x14ac:dyDescent="0.25">
      <c r="A5" s="890"/>
      <c r="B5" s="897"/>
      <c r="C5" s="227"/>
      <c r="D5" s="408"/>
      <c r="E5" s="401"/>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84"/>
      <c r="BX5" s="408"/>
      <c r="BY5" s="408"/>
      <c r="BZ5" s="408"/>
      <c r="CA5" s="398"/>
      <c r="CB5" s="408"/>
      <c r="CC5" s="402"/>
      <c r="CD5" s="402"/>
      <c r="CE5" s="402"/>
      <c r="CF5" s="402"/>
      <c r="CG5" s="402"/>
      <c r="CH5" s="402"/>
      <c r="CI5" s="402"/>
      <c r="CJ5" s="402"/>
      <c r="CK5" s="402"/>
      <c r="CL5" s="402"/>
      <c r="CM5" s="402"/>
      <c r="CN5" s="402"/>
      <c r="CO5" s="402"/>
      <c r="CP5" s="402"/>
      <c r="CQ5" s="402"/>
      <c r="CR5" s="402"/>
      <c r="CS5" s="402"/>
      <c r="CT5" s="402"/>
      <c r="CU5" s="402"/>
      <c r="CV5" s="341"/>
      <c r="CW5" s="341"/>
      <c r="CX5" s="341"/>
      <c r="CY5" s="341"/>
      <c r="CZ5" s="341"/>
      <c r="DA5" s="341"/>
      <c r="DB5" s="341"/>
      <c r="DC5" s="341"/>
      <c r="DD5" s="341"/>
      <c r="DE5" s="341"/>
      <c r="DF5" s="341"/>
      <c r="DG5" s="341"/>
      <c r="DH5" s="341"/>
      <c r="DI5" s="341"/>
      <c r="DJ5" s="341"/>
      <c r="DK5" s="341"/>
      <c r="DL5" s="342"/>
      <c r="DM5" s="342"/>
      <c r="DN5" s="342"/>
      <c r="DO5" s="342"/>
      <c r="DP5" s="342"/>
      <c r="DQ5" s="342"/>
      <c r="DR5" s="342"/>
      <c r="DS5" s="342"/>
      <c r="DT5" s="342"/>
      <c r="DU5" s="342"/>
      <c r="DV5" s="342"/>
      <c r="DW5" s="342"/>
      <c r="DX5" s="342"/>
      <c r="DY5" s="342"/>
      <c r="DZ5" s="342"/>
      <c r="EA5" s="342"/>
      <c r="EB5" s="342"/>
      <c r="EC5" s="342"/>
      <c r="ED5" s="342"/>
      <c r="EE5" s="342"/>
      <c r="EF5" s="342"/>
      <c r="EG5" s="342"/>
      <c r="EH5" s="342"/>
      <c r="EI5" s="342"/>
      <c r="EJ5" s="342"/>
      <c r="EK5" s="342"/>
      <c r="EL5" s="342"/>
      <c r="EM5" s="342"/>
      <c r="EN5" s="342"/>
      <c r="EO5" s="342"/>
      <c r="EP5" s="342"/>
      <c r="EQ5" s="342"/>
      <c r="ER5" s="342"/>
    </row>
    <row r="6" spans="1:152" ht="11.25" customHeight="1" x14ac:dyDescent="0.25">
      <c r="A6" s="890"/>
      <c r="B6" s="897"/>
      <c r="C6" s="227"/>
      <c r="D6" s="408"/>
      <c r="E6" s="408"/>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I6" s="1193"/>
      <c r="AJ6" s="1193"/>
      <c r="AK6" s="1193"/>
      <c r="AL6" s="1193"/>
      <c r="AM6" s="1193"/>
      <c r="AN6" s="1193"/>
      <c r="AO6" s="1193"/>
      <c r="AP6" s="1193"/>
      <c r="AQ6" s="1193"/>
      <c r="AR6" s="1193"/>
      <c r="AS6" s="1193"/>
      <c r="AT6" s="1193"/>
      <c r="AU6" s="1193"/>
      <c r="AV6" s="1193"/>
      <c r="AW6" s="1193"/>
      <c r="AX6" s="1193"/>
      <c r="AY6" s="1193"/>
      <c r="AZ6" s="1193"/>
      <c r="BA6" s="1193"/>
      <c r="BB6" s="1193"/>
      <c r="BC6" s="1193"/>
      <c r="BD6" s="1193"/>
      <c r="BE6" s="1193"/>
      <c r="BF6" s="1193"/>
      <c r="BG6" s="1193"/>
      <c r="BH6" s="1193"/>
      <c r="BI6" s="1193"/>
      <c r="BJ6" s="1193"/>
      <c r="BK6" s="1193"/>
      <c r="BL6" s="1193"/>
      <c r="BM6" s="1193"/>
      <c r="BN6" s="1193"/>
      <c r="BO6" s="1193"/>
      <c r="BP6" s="1193"/>
      <c r="BQ6" s="1193"/>
      <c r="BR6" s="1193"/>
      <c r="BS6" s="1193"/>
      <c r="BT6" s="1193"/>
      <c r="BU6" s="1193"/>
      <c r="BV6" s="1193"/>
      <c r="BW6" s="184"/>
      <c r="BX6" s="408"/>
      <c r="BY6" s="408"/>
      <c r="BZ6" s="408"/>
      <c r="CA6" s="398"/>
      <c r="CB6" s="408"/>
      <c r="CC6" s="343"/>
      <c r="CD6" s="343"/>
      <c r="CE6" s="343"/>
      <c r="CF6" s="343"/>
      <c r="CG6" s="343"/>
      <c r="CH6" s="343"/>
      <c r="CI6" s="343"/>
      <c r="CJ6" s="343"/>
      <c r="CK6" s="343"/>
      <c r="CL6" s="343"/>
      <c r="CM6" s="343"/>
      <c r="CN6" s="343"/>
      <c r="CO6" s="343"/>
      <c r="CP6" s="343"/>
      <c r="CQ6" s="343"/>
      <c r="CR6" s="343"/>
      <c r="CS6" s="343"/>
      <c r="CT6" s="343"/>
      <c r="CU6" s="343"/>
      <c r="CV6" s="341"/>
      <c r="CW6" s="341"/>
      <c r="CX6" s="341"/>
      <c r="CY6" s="341"/>
      <c r="CZ6" s="341"/>
      <c r="DA6" s="341"/>
      <c r="DB6" s="341"/>
      <c r="DC6" s="341"/>
      <c r="DD6" s="341"/>
      <c r="DE6" s="341"/>
      <c r="DF6" s="341"/>
      <c r="DG6" s="341"/>
      <c r="DH6" s="341"/>
      <c r="DI6" s="341"/>
      <c r="DJ6" s="341"/>
      <c r="DK6" s="341"/>
      <c r="DL6" s="342"/>
      <c r="DM6" s="342"/>
      <c r="DN6" s="342"/>
      <c r="DO6" s="342"/>
      <c r="DP6" s="342"/>
      <c r="DQ6" s="342"/>
      <c r="DR6" s="342"/>
      <c r="DS6" s="342"/>
      <c r="DT6" s="342"/>
      <c r="DU6" s="342"/>
      <c r="DV6" s="342"/>
      <c r="DW6" s="342"/>
      <c r="DX6" s="342"/>
      <c r="DY6" s="342"/>
      <c r="DZ6" s="342"/>
      <c r="EA6" s="342"/>
      <c r="EB6" s="342"/>
      <c r="EC6" s="342"/>
      <c r="ED6" s="342"/>
      <c r="EE6" s="342"/>
      <c r="EF6" s="342"/>
      <c r="EG6" s="342"/>
      <c r="EH6" s="342"/>
      <c r="EI6" s="342"/>
      <c r="EJ6" s="342"/>
      <c r="EK6" s="342"/>
      <c r="EL6" s="342"/>
      <c r="EM6" s="342"/>
      <c r="EN6" s="342"/>
      <c r="EO6" s="342"/>
      <c r="EP6" s="342"/>
      <c r="EQ6" s="342"/>
      <c r="ER6" s="342"/>
    </row>
    <row r="7" spans="1:152" ht="6" customHeight="1" thickBot="1" x14ac:dyDescent="0.3">
      <c r="A7" s="891"/>
      <c r="B7" s="907"/>
      <c r="C7" s="892"/>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86"/>
      <c r="BX7" s="408"/>
      <c r="BY7" s="408"/>
      <c r="BZ7" s="104"/>
      <c r="CA7" s="403"/>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row>
    <row r="8" spans="1:152" ht="6" customHeight="1" x14ac:dyDescent="0.25">
      <c r="A8" s="873"/>
      <c r="B8" s="897"/>
      <c r="C8" s="852"/>
      <c r="D8" s="65"/>
      <c r="E8" s="2"/>
      <c r="F8" s="2"/>
      <c r="G8" s="2"/>
      <c r="H8" s="2"/>
      <c r="I8" s="2"/>
      <c r="J8" s="2"/>
      <c r="K8" s="180"/>
      <c r="L8" s="181"/>
      <c r="M8" s="2"/>
      <c r="N8" s="2"/>
      <c r="O8" s="2"/>
      <c r="P8" s="2"/>
      <c r="Q8" s="2"/>
      <c r="R8" s="2"/>
      <c r="S8" s="2"/>
      <c r="T8" s="2"/>
      <c r="U8" s="2"/>
      <c r="V8" s="181"/>
      <c r="W8" s="2"/>
      <c r="X8" s="2"/>
      <c r="Y8" s="2"/>
      <c r="Z8" s="2"/>
      <c r="AA8" s="2"/>
      <c r="AB8" s="180"/>
      <c r="AC8" s="181"/>
      <c r="AD8" s="2"/>
      <c r="AE8" s="2"/>
      <c r="AF8" s="2"/>
      <c r="AG8" s="2"/>
      <c r="AH8" s="2"/>
      <c r="AI8" s="180"/>
      <c r="AJ8" s="181"/>
      <c r="AK8" s="2"/>
      <c r="AL8" s="2"/>
      <c r="AM8" s="2"/>
      <c r="AN8" s="2"/>
      <c r="AO8" s="2"/>
      <c r="AP8" s="180"/>
      <c r="AQ8" s="2"/>
      <c r="AR8" s="2"/>
      <c r="AS8" s="2"/>
      <c r="AT8" s="2"/>
      <c r="AU8" s="2"/>
      <c r="AV8" s="2"/>
      <c r="AW8" s="2"/>
      <c r="AX8" s="2"/>
      <c r="AY8" s="2"/>
      <c r="AZ8" s="180"/>
      <c r="BA8" s="181"/>
      <c r="BB8" s="2"/>
      <c r="BC8" s="2"/>
      <c r="BD8" s="2"/>
      <c r="BE8" s="2"/>
      <c r="BF8" s="2"/>
      <c r="BG8" s="2"/>
      <c r="BH8" s="2"/>
      <c r="BI8" s="2"/>
      <c r="BJ8" s="2"/>
      <c r="BK8" s="2"/>
      <c r="BL8" s="2"/>
      <c r="BM8" s="181"/>
      <c r="BN8" s="2"/>
      <c r="BO8" s="2"/>
      <c r="BP8" s="2"/>
      <c r="BQ8" s="2"/>
      <c r="BR8" s="2"/>
      <c r="BS8" s="2"/>
      <c r="BT8" s="2"/>
      <c r="BU8" s="2"/>
      <c r="BV8" s="2"/>
      <c r="BW8" s="344"/>
      <c r="BX8" s="408"/>
      <c r="BY8" s="408"/>
      <c r="BZ8" s="181"/>
      <c r="CA8" s="179"/>
      <c r="CB8" s="180"/>
      <c r="CC8" s="2"/>
      <c r="CD8" s="2"/>
      <c r="CE8" s="2"/>
      <c r="CF8" s="2"/>
      <c r="CG8" s="2"/>
      <c r="CH8" s="2"/>
      <c r="CI8" s="2"/>
      <c r="CJ8" s="2"/>
      <c r="CK8" s="2"/>
      <c r="CL8" s="2"/>
      <c r="CM8" s="2"/>
      <c r="CN8" s="180"/>
      <c r="CO8" s="181"/>
      <c r="CP8" s="2"/>
      <c r="CQ8" s="2"/>
      <c r="CR8" s="2"/>
      <c r="CS8" s="2"/>
      <c r="CT8" s="2"/>
      <c r="CU8" s="2"/>
      <c r="CV8" s="180"/>
      <c r="CW8" s="181"/>
      <c r="CX8" s="2"/>
      <c r="CY8" s="2"/>
      <c r="CZ8" s="2"/>
      <c r="DA8" s="2"/>
      <c r="DB8" s="2"/>
      <c r="DC8" s="2"/>
      <c r="DD8" s="180"/>
      <c r="DE8" s="181"/>
      <c r="DF8" s="2"/>
      <c r="DG8" s="2"/>
      <c r="DH8" s="2"/>
      <c r="DI8" s="2"/>
      <c r="DJ8" s="2"/>
      <c r="DK8" s="2"/>
      <c r="DL8" s="180"/>
      <c r="DM8" s="181"/>
      <c r="DN8" s="2"/>
      <c r="DO8" s="2"/>
      <c r="DP8" s="2"/>
      <c r="DQ8" s="2"/>
      <c r="DR8" s="2"/>
      <c r="DS8" s="2"/>
      <c r="DT8" s="2"/>
      <c r="DU8" s="2"/>
      <c r="DV8" s="180"/>
      <c r="DW8" s="181"/>
      <c r="DX8" s="2"/>
      <c r="DY8" s="2"/>
      <c r="DZ8" s="2"/>
      <c r="EA8" s="2"/>
      <c r="EB8" s="2"/>
      <c r="EC8" s="2"/>
      <c r="ED8" s="2"/>
      <c r="EE8" s="2"/>
      <c r="EF8" s="2"/>
      <c r="EG8" s="2"/>
      <c r="EH8" s="2"/>
      <c r="EI8" s="2"/>
      <c r="EJ8" s="2"/>
      <c r="EK8" s="2"/>
      <c r="EL8" s="2"/>
      <c r="EM8" s="2"/>
      <c r="EN8" s="2"/>
      <c r="EO8" s="2"/>
      <c r="EP8" s="2"/>
      <c r="EQ8" s="2"/>
      <c r="ER8" s="180"/>
    </row>
    <row r="9" spans="1:152" x14ac:dyDescent="0.25">
      <c r="A9" s="873"/>
      <c r="B9" s="1194" t="s">
        <v>1577</v>
      </c>
      <c r="C9" s="852"/>
      <c r="D9" s="65"/>
      <c r="E9" s="1145">
        <v>215</v>
      </c>
      <c r="F9" s="1145"/>
      <c r="G9" s="1145"/>
      <c r="H9" s="1145"/>
      <c r="I9" s="1145"/>
      <c r="J9" s="1145"/>
      <c r="K9" s="202"/>
      <c r="L9" s="407"/>
      <c r="M9" s="1138">
        <v>216</v>
      </c>
      <c r="N9" s="1190"/>
      <c r="O9" s="1190"/>
      <c r="P9" s="1190"/>
      <c r="Q9" s="1190"/>
      <c r="R9" s="1190"/>
      <c r="S9" s="1190"/>
      <c r="T9" s="1190"/>
      <c r="U9" s="407"/>
      <c r="V9" s="109"/>
      <c r="W9" s="1138">
        <v>217</v>
      </c>
      <c r="X9" s="1138"/>
      <c r="Y9" s="1191"/>
      <c r="Z9" s="1191"/>
      <c r="AA9" s="1191"/>
      <c r="AB9" s="202"/>
      <c r="AC9" s="109"/>
      <c r="AD9" s="1138">
        <v>218</v>
      </c>
      <c r="AE9" s="1138"/>
      <c r="AF9" s="1138"/>
      <c r="AG9" s="1138"/>
      <c r="AH9" s="1138"/>
      <c r="AI9" s="202"/>
      <c r="AJ9" s="407"/>
      <c r="AK9" s="1138">
        <v>219</v>
      </c>
      <c r="AL9" s="1138"/>
      <c r="AM9" s="1138"/>
      <c r="AN9" s="1138"/>
      <c r="AO9" s="1138"/>
      <c r="AP9" s="409"/>
      <c r="AQ9" s="408"/>
      <c r="AR9" s="1103">
        <v>220</v>
      </c>
      <c r="AS9" s="1103"/>
      <c r="AT9" s="1103"/>
      <c r="AU9" s="1103"/>
      <c r="AV9" s="1103"/>
      <c r="AW9" s="1103"/>
      <c r="AX9" s="1103"/>
      <c r="AY9" s="1103"/>
      <c r="AZ9" s="409"/>
      <c r="BA9" s="408"/>
      <c r="BB9" s="1103">
        <v>221</v>
      </c>
      <c r="BC9" s="1103"/>
      <c r="BD9" s="1103"/>
      <c r="BE9" s="1103"/>
      <c r="BF9" s="1103"/>
      <c r="BG9" s="1103"/>
      <c r="BH9" s="1103"/>
      <c r="BI9" s="1103"/>
      <c r="BJ9" s="1103"/>
      <c r="BK9" s="1103"/>
      <c r="BL9" s="409"/>
      <c r="BM9" s="65"/>
      <c r="BN9" s="1103">
        <v>222</v>
      </c>
      <c r="BO9" s="1103"/>
      <c r="BP9" s="1103"/>
      <c r="BQ9" s="1103"/>
      <c r="BR9" s="1103"/>
      <c r="BS9" s="1103"/>
      <c r="BT9" s="1103"/>
      <c r="BU9" s="1103"/>
      <c r="BV9" s="1103"/>
      <c r="BW9" s="345"/>
      <c r="BX9" s="408"/>
      <c r="BY9" s="408"/>
      <c r="BZ9" s="65"/>
      <c r="CA9" s="1194" t="s">
        <v>1577</v>
      </c>
      <c r="CB9" s="409"/>
      <c r="CC9" s="408"/>
      <c r="CD9" s="1103">
        <v>223</v>
      </c>
      <c r="CE9" s="1103"/>
      <c r="CF9" s="1103"/>
      <c r="CG9" s="1103"/>
      <c r="CH9" s="1103"/>
      <c r="CI9" s="1103"/>
      <c r="CJ9" s="1103"/>
      <c r="CK9" s="1103"/>
      <c r="CL9" s="1103"/>
      <c r="CM9" s="1103"/>
      <c r="CN9" s="409"/>
      <c r="CO9" s="65"/>
      <c r="CP9" s="1103">
        <v>224</v>
      </c>
      <c r="CQ9" s="1103"/>
      <c r="CR9" s="1103"/>
      <c r="CS9" s="1103"/>
      <c r="CT9" s="1103"/>
      <c r="CU9" s="1103"/>
      <c r="CV9" s="409"/>
      <c r="CW9" s="65"/>
      <c r="CX9" s="1103">
        <v>225</v>
      </c>
      <c r="CY9" s="1103"/>
      <c r="CZ9" s="1103"/>
      <c r="DA9" s="1103"/>
      <c r="DB9" s="1103"/>
      <c r="DC9" s="1103"/>
      <c r="DD9" s="409"/>
      <c r="DE9" s="65"/>
      <c r="DF9" s="1103">
        <v>226</v>
      </c>
      <c r="DG9" s="1103"/>
      <c r="DH9" s="1103"/>
      <c r="DI9" s="1103"/>
      <c r="DJ9" s="1103"/>
      <c r="DK9" s="1103"/>
      <c r="DL9" s="409"/>
      <c r="DM9" s="65"/>
      <c r="DN9" s="1103">
        <v>227</v>
      </c>
      <c r="DO9" s="1103"/>
      <c r="DP9" s="1103"/>
      <c r="DQ9" s="1103"/>
      <c r="DR9" s="1103"/>
      <c r="DS9" s="1103"/>
      <c r="DT9" s="1103"/>
      <c r="DU9" s="1103"/>
      <c r="DV9" s="409"/>
      <c r="DW9" s="65"/>
      <c r="DX9" s="1103">
        <v>228</v>
      </c>
      <c r="DY9" s="1103"/>
      <c r="DZ9" s="1103"/>
      <c r="EA9" s="1103"/>
      <c r="EB9" s="1103"/>
      <c r="EC9" s="1103"/>
      <c r="ED9" s="1103"/>
      <c r="EE9" s="1103"/>
      <c r="EF9" s="1103"/>
      <c r="EG9" s="1103"/>
      <c r="EH9" s="1103"/>
      <c r="EI9" s="1103"/>
      <c r="EJ9" s="1103"/>
      <c r="EK9" s="1103"/>
      <c r="EL9" s="1103"/>
      <c r="EM9" s="1103"/>
      <c r="EN9" s="1103"/>
      <c r="EO9" s="1103"/>
      <c r="EP9" s="1103"/>
      <c r="EQ9" s="1103"/>
      <c r="ER9" s="409"/>
    </row>
    <row r="10" spans="1:152" ht="6" customHeight="1" thickBot="1" x14ac:dyDescent="0.3">
      <c r="A10" s="873"/>
      <c r="B10" s="1194"/>
      <c r="C10" s="852"/>
      <c r="D10" s="65"/>
      <c r="E10" s="909"/>
      <c r="F10" s="909"/>
      <c r="G10" s="909"/>
      <c r="H10" s="909"/>
      <c r="I10" s="909"/>
      <c r="J10" s="909"/>
      <c r="K10" s="202"/>
      <c r="L10" s="407"/>
      <c r="M10" s="410"/>
      <c r="N10" s="429"/>
      <c r="O10" s="429"/>
      <c r="P10" s="429"/>
      <c r="Q10" s="429"/>
      <c r="R10" s="429"/>
      <c r="S10" s="429"/>
      <c r="T10" s="429"/>
      <c r="U10" s="407"/>
      <c r="V10" s="109"/>
      <c r="W10" s="410"/>
      <c r="X10" s="410"/>
      <c r="Y10" s="896"/>
      <c r="Z10" s="896"/>
      <c r="AA10" s="896"/>
      <c r="AB10" s="202"/>
      <c r="AC10" s="109"/>
      <c r="AD10" s="410"/>
      <c r="AE10" s="410"/>
      <c r="AF10" s="410"/>
      <c r="AG10" s="410"/>
      <c r="AH10" s="410"/>
      <c r="AI10" s="202"/>
      <c r="AJ10" s="407"/>
      <c r="AK10" s="410"/>
      <c r="AL10" s="410"/>
      <c r="AM10" s="410"/>
      <c r="AN10" s="410"/>
      <c r="AO10" s="410"/>
      <c r="AP10" s="409"/>
      <c r="AQ10" s="408"/>
      <c r="AR10" s="398"/>
      <c r="AS10" s="398"/>
      <c r="AT10" s="398"/>
      <c r="AU10" s="398"/>
      <c r="AV10" s="398"/>
      <c r="AW10" s="398"/>
      <c r="AX10" s="398"/>
      <c r="AY10" s="398"/>
      <c r="AZ10" s="409"/>
      <c r="BA10" s="408"/>
      <c r="BB10" s="398"/>
      <c r="BC10" s="398"/>
      <c r="BD10" s="398"/>
      <c r="BE10" s="398"/>
      <c r="BF10" s="398"/>
      <c r="BG10" s="398"/>
      <c r="BH10" s="398"/>
      <c r="BI10" s="398"/>
      <c r="BJ10" s="398"/>
      <c r="BK10" s="398"/>
      <c r="BL10" s="409"/>
      <c r="BM10" s="65"/>
      <c r="BN10" s="398"/>
      <c r="BO10" s="398"/>
      <c r="BP10" s="398"/>
      <c r="BQ10" s="398"/>
      <c r="BR10" s="398"/>
      <c r="BS10" s="398"/>
      <c r="BT10" s="398"/>
      <c r="BU10" s="398"/>
      <c r="BV10" s="398"/>
      <c r="BW10" s="345"/>
      <c r="BX10" s="408"/>
      <c r="BY10" s="408"/>
      <c r="BZ10" s="65"/>
      <c r="CA10" s="1194"/>
      <c r="CB10" s="409"/>
      <c r="CC10" s="408"/>
      <c r="CD10" s="398"/>
      <c r="CE10" s="398"/>
      <c r="CF10" s="398"/>
      <c r="CG10" s="398"/>
      <c r="CH10" s="398"/>
      <c r="CI10" s="398"/>
      <c r="CJ10" s="398"/>
      <c r="CK10" s="398"/>
      <c r="CL10" s="398"/>
      <c r="CM10" s="398"/>
      <c r="CN10" s="409"/>
      <c r="CO10" s="65"/>
      <c r="CP10" s="398"/>
      <c r="CQ10" s="398"/>
      <c r="CR10" s="398"/>
      <c r="CS10" s="398"/>
      <c r="CT10" s="398"/>
      <c r="CU10" s="398"/>
      <c r="CV10" s="409"/>
      <c r="CW10" s="65"/>
      <c r="CX10" s="398"/>
      <c r="CY10" s="398"/>
      <c r="CZ10" s="398"/>
      <c r="DA10" s="398"/>
      <c r="DB10" s="398"/>
      <c r="DC10" s="398"/>
      <c r="DD10" s="409"/>
      <c r="DE10" s="408"/>
      <c r="DF10" s="398"/>
      <c r="DG10" s="398"/>
      <c r="DH10" s="398"/>
      <c r="DI10" s="398"/>
      <c r="DJ10" s="398"/>
      <c r="DK10" s="398"/>
      <c r="DL10" s="409"/>
      <c r="DM10" s="408"/>
      <c r="DN10" s="398"/>
      <c r="DO10" s="398"/>
      <c r="DP10" s="398"/>
      <c r="DQ10" s="398"/>
      <c r="DR10" s="398"/>
      <c r="DS10" s="398"/>
      <c r="DT10" s="398"/>
      <c r="DU10" s="398"/>
      <c r="DV10" s="409"/>
      <c r="DW10" s="65"/>
      <c r="DX10" s="398"/>
      <c r="DY10" s="398"/>
      <c r="DZ10" s="398"/>
      <c r="EA10" s="398"/>
      <c r="EB10" s="398"/>
      <c r="EC10" s="398"/>
      <c r="ED10" s="398"/>
      <c r="EE10" s="398"/>
      <c r="EF10" s="398"/>
      <c r="EG10" s="398"/>
      <c r="EH10" s="398"/>
      <c r="EI10" s="398"/>
      <c r="EJ10" s="398"/>
      <c r="EK10" s="398"/>
      <c r="EL10" s="398"/>
      <c r="EM10" s="398"/>
      <c r="EN10" s="398"/>
      <c r="EO10" s="398"/>
      <c r="EP10" s="398"/>
      <c r="EQ10" s="398"/>
      <c r="ER10" s="409"/>
    </row>
    <row r="11" spans="1:152" s="127" customFormat="1" ht="11.25" customHeight="1" x14ac:dyDescent="0.25">
      <c r="A11" s="903"/>
      <c r="B11" s="1194"/>
      <c r="C11" s="354"/>
      <c r="D11" s="109"/>
      <c r="E11" s="154"/>
      <c r="F11" s="154"/>
      <c r="G11" s="154"/>
      <c r="H11" s="154"/>
      <c r="I11" s="154"/>
      <c r="J11" s="154"/>
      <c r="K11" s="146"/>
      <c r="L11" s="154"/>
      <c r="M11" s="154"/>
      <c r="N11" s="154"/>
      <c r="O11" s="154"/>
      <c r="P11" s="154"/>
      <c r="Q11" s="154"/>
      <c r="R11" s="154"/>
      <c r="S11" s="154"/>
      <c r="T11" s="154"/>
      <c r="U11" s="146"/>
      <c r="V11" s="154"/>
      <c r="W11" s="154"/>
      <c r="X11" s="154"/>
      <c r="Y11" s="154"/>
      <c r="Z11" s="154"/>
      <c r="AA11" s="154"/>
      <c r="AB11" s="146"/>
      <c r="AC11" s="109"/>
      <c r="AD11" s="154"/>
      <c r="AE11" s="154"/>
      <c r="AF11" s="154"/>
      <c r="AG11" s="154"/>
      <c r="AH11" s="154"/>
      <c r="AI11" s="146"/>
      <c r="AJ11" s="154"/>
      <c r="AK11" s="154"/>
      <c r="AL11" s="154"/>
      <c r="AM11" s="154"/>
      <c r="AN11" s="154"/>
      <c r="AO11" s="407"/>
      <c r="AP11" s="146"/>
      <c r="AQ11" s="154"/>
      <c r="AR11" s="1160" t="s">
        <v>2125</v>
      </c>
      <c r="AS11" s="1161"/>
      <c r="AT11" s="1161"/>
      <c r="AU11" s="1161"/>
      <c r="AV11" s="1161"/>
      <c r="AW11" s="1161"/>
      <c r="AX11" s="1161"/>
      <c r="AY11" s="1162"/>
      <c r="AZ11" s="146"/>
      <c r="BA11" s="154"/>
      <c r="BB11" s="154"/>
      <c r="BC11" s="154"/>
      <c r="BD11" s="154"/>
      <c r="BE11" s="154"/>
      <c r="BF11" s="154"/>
      <c r="BG11" s="154"/>
      <c r="BH11" s="154"/>
      <c r="BI11" s="154"/>
      <c r="BJ11" s="154"/>
      <c r="BK11" s="154"/>
      <c r="BL11" s="146"/>
      <c r="BM11" s="109"/>
      <c r="BO11" s="811"/>
      <c r="BP11" s="811"/>
      <c r="BQ11" s="811"/>
      <c r="BR11" s="811"/>
      <c r="BS11" s="811"/>
      <c r="BT11" s="811"/>
      <c r="BU11" s="811"/>
      <c r="BV11" s="811"/>
      <c r="BW11" s="812"/>
      <c r="BX11" s="811"/>
      <c r="BY11" s="407"/>
      <c r="BZ11" s="109"/>
      <c r="CA11" s="1194"/>
      <c r="CB11" s="202"/>
      <c r="CC11" s="407"/>
      <c r="CD11" s="407"/>
      <c r="CE11" s="407"/>
      <c r="CF11" s="407"/>
      <c r="CG11" s="407"/>
      <c r="CH11" s="407"/>
      <c r="CI11" s="407"/>
      <c r="CJ11" s="407"/>
      <c r="CK11" s="407"/>
      <c r="CL11" s="407"/>
      <c r="CM11" s="407"/>
      <c r="CN11" s="202"/>
      <c r="CO11" s="109"/>
      <c r="CP11" s="407"/>
      <c r="CQ11" s="407"/>
      <c r="CR11" s="407"/>
      <c r="CS11" s="407"/>
      <c r="CT11" s="407"/>
      <c r="CU11" s="407"/>
      <c r="CV11" s="202"/>
      <c r="CW11" s="109"/>
      <c r="CX11" s="1169" t="s">
        <v>71</v>
      </c>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1"/>
      <c r="DV11" s="202"/>
      <c r="DW11" s="109"/>
      <c r="DX11" s="1174" t="s">
        <v>72</v>
      </c>
      <c r="DY11" s="1175"/>
      <c r="DZ11" s="1175"/>
      <c r="EA11" s="1175"/>
      <c r="EB11" s="1175"/>
      <c r="EC11" s="1175"/>
      <c r="ED11" s="1175"/>
      <c r="EE11" s="1175"/>
      <c r="EF11" s="1175"/>
      <c r="EG11" s="1175"/>
      <c r="EH11" s="1175"/>
      <c r="EI11" s="1175"/>
      <c r="EJ11" s="1175"/>
      <c r="EK11" s="1175"/>
      <c r="EL11" s="1175"/>
      <c r="EM11" s="1175"/>
      <c r="EN11" s="1175"/>
      <c r="EO11" s="1175"/>
      <c r="EP11" s="1175"/>
      <c r="EQ11" s="1176"/>
      <c r="ER11" s="813"/>
    </row>
    <row r="12" spans="1:152" s="127" customFormat="1" ht="10.75" thickBot="1" x14ac:dyDescent="0.3">
      <c r="A12" s="903"/>
      <c r="B12" s="1194"/>
      <c r="C12" s="354"/>
      <c r="D12" s="109"/>
      <c r="E12" s="154"/>
      <c r="F12" s="154"/>
      <c r="G12" s="154"/>
      <c r="H12" s="154"/>
      <c r="I12" s="154"/>
      <c r="J12" s="154"/>
      <c r="K12" s="146"/>
      <c r="L12" s="154"/>
      <c r="M12" s="154"/>
      <c r="N12" s="154"/>
      <c r="O12" s="154"/>
      <c r="P12" s="154"/>
      <c r="Q12" s="154"/>
      <c r="R12" s="154"/>
      <c r="S12" s="154"/>
      <c r="T12" s="154"/>
      <c r="U12" s="146"/>
      <c r="V12" s="154"/>
      <c r="W12" s="154"/>
      <c r="X12" s="154"/>
      <c r="Y12" s="154"/>
      <c r="Z12" s="154"/>
      <c r="AA12" s="154"/>
      <c r="AB12" s="146"/>
      <c r="AC12" s="109"/>
      <c r="AD12" s="154"/>
      <c r="AE12" s="154"/>
      <c r="AF12" s="154"/>
      <c r="AG12" s="154"/>
      <c r="AH12" s="154"/>
      <c r="AI12" s="146"/>
      <c r="AJ12" s="154"/>
      <c r="AK12" s="154"/>
      <c r="AL12" s="154"/>
      <c r="AM12" s="154"/>
      <c r="AN12" s="154"/>
      <c r="AO12" s="407"/>
      <c r="AP12" s="146"/>
      <c r="AQ12" s="154"/>
      <c r="AR12" s="1163"/>
      <c r="AS12" s="1148"/>
      <c r="AT12" s="1148"/>
      <c r="AU12" s="1148"/>
      <c r="AV12" s="1148"/>
      <c r="AW12" s="1148"/>
      <c r="AX12" s="1148"/>
      <c r="AY12" s="1164"/>
      <c r="AZ12" s="146"/>
      <c r="BA12" s="154"/>
      <c r="BB12" s="154"/>
      <c r="BC12" s="154"/>
      <c r="BD12" s="154"/>
      <c r="BE12" s="154"/>
      <c r="BF12" s="154"/>
      <c r="BG12" s="154"/>
      <c r="BH12" s="154"/>
      <c r="BI12" s="154"/>
      <c r="BJ12" s="154"/>
      <c r="BK12" s="154"/>
      <c r="BL12" s="146"/>
      <c r="BM12" s="109"/>
      <c r="BN12" s="908"/>
      <c r="BO12" s="811"/>
      <c r="BP12" s="811"/>
      <c r="BQ12" s="811"/>
      <c r="BR12" s="811"/>
      <c r="BS12" s="811"/>
      <c r="BT12" s="811"/>
      <c r="BU12" s="811"/>
      <c r="BV12" s="811"/>
      <c r="BW12" s="812"/>
      <c r="BX12" s="811"/>
      <c r="BY12" s="407"/>
      <c r="BZ12" s="109"/>
      <c r="CA12" s="1194"/>
      <c r="CB12" s="202"/>
      <c r="CC12" s="407"/>
      <c r="CD12" s="407"/>
      <c r="CE12" s="407"/>
      <c r="CF12" s="407"/>
      <c r="CG12" s="407"/>
      <c r="CH12" s="407"/>
      <c r="CI12" s="407"/>
      <c r="CJ12" s="407"/>
      <c r="CK12" s="407"/>
      <c r="CL12" s="407"/>
      <c r="CM12" s="407"/>
      <c r="CN12" s="202"/>
      <c r="CO12" s="109"/>
      <c r="CP12" s="407"/>
      <c r="CQ12" s="407"/>
      <c r="CR12" s="407"/>
      <c r="CS12" s="407"/>
      <c r="CT12" s="407"/>
      <c r="CU12" s="407"/>
      <c r="CV12" s="202"/>
      <c r="CW12" s="109"/>
      <c r="CX12" s="1172"/>
      <c r="CY12" s="1132"/>
      <c r="CZ12" s="1132"/>
      <c r="DA12" s="1132"/>
      <c r="DB12" s="1132"/>
      <c r="DC12" s="1132"/>
      <c r="DD12" s="1132"/>
      <c r="DE12" s="1132"/>
      <c r="DF12" s="1132"/>
      <c r="DG12" s="1132"/>
      <c r="DH12" s="1132"/>
      <c r="DI12" s="1132"/>
      <c r="DJ12" s="1132"/>
      <c r="DK12" s="1132"/>
      <c r="DL12" s="1132"/>
      <c r="DM12" s="1132"/>
      <c r="DN12" s="1132"/>
      <c r="DO12" s="1132"/>
      <c r="DP12" s="1132"/>
      <c r="DQ12" s="1132"/>
      <c r="DR12" s="1132"/>
      <c r="DS12" s="1132"/>
      <c r="DT12" s="1132"/>
      <c r="DU12" s="1173"/>
      <c r="DV12" s="202"/>
      <c r="DW12" s="109"/>
      <c r="DX12" s="1177"/>
      <c r="DY12" s="1178"/>
      <c r="DZ12" s="1178"/>
      <c r="EA12" s="1178"/>
      <c r="EB12" s="1178"/>
      <c r="EC12" s="1178"/>
      <c r="ED12" s="1178"/>
      <c r="EE12" s="1178"/>
      <c r="EF12" s="1178"/>
      <c r="EG12" s="1178"/>
      <c r="EH12" s="1178"/>
      <c r="EI12" s="1178"/>
      <c r="EJ12" s="1178"/>
      <c r="EK12" s="1178"/>
      <c r="EL12" s="1178"/>
      <c r="EM12" s="1178"/>
      <c r="EN12" s="1178"/>
      <c r="EO12" s="1178"/>
      <c r="EP12" s="1178"/>
      <c r="EQ12" s="1179"/>
      <c r="ER12" s="813"/>
    </row>
    <row r="13" spans="1:152" s="127" customFormat="1" ht="6" customHeight="1" x14ac:dyDescent="0.25">
      <c r="A13" s="903"/>
      <c r="B13" s="1194"/>
      <c r="C13" s="354"/>
      <c r="D13" s="109"/>
      <c r="E13" s="407"/>
      <c r="F13" s="407"/>
      <c r="G13" s="407"/>
      <c r="H13" s="407"/>
      <c r="I13" s="407"/>
      <c r="J13" s="407"/>
      <c r="K13" s="202"/>
      <c r="L13" s="407"/>
      <c r="M13" s="407"/>
      <c r="N13" s="407"/>
      <c r="O13" s="407"/>
      <c r="P13" s="407"/>
      <c r="Q13" s="407"/>
      <c r="R13" s="407"/>
      <c r="S13" s="407"/>
      <c r="T13" s="407"/>
      <c r="U13" s="202"/>
      <c r="V13" s="407"/>
      <c r="W13" s="407"/>
      <c r="X13" s="407"/>
      <c r="Y13" s="407"/>
      <c r="Z13" s="407"/>
      <c r="AA13" s="407"/>
      <c r="AB13" s="202"/>
      <c r="AC13" s="109"/>
      <c r="AD13" s="407"/>
      <c r="AE13" s="407"/>
      <c r="AF13" s="407"/>
      <c r="AG13" s="407"/>
      <c r="AH13" s="407"/>
      <c r="AI13" s="202"/>
      <c r="AJ13" s="109"/>
      <c r="AK13" s="407"/>
      <c r="AL13" s="407"/>
      <c r="AM13" s="407"/>
      <c r="AN13" s="407"/>
      <c r="AO13" s="407"/>
      <c r="AP13" s="202"/>
      <c r="AQ13" s="407"/>
      <c r="AR13" s="1163"/>
      <c r="AS13" s="1148"/>
      <c r="AT13" s="1148"/>
      <c r="AU13" s="1148"/>
      <c r="AV13" s="1148"/>
      <c r="AW13" s="1148"/>
      <c r="AX13" s="1148"/>
      <c r="AY13" s="1164"/>
      <c r="AZ13" s="202"/>
      <c r="BA13" s="407"/>
      <c r="BB13" s="407"/>
      <c r="BC13" s="407"/>
      <c r="BD13" s="407"/>
      <c r="BE13" s="407"/>
      <c r="BF13" s="407"/>
      <c r="BG13" s="407"/>
      <c r="BH13" s="407"/>
      <c r="BI13" s="407"/>
      <c r="BJ13" s="407"/>
      <c r="BK13" s="407"/>
      <c r="BL13" s="407"/>
      <c r="BM13" s="109"/>
      <c r="BN13" s="908"/>
      <c r="BO13" s="811"/>
      <c r="BP13" s="811"/>
      <c r="BQ13" s="811"/>
      <c r="BR13" s="811"/>
      <c r="BS13" s="811"/>
      <c r="BT13" s="811"/>
      <c r="BU13" s="811"/>
      <c r="BV13" s="811"/>
      <c r="BW13" s="812"/>
      <c r="BX13" s="811"/>
      <c r="BY13" s="407"/>
      <c r="BZ13" s="109"/>
      <c r="CA13" s="1194"/>
      <c r="CB13" s="202"/>
      <c r="CC13" s="407"/>
      <c r="CD13" s="407"/>
      <c r="CE13" s="407"/>
      <c r="CF13" s="407"/>
      <c r="CG13" s="407"/>
      <c r="CH13" s="407"/>
      <c r="CI13" s="407"/>
      <c r="CJ13" s="407"/>
      <c r="CK13" s="407"/>
      <c r="CL13" s="407"/>
      <c r="CM13" s="407"/>
      <c r="CN13" s="202"/>
      <c r="CO13" s="109"/>
      <c r="CP13" s="407"/>
      <c r="CQ13" s="407"/>
      <c r="CR13" s="407"/>
      <c r="CS13" s="407"/>
      <c r="CT13" s="407"/>
      <c r="CU13" s="407"/>
      <c r="CV13" s="202"/>
      <c r="CW13" s="109"/>
      <c r="CX13" s="407"/>
      <c r="CY13" s="407"/>
      <c r="CZ13" s="407"/>
      <c r="DA13" s="407"/>
      <c r="DB13" s="407"/>
      <c r="DC13" s="407"/>
      <c r="DD13" s="202"/>
      <c r="DE13" s="109"/>
      <c r="DF13" s="407"/>
      <c r="DG13" s="407"/>
      <c r="DH13" s="407"/>
      <c r="DI13" s="407"/>
      <c r="DJ13" s="407"/>
      <c r="DK13" s="407"/>
      <c r="DL13" s="202"/>
      <c r="DM13" s="109"/>
      <c r="DN13" s="407"/>
      <c r="DO13" s="199"/>
      <c r="DP13" s="199"/>
      <c r="DQ13" s="407"/>
      <c r="DR13" s="407"/>
      <c r="DS13" s="407"/>
      <c r="DT13" s="407"/>
      <c r="DU13" s="407"/>
      <c r="DV13" s="202"/>
      <c r="DW13" s="109"/>
      <c r="DX13" s="407"/>
      <c r="DY13" s="407"/>
      <c r="DZ13" s="407"/>
      <c r="EA13" s="407"/>
      <c r="EB13" s="407"/>
      <c r="EC13" s="407"/>
      <c r="ED13" s="407"/>
      <c r="EE13" s="407"/>
      <c r="EF13" s="407"/>
      <c r="EG13" s="407"/>
      <c r="EH13" s="407"/>
      <c r="EI13" s="407"/>
      <c r="EJ13" s="407"/>
      <c r="EK13" s="407"/>
      <c r="EL13" s="407"/>
      <c r="EM13" s="407"/>
      <c r="EN13" s="407"/>
      <c r="EO13" s="407"/>
      <c r="EP13" s="407"/>
      <c r="EQ13" s="407"/>
      <c r="ER13" s="202"/>
    </row>
    <row r="14" spans="1:152" s="127" customFormat="1" ht="11.25" customHeight="1" x14ac:dyDescent="0.25">
      <c r="A14" s="903"/>
      <c r="B14" s="1194"/>
      <c r="C14" s="354"/>
      <c r="D14" s="109"/>
      <c r="E14" s="1195" t="s">
        <v>1582</v>
      </c>
      <c r="F14" s="1196"/>
      <c r="G14" s="1196"/>
      <c r="H14" s="1196"/>
      <c r="I14" s="1196"/>
      <c r="J14" s="1197"/>
      <c r="K14" s="202"/>
      <c r="L14" s="109"/>
      <c r="M14" s="1201" t="s">
        <v>2128</v>
      </c>
      <c r="N14" s="1202"/>
      <c r="O14" s="1202"/>
      <c r="P14" s="1202"/>
      <c r="Q14" s="1202"/>
      <c r="R14" s="1202"/>
      <c r="S14" s="1202"/>
      <c r="T14" s="1203"/>
      <c r="U14" s="407"/>
      <c r="V14" s="109"/>
      <c r="W14" s="1146" t="str">
        <f ca="1">VLOOKUP(INDIRECT(ADDRESS(ROW()-5,COLUMN())),INDIRECT("translations[[Question Num]:["&amp; Language_Selected &amp;"]]"),MATCH(Language_Selected,Language_Options,0)+1,FALSE)</f>
        <v>Did the baby cry, move, or breathe?</v>
      </c>
      <c r="X14" s="1146"/>
      <c r="Y14" s="1147"/>
      <c r="Z14" s="1147"/>
      <c r="AA14" s="1147"/>
      <c r="AB14" s="202"/>
      <c r="AC14" s="109"/>
      <c r="AD14" s="1148" t="str">
        <f ca="1">VLOOKUP(INDIRECT(ADDRESS(ROW()-5,COLUMN())),INDIRECT("translations[[Question Num]:["&amp; Language_Selected &amp;"]]"),MATCH(Language_Selected,Language_Options,0)+1,FALSE)</f>
        <v>What name was given to the baby?
RECORD NAME.</v>
      </c>
      <c r="AE14" s="1148"/>
      <c r="AF14" s="1148"/>
      <c r="AG14" s="1148"/>
      <c r="AH14" s="1148"/>
      <c r="AI14" s="202"/>
      <c r="AJ14" s="109"/>
      <c r="AK14" s="1148" t="str">
        <f ca="1">VLOOKUP(INDIRECT(ADDRESS(ROW()-5,COLUMN())),INDIRECT("translations[[Question Num]:["&amp; Language_Selected &amp;"]]"),MATCH(Language_Selected,Language_Options,0)+1,FALSE)</f>
        <v>Is (NAME IN 218) a boy or a girl?</v>
      </c>
      <c r="AL14" s="1148"/>
      <c r="AM14" s="1148"/>
      <c r="AN14" s="1148"/>
      <c r="AO14" s="1148"/>
      <c r="AP14" s="202"/>
      <c r="AQ14" s="407"/>
      <c r="AR14" s="1163"/>
      <c r="AS14" s="1148"/>
      <c r="AT14" s="1148"/>
      <c r="AU14" s="1148"/>
      <c r="AV14" s="1148"/>
      <c r="AW14" s="1148"/>
      <c r="AX14" s="1148"/>
      <c r="AY14" s="1164"/>
      <c r="AZ14" s="202"/>
      <c r="BA14" s="109"/>
      <c r="BB14" s="1148" t="str">
        <f ca="1">VLOOKUP(INDIRECT(ADDRESS(ROW()-5,COLUMN())),INDIRECT("translations[[Question Num]:["&amp; Language_Selected &amp;"]]"),MATCH(Language_Selected,Language_Options,0)+1,FALSE)</f>
        <v>How long did this pregnancy last in weeks or months?</v>
      </c>
      <c r="BC14" s="1148"/>
      <c r="BD14" s="1148"/>
      <c r="BE14" s="1148"/>
      <c r="BF14" s="1148"/>
      <c r="BG14" s="1148"/>
      <c r="BH14" s="1148"/>
      <c r="BI14" s="1148"/>
      <c r="BJ14" s="1148"/>
      <c r="BK14" s="1148"/>
      <c r="BL14" s="427"/>
      <c r="BM14" s="109"/>
      <c r="BN14" s="1180" t="s">
        <v>1582</v>
      </c>
      <c r="BO14" s="1181"/>
      <c r="BP14" s="1181"/>
      <c r="BQ14" s="1181"/>
      <c r="BR14" s="1181"/>
      <c r="BS14" s="1181"/>
      <c r="BT14" s="1181"/>
      <c r="BU14" s="1181"/>
      <c r="BV14" s="1182"/>
      <c r="BW14" s="850"/>
      <c r="BX14" s="811"/>
      <c r="BY14" s="407"/>
      <c r="BZ14" s="109"/>
      <c r="CA14" s="1194"/>
      <c r="CB14" s="202"/>
      <c r="CC14" s="407"/>
      <c r="CD14" s="1146" t="s">
        <v>1578</v>
      </c>
      <c r="CE14" s="1146"/>
      <c r="CF14" s="1146"/>
      <c r="CG14" s="1146"/>
      <c r="CH14" s="1146"/>
      <c r="CI14" s="1146"/>
      <c r="CJ14" s="1146"/>
      <c r="CK14" s="1146"/>
      <c r="CL14" s="1146"/>
      <c r="CM14" s="1146"/>
      <c r="CN14" s="202"/>
      <c r="CO14" s="109"/>
      <c r="CP14" s="1148" t="str">
        <f ca="1">VLOOKUP(INDIRECT(ADDRESS(ROW()-5,COLUMN())),INDIRECT("translations[[Question Num]:["&amp; Language_Selected &amp;"]]"),MATCH(Language_Selected,Language_Options,0)+1,FALSE)</f>
        <v>Is (NAME IN 218) still alive?</v>
      </c>
      <c r="CQ14" s="1148"/>
      <c r="CR14" s="1148"/>
      <c r="CS14" s="1148"/>
      <c r="CT14" s="1148"/>
      <c r="CU14" s="1148"/>
      <c r="CV14" s="202"/>
      <c r="CW14" s="109"/>
      <c r="CX14" s="1183" t="s">
        <v>2126</v>
      </c>
      <c r="CY14" s="1184"/>
      <c r="CZ14" s="1184"/>
      <c r="DA14" s="1184"/>
      <c r="DB14" s="1184"/>
      <c r="DC14" s="1185"/>
      <c r="DD14" s="202"/>
      <c r="DE14" s="109"/>
      <c r="DF14" s="1148" t="str">
        <f ca="1">VLOOKUP(INDIRECT(ADDRESS(ROW()-5,COLUMN())),INDIRECT("translations[[Question Num]:["&amp; Language_Selected &amp;"]]"),MATCH(Language_Selected,Language_Options,0)+1,FALSE)</f>
        <v>Is (NAME IN 218) living with you?</v>
      </c>
      <c r="DG14" s="1148"/>
      <c r="DH14" s="1148"/>
      <c r="DI14" s="1148"/>
      <c r="DJ14" s="1148"/>
      <c r="DK14" s="1148"/>
      <c r="DL14" s="202"/>
      <c r="DM14" s="109"/>
      <c r="DN14" s="1129" t="s">
        <v>73</v>
      </c>
      <c r="DO14" s="1129"/>
      <c r="DP14" s="1129"/>
      <c r="DQ14" s="1129"/>
      <c r="DR14" s="1129"/>
      <c r="DS14" s="1129"/>
      <c r="DT14" s="1129"/>
      <c r="DU14" s="1129"/>
      <c r="DV14" s="202"/>
      <c r="DW14" s="109"/>
      <c r="DX14" s="1183" t="s">
        <v>2126</v>
      </c>
      <c r="DY14" s="1184"/>
      <c r="DZ14" s="1184"/>
      <c r="EA14" s="1184"/>
      <c r="EB14" s="1184"/>
      <c r="EC14" s="1184"/>
      <c r="ED14" s="1184"/>
      <c r="EE14" s="1184"/>
      <c r="EF14" s="1184"/>
      <c r="EG14" s="1184"/>
      <c r="EH14" s="1184"/>
      <c r="EI14" s="1184"/>
      <c r="EJ14" s="1184"/>
      <c r="EK14" s="1184"/>
      <c r="EL14" s="1184"/>
      <c r="EM14" s="1184"/>
      <c r="EN14" s="1184"/>
      <c r="EO14" s="1184"/>
      <c r="EP14" s="1184"/>
      <c r="EQ14" s="1185"/>
      <c r="ER14" s="310"/>
      <c r="ET14" s="814"/>
    </row>
    <row r="15" spans="1:152" s="127" customFormat="1" ht="10.3" customHeight="1" x14ac:dyDescent="0.25">
      <c r="A15" s="903"/>
      <c r="B15" s="1194"/>
      <c r="C15" s="354"/>
      <c r="D15" s="109"/>
      <c r="E15" s="1148" t="str">
        <f ca="1">VLOOKUP(CONCATENATE(INDIRECT(ADDRESS(ROW()-6,COLUMN())),"-1"),INDIRECT("translations[[Question Num]:["&amp; Language_Selected &amp;"]]"),MATCH(Language_Selected,Language_Options,0)+1,FALSE)</f>
        <v xml:space="preserve">Think back to your first pregnancy. Was that a single pregnancy, twins, or triplets? </v>
      </c>
      <c r="F15" s="1148"/>
      <c r="G15" s="1148"/>
      <c r="H15" s="1148"/>
      <c r="I15" s="1148"/>
      <c r="J15" s="1148"/>
      <c r="K15" s="202"/>
      <c r="L15" s="109"/>
      <c r="M15" s="1148" t="str">
        <f ca="1">VLOOKUP(CONCATENATE(INDIRECT(ADDRESS(ROW()-6,COLUMN())),"-1"),INDIRECT("translations[[Question Num]:["&amp; Language_Selected &amp;"]]"),MATCH(Language_Selected,Language_Options,0)+1,FALSE)</f>
        <v>Was the baby born alive, born dead, or did you have a miscarriage or abortion?</v>
      </c>
      <c r="N15" s="1148"/>
      <c r="O15" s="1148"/>
      <c r="P15" s="1148"/>
      <c r="Q15" s="1148"/>
      <c r="R15" s="1148"/>
      <c r="S15" s="1148"/>
      <c r="T15" s="1148"/>
      <c r="U15" s="407"/>
      <c r="V15" s="109"/>
      <c r="W15" s="1147"/>
      <c r="X15" s="1147"/>
      <c r="Y15" s="1147"/>
      <c r="Z15" s="1147"/>
      <c r="AA15" s="1147"/>
      <c r="AB15" s="202"/>
      <c r="AC15" s="109"/>
      <c r="AD15" s="1148"/>
      <c r="AE15" s="1148"/>
      <c r="AF15" s="1148"/>
      <c r="AG15" s="1148"/>
      <c r="AH15" s="1148"/>
      <c r="AI15" s="202"/>
      <c r="AJ15" s="109"/>
      <c r="AK15" s="1148"/>
      <c r="AL15" s="1148"/>
      <c r="AM15" s="1148"/>
      <c r="AN15" s="1148"/>
      <c r="AO15" s="1148"/>
      <c r="AP15" s="202"/>
      <c r="AQ15" s="407"/>
      <c r="AR15" s="1163"/>
      <c r="AS15" s="1148"/>
      <c r="AT15" s="1148"/>
      <c r="AU15" s="1148"/>
      <c r="AV15" s="1148"/>
      <c r="AW15" s="1148"/>
      <c r="AX15" s="1148"/>
      <c r="AY15" s="1164"/>
      <c r="AZ15" s="202"/>
      <c r="BA15" s="109"/>
      <c r="BB15" s="1148"/>
      <c r="BC15" s="1148"/>
      <c r="BD15" s="1148"/>
      <c r="BE15" s="1148"/>
      <c r="BF15" s="1148"/>
      <c r="BG15" s="1148"/>
      <c r="BH15" s="1148"/>
      <c r="BI15" s="1148"/>
      <c r="BJ15" s="1148"/>
      <c r="BK15" s="1148"/>
      <c r="BL15" s="427"/>
      <c r="BM15" s="109"/>
      <c r="BN15" s="1153" t="str">
        <f ca="1">VLOOKUP(CONCATENATE(INDIRECT(ADDRESS(ROW()-6,COLUMN())),"-1"),INDIRECT("translations[[Question Num]:["&amp; Language_Selected &amp;"]]"),MATCH(Language_Selected,Language_Options,0)+1,FALSE)</f>
        <v>Were there any other pregnancies before this pregnancy?</v>
      </c>
      <c r="BO15" s="1153"/>
      <c r="BP15" s="1153"/>
      <c r="BQ15" s="1153"/>
      <c r="BR15" s="1153"/>
      <c r="BS15" s="1153"/>
      <c r="BT15" s="1153"/>
      <c r="BU15" s="1153"/>
      <c r="BV15" s="1153"/>
      <c r="BW15" s="850"/>
      <c r="BX15" s="811"/>
      <c r="BY15" s="407"/>
      <c r="BZ15" s="109"/>
      <c r="CA15" s="1194"/>
      <c r="CB15" s="202"/>
      <c r="CC15" s="407"/>
      <c r="CD15" s="1146"/>
      <c r="CE15" s="1146"/>
      <c r="CF15" s="1146"/>
      <c r="CG15" s="1146"/>
      <c r="CH15" s="1146"/>
      <c r="CI15" s="1146"/>
      <c r="CJ15" s="1146"/>
      <c r="CK15" s="1146"/>
      <c r="CL15" s="1146"/>
      <c r="CM15" s="1146"/>
      <c r="CN15" s="202"/>
      <c r="CO15" s="109"/>
      <c r="CP15" s="1148"/>
      <c r="CQ15" s="1148"/>
      <c r="CR15" s="1148"/>
      <c r="CS15" s="1148"/>
      <c r="CT15" s="1148"/>
      <c r="CU15" s="1148"/>
      <c r="CV15" s="202"/>
      <c r="CW15" s="109"/>
      <c r="CX15" s="1148" t="str">
        <f ca="1">VLOOKUP(CONCATENATE(INDIRECT(ADDRESS(ROW()-6,COLUMN())),"-1"),INDIRECT("translations[[Question Num]:["&amp; Language_Selected &amp;"]]"),MATCH(Language_Selected,Language_Options,0)+1,FALSE)</f>
        <v>How old was (NAME IN 218) at his last birthday?
RECORD AGE IN COMPLETED YEARS.</v>
      </c>
      <c r="CY15" s="1148"/>
      <c r="CZ15" s="1148"/>
      <c r="DA15" s="1148"/>
      <c r="DB15" s="1148"/>
      <c r="DC15" s="1148"/>
      <c r="DD15" s="202"/>
      <c r="DE15" s="109"/>
      <c r="DF15" s="1148"/>
      <c r="DG15" s="1148"/>
      <c r="DH15" s="1148"/>
      <c r="DI15" s="1148"/>
      <c r="DJ15" s="1148"/>
      <c r="DK15" s="1148"/>
      <c r="DL15" s="202"/>
      <c r="DM15" s="109"/>
      <c r="DN15" s="1129"/>
      <c r="DO15" s="1129"/>
      <c r="DP15" s="1129"/>
      <c r="DQ15" s="1129"/>
      <c r="DR15" s="1129"/>
      <c r="DS15" s="1129"/>
      <c r="DT15" s="1129"/>
      <c r="DU15" s="1129"/>
      <c r="DV15" s="202"/>
      <c r="DW15" s="109"/>
      <c r="DX15" s="1153" t="str">
        <f ca="1">CONCATENATE(
VLOOKUP(CONCATENATE(INDIRECT(ADDRESS(ROW()-6,COLUMN())),"a1"),INDIRECT("translations[[Question Num]:["&amp; Language_Selected &amp;"]]"),MATCH(Language_Selected,Language_Options,0)+1,FALSE),
CHAR(10),
VLOOKUP(CONCATENATE(INDIRECT(ADDRESS(ROW()-6,COLUMN())),"a2"),INDIRECT("translations[[Question Num]:["&amp; Language_Selected &amp;"]]"),MATCH(Language_Selected,Language_Options,0)+1,FALSE)
)</f>
        <v>How old was (NAME IN 218) when he died?
IF '12 MONTHS' OR '1 YR', ASK: Did (NAME IN 218) have his first birthday?
THEN ASK: Exactly how many months old was (NAME IN 218) when he died?
RECORD DAYS IF LESS THAN 1 MONTH; MONTHS IF LESS THAN TWO YEARS; OR YEARS.</v>
      </c>
      <c r="DY15" s="1153"/>
      <c r="DZ15" s="1153"/>
      <c r="EA15" s="1153"/>
      <c r="EB15" s="1153"/>
      <c r="EC15" s="1153"/>
      <c r="ED15" s="1153"/>
      <c r="EE15" s="1153"/>
      <c r="EF15" s="1153"/>
      <c r="EG15" s="1153"/>
      <c r="EH15" s="1153"/>
      <c r="EI15" s="1153"/>
      <c r="EJ15" s="1153"/>
      <c r="EK15" s="1153"/>
      <c r="EL15" s="1153"/>
      <c r="EM15" s="1153"/>
      <c r="EN15" s="1153"/>
      <c r="EO15" s="1153"/>
      <c r="EP15" s="1153"/>
      <c r="EQ15" s="1153"/>
      <c r="ER15" s="310"/>
      <c r="ET15" s="814"/>
      <c r="EV15" s="814"/>
    </row>
    <row r="16" spans="1:152" s="127" customFormat="1" ht="10.3" customHeight="1" x14ac:dyDescent="0.25">
      <c r="A16" s="903"/>
      <c r="B16" s="1194"/>
      <c r="C16" s="354"/>
      <c r="D16" s="109"/>
      <c r="E16" s="1148"/>
      <c r="F16" s="1148"/>
      <c r="G16" s="1148"/>
      <c r="H16" s="1148"/>
      <c r="I16" s="1148"/>
      <c r="J16" s="1148"/>
      <c r="K16" s="202"/>
      <c r="L16" s="109"/>
      <c r="M16" s="1148"/>
      <c r="N16" s="1148"/>
      <c r="O16" s="1148"/>
      <c r="P16" s="1148"/>
      <c r="Q16" s="1148"/>
      <c r="R16" s="1148"/>
      <c r="S16" s="1148"/>
      <c r="T16" s="1148"/>
      <c r="U16" s="407"/>
      <c r="V16" s="109"/>
      <c r="W16" s="1147"/>
      <c r="X16" s="1147"/>
      <c r="Y16" s="1147"/>
      <c r="Z16" s="1147"/>
      <c r="AA16" s="1147"/>
      <c r="AB16" s="202"/>
      <c r="AC16" s="109"/>
      <c r="AD16" s="1148"/>
      <c r="AE16" s="1148"/>
      <c r="AF16" s="1148"/>
      <c r="AG16" s="1148"/>
      <c r="AH16" s="1148"/>
      <c r="AI16" s="202"/>
      <c r="AJ16" s="109"/>
      <c r="AK16" s="1148"/>
      <c r="AL16" s="1148"/>
      <c r="AM16" s="1148"/>
      <c r="AN16" s="1148"/>
      <c r="AO16" s="1148"/>
      <c r="AP16" s="202"/>
      <c r="AQ16" s="407"/>
      <c r="AR16" s="1163"/>
      <c r="AS16" s="1148"/>
      <c r="AT16" s="1148"/>
      <c r="AU16" s="1148"/>
      <c r="AV16" s="1148"/>
      <c r="AW16" s="1148"/>
      <c r="AX16" s="1148"/>
      <c r="AY16" s="1164"/>
      <c r="AZ16" s="202"/>
      <c r="BA16" s="109"/>
      <c r="BB16" s="1148"/>
      <c r="BC16" s="1148"/>
      <c r="BD16" s="1148"/>
      <c r="BE16" s="1148"/>
      <c r="BF16" s="1148"/>
      <c r="BG16" s="1148"/>
      <c r="BH16" s="1148"/>
      <c r="BI16" s="1148"/>
      <c r="BJ16" s="1148"/>
      <c r="BK16" s="1148"/>
      <c r="BL16" s="427"/>
      <c r="BM16" s="109"/>
      <c r="BN16" s="1148"/>
      <c r="BO16" s="1148"/>
      <c r="BP16" s="1148"/>
      <c r="BQ16" s="1148"/>
      <c r="BR16" s="1148"/>
      <c r="BS16" s="1148"/>
      <c r="BT16" s="1148"/>
      <c r="BU16" s="1148"/>
      <c r="BV16" s="1148"/>
      <c r="BW16" s="850"/>
      <c r="BX16" s="811"/>
      <c r="BY16" s="407"/>
      <c r="BZ16" s="109"/>
      <c r="CA16" s="1194"/>
      <c r="CB16" s="202"/>
      <c r="CC16" s="407"/>
      <c r="CD16" s="1146"/>
      <c r="CE16" s="1146"/>
      <c r="CF16" s="1146"/>
      <c r="CG16" s="1146"/>
      <c r="CH16" s="1146"/>
      <c r="CI16" s="1146"/>
      <c r="CJ16" s="1146"/>
      <c r="CK16" s="1146"/>
      <c r="CL16" s="1146"/>
      <c r="CM16" s="1146"/>
      <c r="CN16" s="202"/>
      <c r="CO16" s="109"/>
      <c r="CP16" s="1148"/>
      <c r="CQ16" s="1148"/>
      <c r="CR16" s="1148"/>
      <c r="CS16" s="1148"/>
      <c r="CT16" s="1148"/>
      <c r="CU16" s="1148"/>
      <c r="CV16" s="202"/>
      <c r="CW16" s="109"/>
      <c r="CX16" s="1148"/>
      <c r="CY16" s="1148"/>
      <c r="CZ16" s="1148"/>
      <c r="DA16" s="1148"/>
      <c r="DB16" s="1148"/>
      <c r="DC16" s="1148"/>
      <c r="DD16" s="202"/>
      <c r="DE16" s="109"/>
      <c r="DF16" s="1148"/>
      <c r="DG16" s="1148"/>
      <c r="DH16" s="1148"/>
      <c r="DI16" s="1148"/>
      <c r="DJ16" s="1148"/>
      <c r="DK16" s="1148"/>
      <c r="DL16" s="202"/>
      <c r="DM16" s="109"/>
      <c r="DN16" s="1129"/>
      <c r="DO16" s="1129"/>
      <c r="DP16" s="1129"/>
      <c r="DQ16" s="1129"/>
      <c r="DR16" s="1129"/>
      <c r="DS16" s="1129"/>
      <c r="DT16" s="1129"/>
      <c r="DU16" s="1129"/>
      <c r="DV16" s="202"/>
      <c r="DW16" s="109"/>
      <c r="DX16" s="1148"/>
      <c r="DY16" s="1148"/>
      <c r="DZ16" s="1148"/>
      <c r="EA16" s="1148"/>
      <c r="EB16" s="1148"/>
      <c r="EC16" s="1148"/>
      <c r="ED16" s="1148"/>
      <c r="EE16" s="1148"/>
      <c r="EF16" s="1148"/>
      <c r="EG16" s="1148"/>
      <c r="EH16" s="1148"/>
      <c r="EI16" s="1148"/>
      <c r="EJ16" s="1148"/>
      <c r="EK16" s="1148"/>
      <c r="EL16" s="1148"/>
      <c r="EM16" s="1148"/>
      <c r="EN16" s="1148"/>
      <c r="EO16" s="1148"/>
      <c r="EP16" s="1148"/>
      <c r="EQ16" s="1148"/>
      <c r="ER16" s="310"/>
    </row>
    <row r="17" spans="1:148" s="127" customFormat="1" x14ac:dyDescent="0.25">
      <c r="A17" s="903"/>
      <c r="B17" s="1194"/>
      <c r="C17" s="354"/>
      <c r="D17" s="109"/>
      <c r="E17" s="1148"/>
      <c r="F17" s="1148"/>
      <c r="G17" s="1148"/>
      <c r="H17" s="1148"/>
      <c r="I17" s="1148"/>
      <c r="J17" s="1148"/>
      <c r="K17" s="202"/>
      <c r="L17" s="109"/>
      <c r="M17" s="1148"/>
      <c r="N17" s="1148"/>
      <c r="O17" s="1148"/>
      <c r="P17" s="1148"/>
      <c r="Q17" s="1148"/>
      <c r="R17" s="1148"/>
      <c r="S17" s="1148"/>
      <c r="T17" s="1148"/>
      <c r="U17" s="407"/>
      <c r="V17" s="109"/>
      <c r="W17" s="1147"/>
      <c r="X17" s="1147"/>
      <c r="Y17" s="1147"/>
      <c r="Z17" s="1147"/>
      <c r="AA17" s="1147"/>
      <c r="AB17" s="202"/>
      <c r="AC17" s="109"/>
      <c r="AD17" s="1148"/>
      <c r="AE17" s="1148"/>
      <c r="AF17" s="1148"/>
      <c r="AG17" s="1148"/>
      <c r="AH17" s="1148"/>
      <c r="AI17" s="202"/>
      <c r="AJ17" s="109"/>
      <c r="AK17" s="1148"/>
      <c r="AL17" s="1148"/>
      <c r="AM17" s="1148"/>
      <c r="AN17" s="1148"/>
      <c r="AO17" s="1148"/>
      <c r="AP17" s="202"/>
      <c r="AQ17" s="407"/>
      <c r="AR17" s="1163"/>
      <c r="AS17" s="1148"/>
      <c r="AT17" s="1148"/>
      <c r="AU17" s="1148"/>
      <c r="AV17" s="1148"/>
      <c r="AW17" s="1148"/>
      <c r="AX17" s="1148"/>
      <c r="AY17" s="1164"/>
      <c r="AZ17" s="202"/>
      <c r="BA17" s="109"/>
      <c r="BB17" s="1148"/>
      <c r="BC17" s="1148"/>
      <c r="BD17" s="1148"/>
      <c r="BE17" s="1148"/>
      <c r="BF17" s="1148"/>
      <c r="BG17" s="1148"/>
      <c r="BH17" s="1148"/>
      <c r="BI17" s="1148"/>
      <c r="BJ17" s="1148"/>
      <c r="BK17" s="1148"/>
      <c r="BL17" s="427"/>
      <c r="BM17" s="109"/>
      <c r="BN17" s="1148"/>
      <c r="BO17" s="1148"/>
      <c r="BP17" s="1148"/>
      <c r="BQ17" s="1148"/>
      <c r="BR17" s="1148"/>
      <c r="BS17" s="1148"/>
      <c r="BT17" s="1148"/>
      <c r="BU17" s="1148"/>
      <c r="BV17" s="1148"/>
      <c r="BW17" s="850"/>
      <c r="BX17" s="811"/>
      <c r="BY17" s="407"/>
      <c r="BZ17" s="109"/>
      <c r="CA17" s="1194"/>
      <c r="CB17" s="202"/>
      <c r="CC17" s="407"/>
      <c r="CD17" s="1146"/>
      <c r="CE17" s="1146"/>
      <c r="CF17" s="1146"/>
      <c r="CG17" s="1146"/>
      <c r="CH17" s="1146"/>
      <c r="CI17" s="1146"/>
      <c r="CJ17" s="1146"/>
      <c r="CK17" s="1146"/>
      <c r="CL17" s="1146"/>
      <c r="CM17" s="1146"/>
      <c r="CN17" s="202"/>
      <c r="CO17" s="109"/>
      <c r="CP17" s="1148"/>
      <c r="CQ17" s="1148"/>
      <c r="CR17" s="1148"/>
      <c r="CS17" s="1148"/>
      <c r="CT17" s="1148"/>
      <c r="CU17" s="1148"/>
      <c r="CV17" s="202"/>
      <c r="CW17" s="109"/>
      <c r="CX17" s="1148"/>
      <c r="CY17" s="1148"/>
      <c r="CZ17" s="1148"/>
      <c r="DA17" s="1148"/>
      <c r="DB17" s="1148"/>
      <c r="DC17" s="1148"/>
      <c r="DD17" s="202"/>
      <c r="DE17" s="109"/>
      <c r="DF17" s="1148"/>
      <c r="DG17" s="1148"/>
      <c r="DH17" s="1148"/>
      <c r="DI17" s="1148"/>
      <c r="DJ17" s="1148"/>
      <c r="DK17" s="1148"/>
      <c r="DL17" s="202"/>
      <c r="DM17" s="109"/>
      <c r="DN17" s="1129"/>
      <c r="DO17" s="1129"/>
      <c r="DP17" s="1129"/>
      <c r="DQ17" s="1129"/>
      <c r="DR17" s="1129"/>
      <c r="DS17" s="1129"/>
      <c r="DT17" s="1129"/>
      <c r="DU17" s="1129"/>
      <c r="DV17" s="202"/>
      <c r="DW17" s="109"/>
      <c r="DX17" s="1148"/>
      <c r="DY17" s="1148"/>
      <c r="DZ17" s="1148"/>
      <c r="EA17" s="1148"/>
      <c r="EB17" s="1148"/>
      <c r="EC17" s="1148"/>
      <c r="ED17" s="1148"/>
      <c r="EE17" s="1148"/>
      <c r="EF17" s="1148"/>
      <c r="EG17" s="1148"/>
      <c r="EH17" s="1148"/>
      <c r="EI17" s="1148"/>
      <c r="EJ17" s="1148"/>
      <c r="EK17" s="1148"/>
      <c r="EL17" s="1148"/>
      <c r="EM17" s="1148"/>
      <c r="EN17" s="1148"/>
      <c r="EO17" s="1148"/>
      <c r="EP17" s="1148"/>
      <c r="EQ17" s="1148"/>
      <c r="ER17" s="310"/>
    </row>
    <row r="18" spans="1:148" s="127" customFormat="1" ht="11.25" customHeight="1" x14ac:dyDescent="0.25">
      <c r="A18" s="903"/>
      <c r="B18" s="1194"/>
      <c r="C18" s="354"/>
      <c r="D18" s="109"/>
      <c r="E18" s="1148"/>
      <c r="F18" s="1148"/>
      <c r="G18" s="1148"/>
      <c r="H18" s="1148"/>
      <c r="I18" s="1148"/>
      <c r="J18" s="1148"/>
      <c r="K18" s="202"/>
      <c r="L18" s="109"/>
      <c r="M18" s="1148"/>
      <c r="N18" s="1148"/>
      <c r="O18" s="1148"/>
      <c r="P18" s="1148"/>
      <c r="Q18" s="1148"/>
      <c r="R18" s="1148"/>
      <c r="S18" s="1148"/>
      <c r="T18" s="1148"/>
      <c r="U18" s="407"/>
      <c r="V18" s="109"/>
      <c r="W18" s="1147"/>
      <c r="X18" s="1147"/>
      <c r="Y18" s="1147"/>
      <c r="Z18" s="1147"/>
      <c r="AA18" s="1147"/>
      <c r="AB18" s="202"/>
      <c r="AC18" s="109"/>
      <c r="AD18" s="1148"/>
      <c r="AE18" s="1148"/>
      <c r="AF18" s="1148"/>
      <c r="AG18" s="1148"/>
      <c r="AH18" s="1148"/>
      <c r="AI18" s="202"/>
      <c r="AJ18" s="109"/>
      <c r="AK18" s="1148"/>
      <c r="AL18" s="1148"/>
      <c r="AM18" s="1148"/>
      <c r="AN18" s="1148"/>
      <c r="AO18" s="1148"/>
      <c r="AP18" s="202"/>
      <c r="AQ18" s="407"/>
      <c r="AR18" s="1163"/>
      <c r="AS18" s="1148"/>
      <c r="AT18" s="1148"/>
      <c r="AU18" s="1148"/>
      <c r="AV18" s="1148"/>
      <c r="AW18" s="1148"/>
      <c r="AX18" s="1148"/>
      <c r="AY18" s="1164"/>
      <c r="AZ18" s="202"/>
      <c r="BA18" s="109"/>
      <c r="BB18" s="1148"/>
      <c r="BC18" s="1148"/>
      <c r="BD18" s="1148"/>
      <c r="BE18" s="1148"/>
      <c r="BF18" s="1148"/>
      <c r="BG18" s="1148"/>
      <c r="BH18" s="1148"/>
      <c r="BI18" s="1148"/>
      <c r="BJ18" s="1148"/>
      <c r="BK18" s="1148"/>
      <c r="BL18" s="427"/>
      <c r="BM18" s="109"/>
      <c r="BN18" s="1148"/>
      <c r="BO18" s="1148"/>
      <c r="BP18" s="1148"/>
      <c r="BQ18" s="1148"/>
      <c r="BR18" s="1148"/>
      <c r="BS18" s="1148"/>
      <c r="BT18" s="1148"/>
      <c r="BU18" s="1148"/>
      <c r="BV18" s="1148"/>
      <c r="BW18" s="850"/>
      <c r="BX18" s="811"/>
      <c r="BY18" s="407"/>
      <c r="BZ18" s="109"/>
      <c r="CA18" s="1194"/>
      <c r="CB18" s="202"/>
      <c r="CC18" s="407"/>
      <c r="CD18" s="1146"/>
      <c r="CE18" s="1146"/>
      <c r="CF18" s="1146"/>
      <c r="CG18" s="1146"/>
      <c r="CH18" s="1146"/>
      <c r="CI18" s="1146"/>
      <c r="CJ18" s="1146"/>
      <c r="CK18" s="1146"/>
      <c r="CL18" s="1146"/>
      <c r="CM18" s="1146"/>
      <c r="CN18" s="202"/>
      <c r="CO18" s="109"/>
      <c r="CP18" s="1148"/>
      <c r="CQ18" s="1148"/>
      <c r="CR18" s="1148"/>
      <c r="CS18" s="1148"/>
      <c r="CT18" s="1148"/>
      <c r="CU18" s="1148"/>
      <c r="CV18" s="202"/>
      <c r="CW18" s="109"/>
      <c r="CX18" s="1148"/>
      <c r="CY18" s="1148"/>
      <c r="CZ18" s="1148"/>
      <c r="DA18" s="1148"/>
      <c r="DB18" s="1148"/>
      <c r="DC18" s="1148"/>
      <c r="DD18" s="202"/>
      <c r="DE18" s="109"/>
      <c r="DF18" s="1148"/>
      <c r="DG18" s="1148"/>
      <c r="DH18" s="1148"/>
      <c r="DI18" s="1148"/>
      <c r="DJ18" s="1148"/>
      <c r="DK18" s="1148"/>
      <c r="DL18" s="202"/>
      <c r="DM18" s="109"/>
      <c r="DN18" s="1129"/>
      <c r="DO18" s="1129"/>
      <c r="DP18" s="1129"/>
      <c r="DQ18" s="1129"/>
      <c r="DR18" s="1129"/>
      <c r="DS18" s="1129"/>
      <c r="DT18" s="1129"/>
      <c r="DU18" s="1129"/>
      <c r="DV18" s="202"/>
      <c r="DW18" s="109"/>
      <c r="DX18" s="1148"/>
      <c r="DY18" s="1148"/>
      <c r="DZ18" s="1148"/>
      <c r="EA18" s="1148"/>
      <c r="EB18" s="1148"/>
      <c r="EC18" s="1148"/>
      <c r="ED18" s="1148"/>
      <c r="EE18" s="1148"/>
      <c r="EF18" s="1148"/>
      <c r="EG18" s="1148"/>
      <c r="EH18" s="1148"/>
      <c r="EI18" s="1148"/>
      <c r="EJ18" s="1148"/>
      <c r="EK18" s="1148"/>
      <c r="EL18" s="1148"/>
      <c r="EM18" s="1148"/>
      <c r="EN18" s="1148"/>
      <c r="EO18" s="1148"/>
      <c r="EP18" s="1148"/>
      <c r="EQ18" s="1148"/>
      <c r="ER18" s="310"/>
    </row>
    <row r="19" spans="1:148" s="127" customFormat="1" ht="11.25" customHeight="1" x14ac:dyDescent="0.25">
      <c r="A19" s="903"/>
      <c r="B19" s="1194"/>
      <c r="C19" s="354"/>
      <c r="D19" s="109"/>
      <c r="E19" s="1148"/>
      <c r="F19" s="1148"/>
      <c r="G19" s="1148"/>
      <c r="H19" s="1148"/>
      <c r="I19" s="1148"/>
      <c r="J19" s="1148"/>
      <c r="K19" s="202"/>
      <c r="L19" s="109"/>
      <c r="M19" s="1148"/>
      <c r="N19" s="1148"/>
      <c r="O19" s="1148"/>
      <c r="P19" s="1148"/>
      <c r="Q19" s="1148"/>
      <c r="R19" s="1148"/>
      <c r="S19" s="1148"/>
      <c r="T19" s="1148"/>
      <c r="U19" s="407"/>
      <c r="V19" s="109"/>
      <c r="W19" s="1147"/>
      <c r="X19" s="1147"/>
      <c r="Y19" s="1147"/>
      <c r="Z19" s="1147"/>
      <c r="AA19" s="1147"/>
      <c r="AB19" s="202"/>
      <c r="AC19" s="109"/>
      <c r="AD19" s="1148"/>
      <c r="AE19" s="1148"/>
      <c r="AF19" s="1148"/>
      <c r="AG19" s="1148"/>
      <c r="AH19" s="1148"/>
      <c r="AI19" s="202"/>
      <c r="AJ19" s="109"/>
      <c r="AK19" s="1148"/>
      <c r="AL19" s="1148"/>
      <c r="AM19" s="1148"/>
      <c r="AN19" s="1148"/>
      <c r="AO19" s="1148"/>
      <c r="AP19" s="202"/>
      <c r="AQ19" s="407"/>
      <c r="AR19" s="1163"/>
      <c r="AS19" s="1148"/>
      <c r="AT19" s="1148"/>
      <c r="AU19" s="1148"/>
      <c r="AV19" s="1148"/>
      <c r="AW19" s="1148"/>
      <c r="AX19" s="1148"/>
      <c r="AY19" s="1164"/>
      <c r="AZ19" s="202"/>
      <c r="BA19" s="109"/>
      <c r="BB19" s="1148"/>
      <c r="BC19" s="1148"/>
      <c r="BD19" s="1148"/>
      <c r="BE19" s="1148"/>
      <c r="BF19" s="1148"/>
      <c r="BG19" s="1148"/>
      <c r="BH19" s="1148"/>
      <c r="BI19" s="1148"/>
      <c r="BJ19" s="1148"/>
      <c r="BK19" s="1148"/>
      <c r="BL19" s="427"/>
      <c r="BM19" s="109"/>
      <c r="BN19" s="1158"/>
      <c r="BO19" s="1158"/>
      <c r="BP19" s="1158"/>
      <c r="BQ19" s="1158"/>
      <c r="BR19" s="1158"/>
      <c r="BS19" s="1158"/>
      <c r="BT19" s="1158"/>
      <c r="BU19" s="1158"/>
      <c r="BV19" s="1158"/>
      <c r="BW19" s="850"/>
      <c r="BX19" s="811"/>
      <c r="BY19" s="407"/>
      <c r="BZ19" s="109"/>
      <c r="CA19" s="1194"/>
      <c r="CB19" s="202"/>
      <c r="CC19" s="407"/>
      <c r="CD19" s="1146"/>
      <c r="CE19" s="1146"/>
      <c r="CF19" s="1146"/>
      <c r="CG19" s="1146"/>
      <c r="CH19" s="1146"/>
      <c r="CI19" s="1146"/>
      <c r="CJ19" s="1146"/>
      <c r="CK19" s="1146"/>
      <c r="CL19" s="1146"/>
      <c r="CM19" s="1146"/>
      <c r="CN19" s="202"/>
      <c r="CO19" s="109"/>
      <c r="CP19" s="1148"/>
      <c r="CQ19" s="1148"/>
      <c r="CR19" s="1148"/>
      <c r="CS19" s="1148"/>
      <c r="CT19" s="1148"/>
      <c r="CU19" s="1148"/>
      <c r="CV19" s="202"/>
      <c r="CW19" s="109"/>
      <c r="CX19" s="1148"/>
      <c r="CY19" s="1148"/>
      <c r="CZ19" s="1148"/>
      <c r="DA19" s="1148"/>
      <c r="DB19" s="1148"/>
      <c r="DC19" s="1148"/>
      <c r="DD19" s="202"/>
      <c r="DE19" s="109"/>
      <c r="DF19" s="1148"/>
      <c r="DG19" s="1148"/>
      <c r="DH19" s="1148"/>
      <c r="DI19" s="1148"/>
      <c r="DJ19" s="1148"/>
      <c r="DK19" s="1148"/>
      <c r="DL19" s="202"/>
      <c r="DM19" s="109"/>
      <c r="DN19" s="1129"/>
      <c r="DO19" s="1129"/>
      <c r="DP19" s="1129"/>
      <c r="DQ19" s="1129"/>
      <c r="DR19" s="1129"/>
      <c r="DS19" s="1129"/>
      <c r="DT19" s="1129"/>
      <c r="DU19" s="1129"/>
      <c r="DV19" s="202"/>
      <c r="DW19" s="109"/>
      <c r="DX19" s="1148"/>
      <c r="DY19" s="1148"/>
      <c r="DZ19" s="1148"/>
      <c r="EA19" s="1148"/>
      <c r="EB19" s="1148"/>
      <c r="EC19" s="1148"/>
      <c r="ED19" s="1148"/>
      <c r="EE19" s="1148"/>
      <c r="EF19" s="1148"/>
      <c r="EG19" s="1148"/>
      <c r="EH19" s="1148"/>
      <c r="EI19" s="1148"/>
      <c r="EJ19" s="1148"/>
      <c r="EK19" s="1148"/>
      <c r="EL19" s="1148"/>
      <c r="EM19" s="1148"/>
      <c r="EN19" s="1148"/>
      <c r="EO19" s="1148"/>
      <c r="EP19" s="1148"/>
      <c r="EQ19" s="1148"/>
      <c r="ER19" s="310"/>
    </row>
    <row r="20" spans="1:148" s="127" customFormat="1" ht="11.25" customHeight="1" thickBot="1" x14ac:dyDescent="0.3">
      <c r="A20" s="903"/>
      <c r="B20" s="1194"/>
      <c r="C20" s="354"/>
      <c r="D20" s="109"/>
      <c r="E20" s="1148"/>
      <c r="F20" s="1148"/>
      <c r="G20" s="1148"/>
      <c r="H20" s="1148"/>
      <c r="I20" s="1148"/>
      <c r="J20" s="1148"/>
      <c r="K20" s="202"/>
      <c r="L20" s="109"/>
      <c r="M20" s="1148"/>
      <c r="N20" s="1148"/>
      <c r="O20" s="1148"/>
      <c r="P20" s="1148"/>
      <c r="Q20" s="1148"/>
      <c r="R20" s="1148"/>
      <c r="S20" s="1148"/>
      <c r="T20" s="1148"/>
      <c r="U20" s="407"/>
      <c r="V20" s="109"/>
      <c r="W20" s="1147"/>
      <c r="X20" s="1147"/>
      <c r="Y20" s="1147"/>
      <c r="Z20" s="1147"/>
      <c r="AA20" s="1147"/>
      <c r="AB20" s="202"/>
      <c r="AC20" s="109"/>
      <c r="AD20" s="1148"/>
      <c r="AE20" s="1148"/>
      <c r="AF20" s="1148"/>
      <c r="AG20" s="1148"/>
      <c r="AH20" s="1148"/>
      <c r="AI20" s="202"/>
      <c r="AJ20" s="109"/>
      <c r="AK20" s="1148"/>
      <c r="AL20" s="1148"/>
      <c r="AM20" s="1148"/>
      <c r="AN20" s="1148"/>
      <c r="AO20" s="1148"/>
      <c r="AP20" s="202"/>
      <c r="AQ20" s="407"/>
      <c r="AR20" s="1165"/>
      <c r="AS20" s="1166"/>
      <c r="AT20" s="1166"/>
      <c r="AU20" s="1166"/>
      <c r="AV20" s="1166"/>
      <c r="AW20" s="1166"/>
      <c r="AX20" s="1166"/>
      <c r="AY20" s="1167"/>
      <c r="AZ20" s="202"/>
      <c r="BA20" s="109"/>
      <c r="BB20" s="1148"/>
      <c r="BC20" s="1148"/>
      <c r="BD20" s="1148"/>
      <c r="BE20" s="1148"/>
      <c r="BF20" s="1148"/>
      <c r="BG20" s="1148"/>
      <c r="BH20" s="1148"/>
      <c r="BI20" s="1148"/>
      <c r="BJ20" s="1148"/>
      <c r="BK20" s="1148"/>
      <c r="BL20" s="427"/>
      <c r="BM20" s="109"/>
      <c r="BN20" s="1180" t="s">
        <v>1583</v>
      </c>
      <c r="BO20" s="1181"/>
      <c r="BP20" s="1181"/>
      <c r="BQ20" s="1181"/>
      <c r="BR20" s="1181"/>
      <c r="BS20" s="1181"/>
      <c r="BT20" s="1181"/>
      <c r="BU20" s="1181"/>
      <c r="BV20" s="1182"/>
      <c r="BW20" s="850"/>
      <c r="BX20" s="811"/>
      <c r="BY20" s="407"/>
      <c r="BZ20" s="109"/>
      <c r="CA20" s="1194"/>
      <c r="CB20" s="202"/>
      <c r="CC20" s="407"/>
      <c r="CD20" s="1146"/>
      <c r="CE20" s="1146"/>
      <c r="CF20" s="1146"/>
      <c r="CG20" s="1146"/>
      <c r="CH20" s="1146"/>
      <c r="CI20" s="1146"/>
      <c r="CJ20" s="1146"/>
      <c r="CK20" s="1146"/>
      <c r="CL20" s="1146"/>
      <c r="CM20" s="1146"/>
      <c r="CN20" s="202"/>
      <c r="CO20" s="109"/>
      <c r="CP20" s="1148"/>
      <c r="CQ20" s="1148"/>
      <c r="CR20" s="1148"/>
      <c r="CS20" s="1148"/>
      <c r="CT20" s="1148"/>
      <c r="CU20" s="1148"/>
      <c r="CV20" s="202"/>
      <c r="CW20" s="109"/>
      <c r="CX20" s="1148"/>
      <c r="CY20" s="1148"/>
      <c r="CZ20" s="1148"/>
      <c r="DA20" s="1148"/>
      <c r="DB20" s="1148"/>
      <c r="DC20" s="1148"/>
      <c r="DD20" s="202"/>
      <c r="DE20" s="109"/>
      <c r="DF20" s="1148"/>
      <c r="DG20" s="1148"/>
      <c r="DH20" s="1148"/>
      <c r="DI20" s="1148"/>
      <c r="DJ20" s="1148"/>
      <c r="DK20" s="1148"/>
      <c r="DL20" s="202"/>
      <c r="DM20" s="109"/>
      <c r="DN20" s="1129"/>
      <c r="DO20" s="1129"/>
      <c r="DP20" s="1129"/>
      <c r="DQ20" s="1129"/>
      <c r="DR20" s="1129"/>
      <c r="DS20" s="1129"/>
      <c r="DT20" s="1129"/>
      <c r="DU20" s="1129"/>
      <c r="DV20" s="202"/>
      <c r="DW20" s="109"/>
      <c r="DX20" s="1148"/>
      <c r="DY20" s="1148"/>
      <c r="DZ20" s="1148"/>
      <c r="EA20" s="1148"/>
      <c r="EB20" s="1148"/>
      <c r="EC20" s="1148"/>
      <c r="ED20" s="1148"/>
      <c r="EE20" s="1148"/>
      <c r="EF20" s="1148"/>
      <c r="EG20" s="1148"/>
      <c r="EH20" s="1148"/>
      <c r="EI20" s="1148"/>
      <c r="EJ20" s="1148"/>
      <c r="EK20" s="1148"/>
      <c r="EL20" s="1148"/>
      <c r="EM20" s="1148"/>
      <c r="EN20" s="1148"/>
      <c r="EO20" s="1148"/>
      <c r="EP20" s="1148"/>
      <c r="EQ20" s="1148"/>
      <c r="ER20" s="310"/>
    </row>
    <row r="21" spans="1:148" s="127" customFormat="1" ht="11.25" customHeight="1" x14ac:dyDescent="0.25">
      <c r="A21" s="903"/>
      <c r="B21" s="1194"/>
      <c r="C21" s="354"/>
      <c r="D21" s="109"/>
      <c r="E21" s="1148"/>
      <c r="F21" s="1148"/>
      <c r="G21" s="1148"/>
      <c r="H21" s="1148"/>
      <c r="I21" s="1148"/>
      <c r="J21" s="1148"/>
      <c r="K21" s="202"/>
      <c r="L21" s="109"/>
      <c r="M21" s="1148"/>
      <c r="N21" s="1148"/>
      <c r="O21" s="1148"/>
      <c r="P21" s="1148"/>
      <c r="Q21" s="1148"/>
      <c r="R21" s="1148"/>
      <c r="S21" s="1148"/>
      <c r="T21" s="1148"/>
      <c r="U21" s="407"/>
      <c r="V21" s="109"/>
      <c r="W21" s="1147"/>
      <c r="X21" s="1147"/>
      <c r="Y21" s="1147"/>
      <c r="Z21" s="1147"/>
      <c r="AA21" s="1147"/>
      <c r="AB21" s="202"/>
      <c r="AC21" s="109"/>
      <c r="AD21" s="1148"/>
      <c r="AE21" s="1148"/>
      <c r="AF21" s="1148"/>
      <c r="AG21" s="1148"/>
      <c r="AH21" s="1148"/>
      <c r="AI21" s="202"/>
      <c r="AJ21" s="109"/>
      <c r="AK21" s="1148"/>
      <c r="AL21" s="1148"/>
      <c r="AM21" s="1148"/>
      <c r="AN21" s="1148"/>
      <c r="AO21" s="1148"/>
      <c r="AP21" s="202"/>
      <c r="AQ21" s="407"/>
      <c r="AR21" s="1149" t="s">
        <v>1580</v>
      </c>
      <c r="AS21" s="1150"/>
      <c r="AT21" s="1150"/>
      <c r="AU21" s="1150"/>
      <c r="AV21" s="1150"/>
      <c r="AW21" s="1150"/>
      <c r="AX21" s="1150"/>
      <c r="AY21" s="1151"/>
      <c r="AZ21" s="202"/>
      <c r="BA21" s="109"/>
      <c r="BB21" s="1148"/>
      <c r="BC21" s="1148"/>
      <c r="BD21" s="1148"/>
      <c r="BE21" s="1148"/>
      <c r="BF21" s="1148"/>
      <c r="BG21" s="1148"/>
      <c r="BH21" s="1148"/>
      <c r="BI21" s="1148"/>
      <c r="BJ21" s="1148"/>
      <c r="BK21" s="1148"/>
      <c r="BL21" s="427"/>
      <c r="BM21" s="109"/>
      <c r="BN21" s="1153" t="str">
        <f ca="1">VLOOKUP(CONCATENATE(INDIRECT(ADDRESS(ROW()-12,COLUMN())),"-2"),INDIRECT("translations[[Question Num]:["&amp; Language_Selected &amp;"]]"),MATCH(Language_Selected,Language_Options,0)+1,FALSE)</f>
        <v>Were there any other pregnancies between the previous pregnancy and this pregnancy?</v>
      </c>
      <c r="BO21" s="1153"/>
      <c r="BP21" s="1153"/>
      <c r="BQ21" s="1153"/>
      <c r="BR21" s="1153"/>
      <c r="BS21" s="1153"/>
      <c r="BT21" s="1153"/>
      <c r="BU21" s="1153"/>
      <c r="BV21" s="1153"/>
      <c r="BW21" s="850"/>
      <c r="BX21" s="811"/>
      <c r="BY21" s="407"/>
      <c r="BZ21" s="109"/>
      <c r="CA21" s="1194"/>
      <c r="CB21" s="202"/>
      <c r="CC21" s="407"/>
      <c r="CD21" s="1146"/>
      <c r="CE21" s="1146"/>
      <c r="CF21" s="1146"/>
      <c r="CG21" s="1146"/>
      <c r="CH21" s="1146"/>
      <c r="CI21" s="1146"/>
      <c r="CJ21" s="1146"/>
      <c r="CK21" s="1146"/>
      <c r="CL21" s="1146"/>
      <c r="CM21" s="1146"/>
      <c r="CN21" s="202"/>
      <c r="CO21" s="109"/>
      <c r="CP21" s="1148"/>
      <c r="CQ21" s="1148"/>
      <c r="CR21" s="1148"/>
      <c r="CS21" s="1148"/>
      <c r="CT21" s="1148"/>
      <c r="CU21" s="1148"/>
      <c r="CV21" s="202"/>
      <c r="CW21" s="109"/>
      <c r="CX21" s="1148"/>
      <c r="CY21" s="1148"/>
      <c r="CZ21" s="1148"/>
      <c r="DA21" s="1148"/>
      <c r="DB21" s="1148"/>
      <c r="DC21" s="1148"/>
      <c r="DD21" s="202"/>
      <c r="DE21" s="109"/>
      <c r="DF21" s="1148"/>
      <c r="DG21" s="1148"/>
      <c r="DH21" s="1148"/>
      <c r="DI21" s="1148"/>
      <c r="DJ21" s="1148"/>
      <c r="DK21" s="1148"/>
      <c r="DL21" s="202"/>
      <c r="DM21" s="109"/>
      <c r="DN21" s="1129"/>
      <c r="DO21" s="1129"/>
      <c r="DP21" s="1129"/>
      <c r="DQ21" s="1129"/>
      <c r="DR21" s="1129"/>
      <c r="DS21" s="1129"/>
      <c r="DT21" s="1129"/>
      <c r="DU21" s="1129"/>
      <c r="DV21" s="202"/>
      <c r="DW21" s="109"/>
      <c r="DX21" s="1148"/>
      <c r="DY21" s="1148"/>
      <c r="DZ21" s="1148"/>
      <c r="EA21" s="1148"/>
      <c r="EB21" s="1148"/>
      <c r="EC21" s="1148"/>
      <c r="ED21" s="1148"/>
      <c r="EE21" s="1148"/>
      <c r="EF21" s="1148"/>
      <c r="EG21" s="1148"/>
      <c r="EH21" s="1148"/>
      <c r="EI21" s="1148"/>
      <c r="EJ21" s="1148"/>
      <c r="EK21" s="1148"/>
      <c r="EL21" s="1148"/>
      <c r="EM21" s="1148"/>
      <c r="EN21" s="1148"/>
      <c r="EO21" s="1148"/>
      <c r="EP21" s="1148"/>
      <c r="EQ21" s="1148"/>
      <c r="ER21" s="310"/>
    </row>
    <row r="22" spans="1:148" s="127" customFormat="1" ht="11.25" customHeight="1" x14ac:dyDescent="0.25">
      <c r="A22" s="903"/>
      <c r="B22" s="1194"/>
      <c r="C22" s="354"/>
      <c r="D22" s="109"/>
      <c r="E22" s="1148"/>
      <c r="F22" s="1148"/>
      <c r="G22" s="1148"/>
      <c r="H22" s="1148"/>
      <c r="I22" s="1148"/>
      <c r="J22" s="1148"/>
      <c r="K22" s="202"/>
      <c r="L22" s="109"/>
      <c r="M22" s="1148"/>
      <c r="N22" s="1148"/>
      <c r="O22" s="1148"/>
      <c r="P22" s="1148"/>
      <c r="Q22" s="1148"/>
      <c r="R22" s="1148"/>
      <c r="S22" s="1148"/>
      <c r="T22" s="1148"/>
      <c r="U22" s="407"/>
      <c r="V22" s="109"/>
      <c r="W22" s="1147"/>
      <c r="X22" s="1147"/>
      <c r="Y22" s="1147"/>
      <c r="Z22" s="1147"/>
      <c r="AA22" s="1147"/>
      <c r="AB22" s="202"/>
      <c r="AC22" s="109"/>
      <c r="AD22" s="1148"/>
      <c r="AE22" s="1148"/>
      <c r="AF22" s="1148"/>
      <c r="AG22" s="1148"/>
      <c r="AH22" s="1148"/>
      <c r="AI22" s="202"/>
      <c r="AJ22" s="109"/>
      <c r="AK22" s="1148"/>
      <c r="AL22" s="1148"/>
      <c r="AM22" s="1148"/>
      <c r="AN22" s="1148"/>
      <c r="AO22" s="1148"/>
      <c r="AP22" s="202"/>
      <c r="AQ22" s="407"/>
      <c r="AR22" s="1153" t="str">
        <f ca="1">VLOOKUP(CONCATENATE(INDIRECT(ADDRESS(ROW()-13,COLUMN())),"-1"),INDIRECT("translations[[Question Num]:["&amp; Language_Selected &amp;"]]"),MATCH(Language_Selected,Language_Options,0)+1,FALSE)</f>
        <v>On what day, month, and year was (NAME IN 218) born?</v>
      </c>
      <c r="AS22" s="1153"/>
      <c r="AT22" s="1153"/>
      <c r="AU22" s="1153"/>
      <c r="AV22" s="1153"/>
      <c r="AW22" s="1153"/>
      <c r="AX22" s="1153"/>
      <c r="AY22" s="1153"/>
      <c r="AZ22" s="202"/>
      <c r="BA22" s="109"/>
      <c r="BB22" s="1148"/>
      <c r="BC22" s="1148"/>
      <c r="BD22" s="1148"/>
      <c r="BE22" s="1148"/>
      <c r="BF22" s="1148"/>
      <c r="BG22" s="1148"/>
      <c r="BH22" s="1148"/>
      <c r="BI22" s="1148"/>
      <c r="BJ22" s="1148"/>
      <c r="BK22" s="1148"/>
      <c r="BL22" s="427"/>
      <c r="BM22" s="109"/>
      <c r="BN22" s="1148"/>
      <c r="BO22" s="1148"/>
      <c r="BP22" s="1148"/>
      <c r="BQ22" s="1148"/>
      <c r="BR22" s="1148"/>
      <c r="BS22" s="1148"/>
      <c r="BT22" s="1148"/>
      <c r="BU22" s="1148"/>
      <c r="BV22" s="1148"/>
      <c r="BW22" s="850"/>
      <c r="BX22" s="811"/>
      <c r="BY22" s="407"/>
      <c r="BZ22" s="109"/>
      <c r="CA22" s="1194"/>
      <c r="CB22" s="202"/>
      <c r="CC22" s="407"/>
      <c r="CD22" s="1146"/>
      <c r="CE22" s="1146"/>
      <c r="CF22" s="1146"/>
      <c r="CG22" s="1146"/>
      <c r="CH22" s="1146"/>
      <c r="CI22" s="1146"/>
      <c r="CJ22" s="1146"/>
      <c r="CK22" s="1146"/>
      <c r="CL22" s="1146"/>
      <c r="CM22" s="1146"/>
      <c r="CN22" s="202"/>
      <c r="CO22" s="109"/>
      <c r="CP22" s="1148"/>
      <c r="CQ22" s="1148"/>
      <c r="CR22" s="1148"/>
      <c r="CS22" s="1148"/>
      <c r="CT22" s="1148"/>
      <c r="CU22" s="1148"/>
      <c r="CV22" s="202"/>
      <c r="CW22" s="109"/>
      <c r="CX22" s="1148"/>
      <c r="CY22" s="1148"/>
      <c r="CZ22" s="1148"/>
      <c r="DA22" s="1148"/>
      <c r="DB22" s="1148"/>
      <c r="DC22" s="1148"/>
      <c r="DD22" s="202"/>
      <c r="DE22" s="109"/>
      <c r="DF22" s="1148"/>
      <c r="DG22" s="1148"/>
      <c r="DH22" s="1148"/>
      <c r="DI22" s="1148"/>
      <c r="DJ22" s="1148"/>
      <c r="DK22" s="1148"/>
      <c r="DL22" s="202"/>
      <c r="DM22" s="109"/>
      <c r="DN22" s="1129"/>
      <c r="DO22" s="1129"/>
      <c r="DP22" s="1129"/>
      <c r="DQ22" s="1129"/>
      <c r="DR22" s="1129"/>
      <c r="DS22" s="1129"/>
      <c r="DT22" s="1129"/>
      <c r="DU22" s="1129"/>
      <c r="DV22" s="202"/>
      <c r="DW22" s="109"/>
      <c r="DX22" s="1148"/>
      <c r="DY22" s="1148"/>
      <c r="DZ22" s="1148"/>
      <c r="EA22" s="1148"/>
      <c r="EB22" s="1148"/>
      <c r="EC22" s="1148"/>
      <c r="ED22" s="1148"/>
      <c r="EE22" s="1148"/>
      <c r="EF22" s="1148"/>
      <c r="EG22" s="1148"/>
      <c r="EH22" s="1148"/>
      <c r="EI22" s="1148"/>
      <c r="EJ22" s="1148"/>
      <c r="EK22" s="1148"/>
      <c r="EL22" s="1148"/>
      <c r="EM22" s="1148"/>
      <c r="EN22" s="1148"/>
      <c r="EO22" s="1148"/>
      <c r="EP22" s="1148"/>
      <c r="EQ22" s="1148"/>
      <c r="ER22" s="310"/>
    </row>
    <row r="23" spans="1:148" s="127" customFormat="1" ht="11.25" customHeight="1" x14ac:dyDescent="0.25">
      <c r="A23" s="903"/>
      <c r="B23" s="1194"/>
      <c r="C23" s="354"/>
      <c r="D23" s="109"/>
      <c r="E23" s="1148"/>
      <c r="F23" s="1148"/>
      <c r="G23" s="1148"/>
      <c r="H23" s="1148"/>
      <c r="I23" s="1148"/>
      <c r="J23" s="1148"/>
      <c r="K23" s="202"/>
      <c r="L23" s="109"/>
      <c r="M23" s="1204" t="s">
        <v>1581</v>
      </c>
      <c r="N23" s="1205"/>
      <c r="O23" s="1205"/>
      <c r="P23" s="1205"/>
      <c r="Q23" s="1205"/>
      <c r="R23" s="1205"/>
      <c r="S23" s="1205"/>
      <c r="T23" s="1206"/>
      <c r="U23" s="407"/>
      <c r="V23" s="109"/>
      <c r="W23" s="1147"/>
      <c r="X23" s="1147"/>
      <c r="Y23" s="1147"/>
      <c r="Z23" s="1147"/>
      <c r="AA23" s="1147"/>
      <c r="AB23" s="202"/>
      <c r="AC23" s="109"/>
      <c r="AD23" s="1148"/>
      <c r="AE23" s="1148"/>
      <c r="AF23" s="1148"/>
      <c r="AG23" s="1148"/>
      <c r="AH23" s="1148"/>
      <c r="AI23" s="202"/>
      <c r="AJ23" s="109"/>
      <c r="AK23" s="1148"/>
      <c r="AL23" s="1148"/>
      <c r="AM23" s="1148"/>
      <c r="AN23" s="1148"/>
      <c r="AO23" s="1148"/>
      <c r="AP23" s="202"/>
      <c r="AQ23" s="407"/>
      <c r="AR23" s="1148"/>
      <c r="AS23" s="1148"/>
      <c r="AT23" s="1148"/>
      <c r="AU23" s="1148"/>
      <c r="AV23" s="1148"/>
      <c r="AW23" s="1148"/>
      <c r="AX23" s="1148"/>
      <c r="AY23" s="1148"/>
      <c r="AZ23" s="202"/>
      <c r="BA23" s="109"/>
      <c r="BB23" s="1148"/>
      <c r="BC23" s="1148"/>
      <c r="BD23" s="1148"/>
      <c r="BE23" s="1148"/>
      <c r="BF23" s="1148"/>
      <c r="BG23" s="1148"/>
      <c r="BH23" s="1148"/>
      <c r="BI23" s="1148"/>
      <c r="BJ23" s="1148"/>
      <c r="BK23" s="1148"/>
      <c r="BL23" s="427"/>
      <c r="BM23" s="109"/>
      <c r="BN23" s="1148"/>
      <c r="BO23" s="1148"/>
      <c r="BP23" s="1148"/>
      <c r="BQ23" s="1148"/>
      <c r="BR23" s="1148"/>
      <c r="BS23" s="1148"/>
      <c r="BT23" s="1148"/>
      <c r="BU23" s="1148"/>
      <c r="BV23" s="1148"/>
      <c r="BW23" s="850"/>
      <c r="BX23" s="811"/>
      <c r="BY23" s="407"/>
      <c r="BZ23" s="109"/>
      <c r="CA23" s="1194"/>
      <c r="CB23" s="202"/>
      <c r="CC23" s="407"/>
      <c r="CD23" s="1146"/>
      <c r="CE23" s="1146"/>
      <c r="CF23" s="1146"/>
      <c r="CG23" s="1146"/>
      <c r="CH23" s="1146"/>
      <c r="CI23" s="1146"/>
      <c r="CJ23" s="1146"/>
      <c r="CK23" s="1146"/>
      <c r="CL23" s="1146"/>
      <c r="CM23" s="1146"/>
      <c r="CN23" s="202"/>
      <c r="CO23" s="109"/>
      <c r="CP23" s="1148"/>
      <c r="CQ23" s="1148"/>
      <c r="CR23" s="1148"/>
      <c r="CS23" s="1148"/>
      <c r="CT23" s="1148"/>
      <c r="CU23" s="1148"/>
      <c r="CV23" s="202"/>
      <c r="CW23" s="109"/>
      <c r="CX23" s="1148"/>
      <c r="CY23" s="1148"/>
      <c r="CZ23" s="1148"/>
      <c r="DA23" s="1148"/>
      <c r="DB23" s="1148"/>
      <c r="DC23" s="1148"/>
      <c r="DD23" s="202"/>
      <c r="DE23" s="109"/>
      <c r="DF23" s="1148"/>
      <c r="DG23" s="1148"/>
      <c r="DH23" s="1148"/>
      <c r="DI23" s="1148"/>
      <c r="DJ23" s="1148"/>
      <c r="DK23" s="1148"/>
      <c r="DL23" s="202"/>
      <c r="DM23" s="109"/>
      <c r="DN23" s="1129"/>
      <c r="DO23" s="1129"/>
      <c r="DP23" s="1129"/>
      <c r="DQ23" s="1129"/>
      <c r="DR23" s="1129"/>
      <c r="DS23" s="1129"/>
      <c r="DT23" s="1129"/>
      <c r="DU23" s="1129"/>
      <c r="DV23" s="202"/>
      <c r="DW23" s="109"/>
      <c r="DX23" s="1148"/>
      <c r="DY23" s="1148"/>
      <c r="DZ23" s="1148"/>
      <c r="EA23" s="1148"/>
      <c r="EB23" s="1148"/>
      <c r="EC23" s="1148"/>
      <c r="ED23" s="1148"/>
      <c r="EE23" s="1148"/>
      <c r="EF23" s="1148"/>
      <c r="EG23" s="1148"/>
      <c r="EH23" s="1148"/>
      <c r="EI23" s="1148"/>
      <c r="EJ23" s="1148"/>
      <c r="EK23" s="1148"/>
      <c r="EL23" s="1148"/>
      <c r="EM23" s="1148"/>
      <c r="EN23" s="1148"/>
      <c r="EO23" s="1148"/>
      <c r="EP23" s="1148"/>
      <c r="EQ23" s="1148"/>
      <c r="ER23" s="310"/>
    </row>
    <row r="24" spans="1:148" s="127" customFormat="1" ht="10.3" customHeight="1" x14ac:dyDescent="0.25">
      <c r="A24" s="903"/>
      <c r="B24" s="1194"/>
      <c r="C24" s="354"/>
      <c r="D24" s="109"/>
      <c r="E24" s="1158"/>
      <c r="F24" s="1158"/>
      <c r="G24" s="1158"/>
      <c r="H24" s="1158"/>
      <c r="I24" s="1158"/>
      <c r="J24" s="1158"/>
      <c r="K24" s="202"/>
      <c r="L24" s="109"/>
      <c r="M24" s="1213" t="s">
        <v>2129</v>
      </c>
      <c r="N24" s="1214"/>
      <c r="O24" s="1214"/>
      <c r="P24" s="1214"/>
      <c r="Q24" s="1214"/>
      <c r="R24" s="1214"/>
      <c r="S24" s="1214"/>
      <c r="T24" s="1215"/>
      <c r="U24" s="407"/>
      <c r="V24" s="109"/>
      <c r="W24" s="1147"/>
      <c r="X24" s="1147"/>
      <c r="Y24" s="1147"/>
      <c r="Z24" s="1147"/>
      <c r="AA24" s="1147"/>
      <c r="AB24" s="202"/>
      <c r="AC24" s="109"/>
      <c r="AD24" s="1148"/>
      <c r="AE24" s="1148"/>
      <c r="AF24" s="1148"/>
      <c r="AG24" s="1148"/>
      <c r="AH24" s="1148"/>
      <c r="AI24" s="202"/>
      <c r="AJ24" s="109"/>
      <c r="AK24" s="1148"/>
      <c r="AL24" s="1148"/>
      <c r="AM24" s="1148"/>
      <c r="AN24" s="1148"/>
      <c r="AO24" s="1148"/>
      <c r="AP24" s="202"/>
      <c r="AQ24" s="407"/>
      <c r="AR24" s="1148"/>
      <c r="AS24" s="1148"/>
      <c r="AT24" s="1148"/>
      <c r="AU24" s="1148"/>
      <c r="AV24" s="1148"/>
      <c r="AW24" s="1148"/>
      <c r="AX24" s="1148"/>
      <c r="AY24" s="1148"/>
      <c r="AZ24" s="202"/>
      <c r="BA24" s="109"/>
      <c r="BB24" s="1148"/>
      <c r="BC24" s="1148"/>
      <c r="BD24" s="1148"/>
      <c r="BE24" s="1148"/>
      <c r="BF24" s="1148"/>
      <c r="BG24" s="1148"/>
      <c r="BH24" s="1148"/>
      <c r="BI24" s="1148"/>
      <c r="BJ24" s="1148"/>
      <c r="BK24" s="1148"/>
      <c r="BL24" s="427"/>
      <c r="BM24" s="109"/>
      <c r="BN24" s="1148"/>
      <c r="BO24" s="1148"/>
      <c r="BP24" s="1148"/>
      <c r="BQ24" s="1148"/>
      <c r="BR24" s="1148"/>
      <c r="BS24" s="1148"/>
      <c r="BT24" s="1148"/>
      <c r="BU24" s="1148"/>
      <c r="BV24" s="1148"/>
      <c r="BW24" s="850"/>
      <c r="BX24" s="811"/>
      <c r="BY24" s="407"/>
      <c r="BZ24" s="109"/>
      <c r="CA24" s="1194"/>
      <c r="CB24" s="202"/>
      <c r="CC24" s="407"/>
      <c r="CD24" s="1146"/>
      <c r="CE24" s="1146"/>
      <c r="CF24" s="1146"/>
      <c r="CG24" s="1146"/>
      <c r="CH24" s="1146"/>
      <c r="CI24" s="1146"/>
      <c r="CJ24" s="1146"/>
      <c r="CK24" s="1146"/>
      <c r="CL24" s="1146"/>
      <c r="CM24" s="1146"/>
      <c r="CN24" s="202"/>
      <c r="CO24" s="109"/>
      <c r="CP24" s="1148"/>
      <c r="CQ24" s="1148"/>
      <c r="CR24" s="1148"/>
      <c r="CS24" s="1148"/>
      <c r="CT24" s="1148"/>
      <c r="CU24" s="1148"/>
      <c r="CV24" s="202"/>
      <c r="CW24" s="109"/>
      <c r="CX24" s="1183" t="s">
        <v>2127</v>
      </c>
      <c r="CY24" s="1184"/>
      <c r="CZ24" s="1184"/>
      <c r="DA24" s="1184"/>
      <c r="DB24" s="1184"/>
      <c r="DC24" s="1185"/>
      <c r="DD24" s="202"/>
      <c r="DE24" s="109"/>
      <c r="DF24" s="1148"/>
      <c r="DG24" s="1148"/>
      <c r="DH24" s="1148"/>
      <c r="DI24" s="1148"/>
      <c r="DJ24" s="1148"/>
      <c r="DK24" s="1148"/>
      <c r="DL24" s="202"/>
      <c r="DM24" s="109"/>
      <c r="DN24" s="1129"/>
      <c r="DO24" s="1129"/>
      <c r="DP24" s="1129"/>
      <c r="DQ24" s="1129"/>
      <c r="DR24" s="1129"/>
      <c r="DS24" s="1129"/>
      <c r="DT24" s="1129"/>
      <c r="DU24" s="1129"/>
      <c r="DV24" s="202"/>
      <c r="DW24" s="109"/>
      <c r="DX24" s="1148"/>
      <c r="DY24" s="1148"/>
      <c r="DZ24" s="1148"/>
      <c r="EA24" s="1148"/>
      <c r="EB24" s="1148"/>
      <c r="EC24" s="1148"/>
      <c r="ED24" s="1148"/>
      <c r="EE24" s="1148"/>
      <c r="EF24" s="1148"/>
      <c r="EG24" s="1148"/>
      <c r="EH24" s="1148"/>
      <c r="EI24" s="1148"/>
      <c r="EJ24" s="1148"/>
      <c r="EK24" s="1148"/>
      <c r="EL24" s="1148"/>
      <c r="EM24" s="1148"/>
      <c r="EN24" s="1148"/>
      <c r="EO24" s="1148"/>
      <c r="EP24" s="1148"/>
      <c r="EQ24" s="1148"/>
      <c r="ER24" s="310"/>
    </row>
    <row r="25" spans="1:148" s="127" customFormat="1" ht="11.25" customHeight="1" x14ac:dyDescent="0.25">
      <c r="A25" s="903"/>
      <c r="B25" s="1194"/>
      <c r="C25" s="354"/>
      <c r="D25" s="109"/>
      <c r="E25" s="1198" t="s">
        <v>1583</v>
      </c>
      <c r="F25" s="1199"/>
      <c r="G25" s="1199"/>
      <c r="H25" s="1199"/>
      <c r="I25" s="1199"/>
      <c r="J25" s="1200"/>
      <c r="K25" s="202"/>
      <c r="L25" s="109"/>
      <c r="M25" s="1153" t="str">
        <f ca="1">VLOOKUP(CONCATENATE(INDIRECT(ADDRESS(ROW()-16,COLUMN())),"-2"),INDIRECT("translations[[Question Num]:["&amp; Language_Selected &amp;"]]"),MATCH(Language_Selected,Language_Options,0)+1,FALSE)</f>
        <v>Was the first baby in this pregnancy born alive or born dead?</v>
      </c>
      <c r="N25" s="1153"/>
      <c r="O25" s="1153"/>
      <c r="P25" s="1153"/>
      <c r="Q25" s="1153"/>
      <c r="R25" s="1153"/>
      <c r="S25" s="1153"/>
      <c r="T25" s="1153"/>
      <c r="U25" s="407"/>
      <c r="V25" s="109"/>
      <c r="W25" s="1147"/>
      <c r="X25" s="1147"/>
      <c r="Y25" s="1147"/>
      <c r="Z25" s="1147"/>
      <c r="AA25" s="1147"/>
      <c r="AB25" s="202"/>
      <c r="AC25" s="109"/>
      <c r="AD25" s="1148"/>
      <c r="AE25" s="1148"/>
      <c r="AF25" s="1148"/>
      <c r="AG25" s="1148"/>
      <c r="AH25" s="1148"/>
      <c r="AI25" s="202"/>
      <c r="AJ25" s="109"/>
      <c r="AK25" s="1148"/>
      <c r="AL25" s="1148"/>
      <c r="AM25" s="1148"/>
      <c r="AN25" s="1148"/>
      <c r="AO25" s="1148"/>
      <c r="AP25" s="202"/>
      <c r="AQ25" s="407"/>
      <c r="AR25" s="1158"/>
      <c r="AS25" s="1158"/>
      <c r="AT25" s="1158"/>
      <c r="AU25" s="1158"/>
      <c r="AV25" s="1158"/>
      <c r="AW25" s="1158"/>
      <c r="AX25" s="1158"/>
      <c r="AY25" s="1158"/>
      <c r="AZ25" s="202"/>
      <c r="BA25" s="109"/>
      <c r="BB25" s="1148" t="s">
        <v>74</v>
      </c>
      <c r="BC25" s="1148"/>
      <c r="BD25" s="1148"/>
      <c r="BE25" s="1148"/>
      <c r="BF25" s="1148"/>
      <c r="BG25" s="1148"/>
      <c r="BH25" s="1148"/>
      <c r="BI25" s="1148"/>
      <c r="BJ25" s="1148"/>
      <c r="BK25" s="1148"/>
      <c r="BL25" s="427"/>
      <c r="BM25" s="109"/>
      <c r="BN25" s="1148"/>
      <c r="BO25" s="1148"/>
      <c r="BP25" s="1148"/>
      <c r="BQ25" s="1148"/>
      <c r="BR25" s="1148"/>
      <c r="BS25" s="1148"/>
      <c r="BT25" s="1148"/>
      <c r="BU25" s="1148"/>
      <c r="BV25" s="1148"/>
      <c r="BW25" s="850"/>
      <c r="BX25" s="811"/>
      <c r="BY25" s="407"/>
      <c r="BZ25" s="109"/>
      <c r="CA25" s="1194"/>
      <c r="CB25" s="202"/>
      <c r="CC25" s="407"/>
      <c r="CD25" s="1146"/>
      <c r="CE25" s="1146"/>
      <c r="CF25" s="1146"/>
      <c r="CG25" s="1146"/>
      <c r="CH25" s="1146"/>
      <c r="CI25" s="1146"/>
      <c r="CJ25" s="1146"/>
      <c r="CK25" s="1146"/>
      <c r="CL25" s="1146"/>
      <c r="CM25" s="1146"/>
      <c r="CN25" s="202"/>
      <c r="CO25" s="109"/>
      <c r="CP25" s="1148"/>
      <c r="CQ25" s="1148"/>
      <c r="CR25" s="1148"/>
      <c r="CS25" s="1148"/>
      <c r="CT25" s="1148"/>
      <c r="CU25" s="1148"/>
      <c r="CV25" s="202"/>
      <c r="CW25" s="109"/>
      <c r="CX25" s="1148" t="str">
        <f ca="1">VLOOKUP(CONCATENATE(INDIRECT(ADDRESS(ROW()-16,COLUMN())),"-2"),INDIRECT("translations[[Question Num]:["&amp; Language_Selected &amp;"]]"),MATCH(Language_Selected,Language_Options,0)+1,FALSE)</f>
        <v>How old was (NAME IN 218) at her last birthday?
RECORD AGE IN COMPLETED YEARS.</v>
      </c>
      <c r="CY25" s="1148"/>
      <c r="CZ25" s="1148"/>
      <c r="DA25" s="1148"/>
      <c r="DB25" s="1148"/>
      <c r="DC25" s="1148"/>
      <c r="DD25" s="202"/>
      <c r="DE25" s="109"/>
      <c r="DF25" s="1148"/>
      <c r="DG25" s="1148"/>
      <c r="DH25" s="1148"/>
      <c r="DI25" s="1148"/>
      <c r="DJ25" s="1148"/>
      <c r="DK25" s="1148"/>
      <c r="DL25" s="202"/>
      <c r="DM25" s="109"/>
      <c r="DN25" s="1129"/>
      <c r="DO25" s="1129"/>
      <c r="DP25" s="1129"/>
      <c r="DQ25" s="1129"/>
      <c r="DR25" s="1129"/>
      <c r="DS25" s="1129"/>
      <c r="DT25" s="1129"/>
      <c r="DU25" s="1129"/>
      <c r="DV25" s="202"/>
      <c r="DW25" s="109"/>
      <c r="DX25" s="1158"/>
      <c r="DY25" s="1158"/>
      <c r="DZ25" s="1158"/>
      <c r="EA25" s="1158"/>
      <c r="EB25" s="1158"/>
      <c r="EC25" s="1158"/>
      <c r="ED25" s="1158"/>
      <c r="EE25" s="1158"/>
      <c r="EF25" s="1158"/>
      <c r="EG25" s="1158"/>
      <c r="EH25" s="1158"/>
      <c r="EI25" s="1158"/>
      <c r="EJ25" s="1158"/>
      <c r="EK25" s="1158"/>
      <c r="EL25" s="1158"/>
      <c r="EM25" s="1158"/>
      <c r="EN25" s="1158"/>
      <c r="EO25" s="1158"/>
      <c r="EP25" s="1158"/>
      <c r="EQ25" s="1158"/>
      <c r="ER25" s="310"/>
    </row>
    <row r="26" spans="1:148" s="127" customFormat="1" ht="10.4" customHeight="1" x14ac:dyDescent="0.25">
      <c r="A26" s="903"/>
      <c r="B26" s="1194"/>
      <c r="C26" s="354"/>
      <c r="D26" s="109"/>
      <c r="E26" s="1148" t="str">
        <f ca="1">VLOOKUP(CONCATENATE(INDIRECT(ADDRESS(ROW()-17,COLUMN())),"-2"),INDIRECT("translations[[Question Num]:["&amp; Language_Selected &amp;"]]"),MATCH(Language_Selected,Language_Options,0)+1,FALSE)</f>
        <v xml:space="preserve">Think back to your next pregnancy. Was that a single pregnancy, twins, or triplets? </v>
      </c>
      <c r="F26" s="1148"/>
      <c r="G26" s="1148"/>
      <c r="H26" s="1148"/>
      <c r="I26" s="1148"/>
      <c r="J26" s="1148"/>
      <c r="K26" s="202"/>
      <c r="L26" s="109"/>
      <c r="M26" s="1148"/>
      <c r="N26" s="1148"/>
      <c r="O26" s="1148"/>
      <c r="P26" s="1148"/>
      <c r="Q26" s="1148"/>
      <c r="R26" s="1148"/>
      <c r="S26" s="1148"/>
      <c r="T26" s="1148"/>
      <c r="U26" s="407"/>
      <c r="V26" s="109"/>
      <c r="W26" s="1147"/>
      <c r="X26" s="1147"/>
      <c r="Y26" s="1147"/>
      <c r="Z26" s="1147"/>
      <c r="AA26" s="1147"/>
      <c r="AB26" s="202"/>
      <c r="AC26" s="109"/>
      <c r="AD26" s="1148"/>
      <c r="AE26" s="1148"/>
      <c r="AF26" s="1148"/>
      <c r="AG26" s="1148"/>
      <c r="AH26" s="1148"/>
      <c r="AI26" s="202"/>
      <c r="AJ26" s="109"/>
      <c r="AK26" s="1148"/>
      <c r="AL26" s="1148"/>
      <c r="AM26" s="1148"/>
      <c r="AN26" s="1148"/>
      <c r="AO26" s="1148"/>
      <c r="AP26" s="202"/>
      <c r="AQ26" s="407"/>
      <c r="AR26" s="1152" t="s">
        <v>2124</v>
      </c>
      <c r="AS26" s="1153"/>
      <c r="AT26" s="1153"/>
      <c r="AU26" s="1153"/>
      <c r="AV26" s="1153"/>
      <c r="AW26" s="1153"/>
      <c r="AX26" s="1153"/>
      <c r="AY26" s="1154"/>
      <c r="AZ26" s="202"/>
      <c r="BA26" s="109"/>
      <c r="BB26" s="1148"/>
      <c r="BC26" s="1148"/>
      <c r="BD26" s="1148"/>
      <c r="BE26" s="1148"/>
      <c r="BF26" s="1148"/>
      <c r="BG26" s="1148"/>
      <c r="BH26" s="1148"/>
      <c r="BI26" s="1148"/>
      <c r="BJ26" s="1148"/>
      <c r="BK26" s="1148"/>
      <c r="BL26" s="412"/>
      <c r="BM26" s="109"/>
      <c r="BN26" s="1148"/>
      <c r="BO26" s="1148"/>
      <c r="BP26" s="1148"/>
      <c r="BQ26" s="1148"/>
      <c r="BR26" s="1148"/>
      <c r="BS26" s="1148"/>
      <c r="BT26" s="1148"/>
      <c r="BU26" s="1148"/>
      <c r="BV26" s="1148"/>
      <c r="BW26" s="850"/>
      <c r="BX26" s="811"/>
      <c r="BY26" s="407"/>
      <c r="BZ26" s="109"/>
      <c r="CA26" s="1194"/>
      <c r="CB26" s="202"/>
      <c r="CC26" s="407"/>
      <c r="CD26" s="1146"/>
      <c r="CE26" s="1146"/>
      <c r="CF26" s="1146"/>
      <c r="CG26" s="1146"/>
      <c r="CH26" s="1146"/>
      <c r="CI26" s="1146"/>
      <c r="CJ26" s="1146"/>
      <c r="CK26" s="1146"/>
      <c r="CL26" s="1146"/>
      <c r="CM26" s="1146"/>
      <c r="CN26" s="202"/>
      <c r="CO26" s="109"/>
      <c r="CP26" s="1148"/>
      <c r="CQ26" s="1148"/>
      <c r="CR26" s="1148"/>
      <c r="CS26" s="1148"/>
      <c r="CT26" s="1148"/>
      <c r="CU26" s="1148"/>
      <c r="CV26" s="202"/>
      <c r="CW26" s="109"/>
      <c r="CX26" s="1148"/>
      <c r="CY26" s="1148"/>
      <c r="CZ26" s="1148"/>
      <c r="DA26" s="1148"/>
      <c r="DB26" s="1148"/>
      <c r="DC26" s="1148"/>
      <c r="DD26" s="202"/>
      <c r="DE26" s="109"/>
      <c r="DF26" s="1148"/>
      <c r="DG26" s="1148"/>
      <c r="DH26" s="1148"/>
      <c r="DI26" s="1148"/>
      <c r="DJ26" s="1148"/>
      <c r="DK26" s="1148"/>
      <c r="DL26" s="202"/>
      <c r="DM26" s="109"/>
      <c r="DN26" s="1129"/>
      <c r="DO26" s="1129"/>
      <c r="DP26" s="1129"/>
      <c r="DQ26" s="1129"/>
      <c r="DR26" s="1129"/>
      <c r="DS26" s="1129"/>
      <c r="DT26" s="1129"/>
      <c r="DU26" s="1129"/>
      <c r="DV26" s="202"/>
      <c r="DW26" s="109"/>
      <c r="DX26" s="1183" t="s">
        <v>2127</v>
      </c>
      <c r="DY26" s="1184"/>
      <c r="DZ26" s="1184"/>
      <c r="EA26" s="1184"/>
      <c r="EB26" s="1184"/>
      <c r="EC26" s="1184"/>
      <c r="ED26" s="1184"/>
      <c r="EE26" s="1184"/>
      <c r="EF26" s="1184"/>
      <c r="EG26" s="1184"/>
      <c r="EH26" s="1184"/>
      <c r="EI26" s="1184"/>
      <c r="EJ26" s="1184"/>
      <c r="EK26" s="1184"/>
      <c r="EL26" s="1184"/>
      <c r="EM26" s="1184"/>
      <c r="EN26" s="1184"/>
      <c r="EO26" s="1184"/>
      <c r="EP26" s="1184"/>
      <c r="EQ26" s="1185"/>
      <c r="ER26" s="514"/>
    </row>
    <row r="27" spans="1:148" s="127" customFormat="1" ht="10.4" customHeight="1" x14ac:dyDescent="0.25">
      <c r="A27" s="903"/>
      <c r="B27" s="1194"/>
      <c r="C27" s="354"/>
      <c r="D27" s="109"/>
      <c r="E27" s="1148"/>
      <c r="F27" s="1148"/>
      <c r="G27" s="1148"/>
      <c r="H27" s="1148"/>
      <c r="I27" s="1148"/>
      <c r="J27" s="1148"/>
      <c r="K27" s="202"/>
      <c r="L27" s="109"/>
      <c r="M27" s="1148"/>
      <c r="N27" s="1148"/>
      <c r="O27" s="1148"/>
      <c r="P27" s="1148"/>
      <c r="Q27" s="1148"/>
      <c r="R27" s="1148"/>
      <c r="S27" s="1148"/>
      <c r="T27" s="1148"/>
      <c r="U27" s="407"/>
      <c r="V27" s="109"/>
      <c r="W27" s="1147"/>
      <c r="X27" s="1147"/>
      <c r="Y27" s="1147"/>
      <c r="Z27" s="1147"/>
      <c r="AA27" s="1147"/>
      <c r="AB27" s="202"/>
      <c r="AC27" s="109"/>
      <c r="AD27" s="1148"/>
      <c r="AE27" s="1148"/>
      <c r="AF27" s="1148"/>
      <c r="AG27" s="1148"/>
      <c r="AH27" s="1148"/>
      <c r="AI27" s="202"/>
      <c r="AJ27" s="109"/>
      <c r="AK27" s="1148"/>
      <c r="AL27" s="1148"/>
      <c r="AM27" s="1148"/>
      <c r="AN27" s="1148"/>
      <c r="AO27" s="1148"/>
      <c r="AP27" s="202"/>
      <c r="AQ27" s="407"/>
      <c r="AR27" s="1155"/>
      <c r="AS27" s="1148"/>
      <c r="AT27" s="1148"/>
      <c r="AU27" s="1148"/>
      <c r="AV27" s="1148"/>
      <c r="AW27" s="1148"/>
      <c r="AX27" s="1148"/>
      <c r="AY27" s="1156"/>
      <c r="AZ27" s="202"/>
      <c r="BA27" s="109"/>
      <c r="BB27" s="1148"/>
      <c r="BC27" s="1148"/>
      <c r="BD27" s="1148"/>
      <c r="BE27" s="1148"/>
      <c r="BF27" s="1148"/>
      <c r="BG27" s="1148"/>
      <c r="BH27" s="1148"/>
      <c r="BI27" s="1148"/>
      <c r="BJ27" s="1148"/>
      <c r="BK27" s="1148"/>
      <c r="BL27" s="412"/>
      <c r="BM27" s="109"/>
      <c r="BN27" s="1148"/>
      <c r="BO27" s="1148"/>
      <c r="BP27" s="1148"/>
      <c r="BQ27" s="1148"/>
      <c r="BR27" s="1148"/>
      <c r="BS27" s="1148"/>
      <c r="BT27" s="1148"/>
      <c r="BU27" s="1148"/>
      <c r="BV27" s="1148"/>
      <c r="BW27" s="850"/>
      <c r="BX27" s="811"/>
      <c r="BY27" s="407"/>
      <c r="BZ27" s="109"/>
      <c r="CA27" s="1194"/>
      <c r="CB27" s="202"/>
      <c r="CC27" s="407"/>
      <c r="CD27" s="1146"/>
      <c r="CE27" s="1146"/>
      <c r="CF27" s="1146"/>
      <c r="CG27" s="1146"/>
      <c r="CH27" s="1146"/>
      <c r="CI27" s="1146"/>
      <c r="CJ27" s="1146"/>
      <c r="CK27" s="1146"/>
      <c r="CL27" s="1146"/>
      <c r="CM27" s="1146"/>
      <c r="CN27" s="202"/>
      <c r="CO27" s="109"/>
      <c r="CP27" s="1148"/>
      <c r="CQ27" s="1148"/>
      <c r="CR27" s="1148"/>
      <c r="CS27" s="1148"/>
      <c r="CT27" s="1148"/>
      <c r="CU27" s="1148"/>
      <c r="CV27" s="202"/>
      <c r="CW27" s="109"/>
      <c r="CX27" s="1148"/>
      <c r="CY27" s="1148"/>
      <c r="CZ27" s="1148"/>
      <c r="DA27" s="1148"/>
      <c r="DB27" s="1148"/>
      <c r="DC27" s="1148"/>
      <c r="DD27" s="202"/>
      <c r="DE27" s="109"/>
      <c r="DF27" s="1148"/>
      <c r="DG27" s="1148"/>
      <c r="DH27" s="1148"/>
      <c r="DI27" s="1148"/>
      <c r="DJ27" s="1148"/>
      <c r="DK27" s="1148"/>
      <c r="DL27" s="202"/>
      <c r="DM27" s="109"/>
      <c r="DN27" s="1129"/>
      <c r="DO27" s="1129"/>
      <c r="DP27" s="1129"/>
      <c r="DQ27" s="1129"/>
      <c r="DR27" s="1129"/>
      <c r="DS27" s="1129"/>
      <c r="DT27" s="1129"/>
      <c r="DU27" s="1129"/>
      <c r="DV27" s="202"/>
      <c r="DW27" s="109"/>
      <c r="DX27" s="1153" t="str">
        <f ca="1">CONCATENATE(
VLOOKUP(CONCATENATE(INDIRECT(ADDRESS(ROW()-18,COLUMN())),"b1"),INDIRECT("translations[[Question Num]:["&amp; Language_Selected &amp;"]]"),MATCH(Language_Selected,Language_Options,0)+1,FALSE),
CHAR(10),
VLOOKUP(CONCATENATE(INDIRECT(ADDRESS(ROW()-18,COLUMN())),"b2"),INDIRECT("translations[[Question Num]:["&amp; Language_Selected &amp;"]]"),MATCH(Language_Selected,Language_Options,0)+1,FALSE)
)</f>
        <v>How old was (NAME IN 218) when she died?
IF '12 MONTHS' OR '1 YR', ASK: Did (NAME IN 218) have her first birthday?
THEN ASK: Exactly how many months old was (NAME IN 218) when she died?
RECORD DAYS IF LESS THAN 1 MONTH; MONTHS IF LESS THAN TWO YEARS; OR YEARS.</v>
      </c>
      <c r="DY27" s="1153"/>
      <c r="DZ27" s="1153"/>
      <c r="EA27" s="1153"/>
      <c r="EB27" s="1153"/>
      <c r="EC27" s="1153"/>
      <c r="ED27" s="1153"/>
      <c r="EE27" s="1153"/>
      <c r="EF27" s="1153"/>
      <c r="EG27" s="1153"/>
      <c r="EH27" s="1153"/>
      <c r="EI27" s="1153"/>
      <c r="EJ27" s="1153"/>
      <c r="EK27" s="1153"/>
      <c r="EL27" s="1153"/>
      <c r="EM27" s="1153"/>
      <c r="EN27" s="1153"/>
      <c r="EO27" s="1153"/>
      <c r="EP27" s="1153"/>
      <c r="EQ27" s="1153"/>
      <c r="ER27" s="514"/>
    </row>
    <row r="28" spans="1:148" s="127" customFormat="1" ht="11.25" customHeight="1" x14ac:dyDescent="0.25">
      <c r="A28" s="903"/>
      <c r="B28" s="1194"/>
      <c r="C28" s="354"/>
      <c r="D28" s="109"/>
      <c r="E28" s="1148"/>
      <c r="F28" s="1148"/>
      <c r="G28" s="1148"/>
      <c r="H28" s="1148"/>
      <c r="I28" s="1148"/>
      <c r="J28" s="1148"/>
      <c r="K28" s="202"/>
      <c r="L28" s="109"/>
      <c r="M28" s="1148"/>
      <c r="N28" s="1148"/>
      <c r="O28" s="1148"/>
      <c r="P28" s="1148"/>
      <c r="Q28" s="1148"/>
      <c r="R28" s="1148"/>
      <c r="S28" s="1148"/>
      <c r="T28" s="1148"/>
      <c r="U28" s="407"/>
      <c r="V28" s="109"/>
      <c r="W28" s="1147"/>
      <c r="X28" s="1147"/>
      <c r="Y28" s="1147"/>
      <c r="Z28" s="1147"/>
      <c r="AA28" s="1147"/>
      <c r="AB28" s="202"/>
      <c r="AC28" s="109"/>
      <c r="AD28" s="1148"/>
      <c r="AE28" s="1148"/>
      <c r="AF28" s="1148"/>
      <c r="AG28" s="1148"/>
      <c r="AH28" s="1148"/>
      <c r="AI28" s="202"/>
      <c r="AJ28" s="109"/>
      <c r="AK28" s="1148"/>
      <c r="AL28" s="1148"/>
      <c r="AM28" s="1148"/>
      <c r="AN28" s="1148"/>
      <c r="AO28" s="1148"/>
      <c r="AP28" s="202"/>
      <c r="AQ28" s="407"/>
      <c r="AR28" s="1157"/>
      <c r="AS28" s="1158"/>
      <c r="AT28" s="1158"/>
      <c r="AU28" s="1158"/>
      <c r="AV28" s="1158"/>
      <c r="AW28" s="1158"/>
      <c r="AX28" s="1158"/>
      <c r="AY28" s="1159"/>
      <c r="AZ28" s="202"/>
      <c r="BA28" s="109"/>
      <c r="BB28" s="1148"/>
      <c r="BC28" s="1148"/>
      <c r="BD28" s="1148"/>
      <c r="BE28" s="1148"/>
      <c r="BF28" s="1148"/>
      <c r="BG28" s="1148"/>
      <c r="BH28" s="1148"/>
      <c r="BI28" s="1148"/>
      <c r="BJ28" s="1148"/>
      <c r="BK28" s="1148"/>
      <c r="BL28" s="412"/>
      <c r="BM28" s="109"/>
      <c r="BN28" s="1148" t="s">
        <v>1579</v>
      </c>
      <c r="BO28" s="1148"/>
      <c r="BP28" s="1148"/>
      <c r="BQ28" s="1148"/>
      <c r="BR28" s="1148"/>
      <c r="BS28" s="1148"/>
      <c r="BT28" s="1148"/>
      <c r="BU28" s="1148"/>
      <c r="BV28" s="1148"/>
      <c r="BW28" s="850"/>
      <c r="BX28" s="811"/>
      <c r="BY28" s="407"/>
      <c r="BZ28" s="109"/>
      <c r="CA28" s="1194"/>
      <c r="CB28" s="202"/>
      <c r="CC28" s="407"/>
      <c r="CD28" s="1146"/>
      <c r="CE28" s="1146"/>
      <c r="CF28" s="1146"/>
      <c r="CG28" s="1146"/>
      <c r="CH28" s="1146"/>
      <c r="CI28" s="1146"/>
      <c r="CJ28" s="1146"/>
      <c r="CK28" s="1146"/>
      <c r="CL28" s="1146"/>
      <c r="CM28" s="1146"/>
      <c r="CN28" s="202"/>
      <c r="CO28" s="109"/>
      <c r="CP28" s="1148"/>
      <c r="CQ28" s="1148"/>
      <c r="CR28" s="1148"/>
      <c r="CS28" s="1148"/>
      <c r="CT28" s="1148"/>
      <c r="CU28" s="1148"/>
      <c r="CV28" s="202"/>
      <c r="CW28" s="109"/>
      <c r="CX28" s="1148"/>
      <c r="CY28" s="1148"/>
      <c r="CZ28" s="1148"/>
      <c r="DA28" s="1148"/>
      <c r="DB28" s="1148"/>
      <c r="DC28" s="1148"/>
      <c r="DD28" s="202"/>
      <c r="DE28" s="109"/>
      <c r="DF28" s="1148"/>
      <c r="DG28" s="1148"/>
      <c r="DH28" s="1148"/>
      <c r="DI28" s="1148"/>
      <c r="DJ28" s="1148"/>
      <c r="DK28" s="1148"/>
      <c r="DL28" s="202"/>
      <c r="DM28" s="109"/>
      <c r="DN28" s="1129"/>
      <c r="DO28" s="1129"/>
      <c r="DP28" s="1129"/>
      <c r="DQ28" s="1129"/>
      <c r="DR28" s="1129"/>
      <c r="DS28" s="1129"/>
      <c r="DT28" s="1129"/>
      <c r="DU28" s="1129"/>
      <c r="DV28" s="202"/>
      <c r="DW28" s="109"/>
      <c r="DX28" s="1148"/>
      <c r="DY28" s="1148"/>
      <c r="DZ28" s="1148"/>
      <c r="EA28" s="1148"/>
      <c r="EB28" s="1148"/>
      <c r="EC28" s="1148"/>
      <c r="ED28" s="1148"/>
      <c r="EE28" s="1148"/>
      <c r="EF28" s="1148"/>
      <c r="EG28" s="1148"/>
      <c r="EH28" s="1148"/>
      <c r="EI28" s="1148"/>
      <c r="EJ28" s="1148"/>
      <c r="EK28" s="1148"/>
      <c r="EL28" s="1148"/>
      <c r="EM28" s="1148"/>
      <c r="EN28" s="1148"/>
      <c r="EO28" s="1148"/>
      <c r="EP28" s="1148"/>
      <c r="EQ28" s="1148"/>
      <c r="ER28" s="514"/>
    </row>
    <row r="29" spans="1:148" s="127" customFormat="1" ht="10" customHeight="1" x14ac:dyDescent="0.25">
      <c r="A29" s="903"/>
      <c r="B29" s="1194"/>
      <c r="C29" s="354"/>
      <c r="D29" s="109"/>
      <c r="E29" s="1148"/>
      <c r="F29" s="1148"/>
      <c r="G29" s="1148"/>
      <c r="H29" s="1148"/>
      <c r="I29" s="1148"/>
      <c r="J29" s="1148"/>
      <c r="K29" s="202"/>
      <c r="L29" s="109"/>
      <c r="M29" s="1158"/>
      <c r="N29" s="1158"/>
      <c r="O29" s="1158"/>
      <c r="P29" s="1158"/>
      <c r="Q29" s="1158"/>
      <c r="R29" s="1158"/>
      <c r="S29" s="1158"/>
      <c r="T29" s="1158"/>
      <c r="U29" s="407"/>
      <c r="V29" s="109"/>
      <c r="W29" s="1147"/>
      <c r="X29" s="1147"/>
      <c r="Y29" s="1147"/>
      <c r="Z29" s="1147"/>
      <c r="AA29" s="1147"/>
      <c r="AB29" s="202"/>
      <c r="AC29" s="109"/>
      <c r="AD29" s="1148"/>
      <c r="AE29" s="1148"/>
      <c r="AF29" s="1148"/>
      <c r="AG29" s="1148"/>
      <c r="AH29" s="1148"/>
      <c r="AI29" s="202"/>
      <c r="AJ29" s="109"/>
      <c r="AK29" s="1148"/>
      <c r="AL29" s="1148"/>
      <c r="AM29" s="1148"/>
      <c r="AN29" s="1148"/>
      <c r="AO29" s="1148"/>
      <c r="AP29" s="202"/>
      <c r="AQ29" s="407"/>
      <c r="AR29" s="1153" t="str">
        <f ca="1">VLOOKUP(CONCATENATE(INDIRECT(ADDRESS(ROW()-20,COLUMN())),"-2"),INDIRECT("translations[[Question Num]:["&amp; Language_Selected &amp;"]]"),MATCH(Language_Selected,Language_Options,0)+1,FALSE)</f>
        <v>On what day, month, and year did this pregnancy end?</v>
      </c>
      <c r="AS29" s="1153"/>
      <c r="AT29" s="1153"/>
      <c r="AU29" s="1153"/>
      <c r="AV29" s="1153"/>
      <c r="AW29" s="1153"/>
      <c r="AX29" s="1153"/>
      <c r="AY29" s="1153"/>
      <c r="AZ29" s="202"/>
      <c r="BA29" s="109"/>
      <c r="BB29" s="1148"/>
      <c r="BC29" s="1148"/>
      <c r="BD29" s="1148"/>
      <c r="BE29" s="1148"/>
      <c r="BF29" s="1148"/>
      <c r="BG29" s="1148"/>
      <c r="BH29" s="1148"/>
      <c r="BI29" s="1148"/>
      <c r="BJ29" s="1148"/>
      <c r="BK29" s="1148"/>
      <c r="BL29" s="412"/>
      <c r="BM29" s="109"/>
      <c r="BN29" s="1148"/>
      <c r="BO29" s="1148"/>
      <c r="BP29" s="1148"/>
      <c r="BQ29" s="1148"/>
      <c r="BR29" s="1148"/>
      <c r="BS29" s="1148"/>
      <c r="BT29" s="1148"/>
      <c r="BU29" s="1148"/>
      <c r="BV29" s="1148"/>
      <c r="BW29" s="850"/>
      <c r="BX29" s="811"/>
      <c r="BY29" s="407"/>
      <c r="BZ29" s="109"/>
      <c r="CA29" s="1194"/>
      <c r="CB29" s="202"/>
      <c r="CC29" s="407"/>
      <c r="CD29" s="1146"/>
      <c r="CE29" s="1146"/>
      <c r="CF29" s="1146"/>
      <c r="CG29" s="1146"/>
      <c r="CH29" s="1146"/>
      <c r="CI29" s="1146"/>
      <c r="CJ29" s="1146"/>
      <c r="CK29" s="1146"/>
      <c r="CL29" s="1146"/>
      <c r="CM29" s="1146"/>
      <c r="CN29" s="202"/>
      <c r="CO29" s="109"/>
      <c r="CP29" s="1148"/>
      <c r="CQ29" s="1148"/>
      <c r="CR29" s="1148"/>
      <c r="CS29" s="1148"/>
      <c r="CT29" s="1148"/>
      <c r="CU29" s="1148"/>
      <c r="CV29" s="202"/>
      <c r="CW29" s="109"/>
      <c r="CX29" s="1148"/>
      <c r="CY29" s="1148"/>
      <c r="CZ29" s="1148"/>
      <c r="DA29" s="1148"/>
      <c r="DB29" s="1148"/>
      <c r="DC29" s="1148"/>
      <c r="DD29" s="202"/>
      <c r="DE29" s="109"/>
      <c r="DF29" s="1148"/>
      <c r="DG29" s="1148"/>
      <c r="DH29" s="1148"/>
      <c r="DI29" s="1148"/>
      <c r="DJ29" s="1148"/>
      <c r="DK29" s="1148"/>
      <c r="DL29" s="202"/>
      <c r="DM29" s="109"/>
      <c r="DN29" s="1129"/>
      <c r="DO29" s="1129"/>
      <c r="DP29" s="1129"/>
      <c r="DQ29" s="1129"/>
      <c r="DR29" s="1129"/>
      <c r="DS29" s="1129"/>
      <c r="DT29" s="1129"/>
      <c r="DU29" s="1129"/>
      <c r="DV29" s="202"/>
      <c r="DW29" s="109"/>
      <c r="DX29" s="1148"/>
      <c r="DY29" s="1148"/>
      <c r="DZ29" s="1148"/>
      <c r="EA29" s="1148"/>
      <c r="EB29" s="1148"/>
      <c r="EC29" s="1148"/>
      <c r="ED29" s="1148"/>
      <c r="EE29" s="1148"/>
      <c r="EF29" s="1148"/>
      <c r="EG29" s="1148"/>
      <c r="EH29" s="1148"/>
      <c r="EI29" s="1148"/>
      <c r="EJ29" s="1148"/>
      <c r="EK29" s="1148"/>
      <c r="EL29" s="1148"/>
      <c r="EM29" s="1148"/>
      <c r="EN29" s="1148"/>
      <c r="EO29" s="1148"/>
      <c r="EP29" s="1148"/>
      <c r="EQ29" s="1148"/>
      <c r="ER29" s="514"/>
    </row>
    <row r="30" spans="1:148" s="127" customFormat="1" ht="10.3" customHeight="1" x14ac:dyDescent="0.25">
      <c r="A30" s="903"/>
      <c r="B30" s="1194"/>
      <c r="C30" s="354"/>
      <c r="D30" s="109"/>
      <c r="E30" s="1148"/>
      <c r="F30" s="1148"/>
      <c r="G30" s="1148"/>
      <c r="H30" s="1148"/>
      <c r="I30" s="1148"/>
      <c r="J30" s="1148"/>
      <c r="K30" s="202"/>
      <c r="L30" s="109"/>
      <c r="M30" s="1216" t="s">
        <v>2130</v>
      </c>
      <c r="N30" s="1217"/>
      <c r="O30" s="1217"/>
      <c r="P30" s="1217"/>
      <c r="Q30" s="1217"/>
      <c r="R30" s="1217"/>
      <c r="S30" s="1217"/>
      <c r="T30" s="1218"/>
      <c r="U30" s="407"/>
      <c r="V30" s="109"/>
      <c r="W30" s="1147"/>
      <c r="X30" s="1147"/>
      <c r="Y30" s="1147"/>
      <c r="Z30" s="1147"/>
      <c r="AA30" s="1147"/>
      <c r="AB30" s="202"/>
      <c r="AC30" s="109"/>
      <c r="AD30" s="1148"/>
      <c r="AE30" s="1148"/>
      <c r="AF30" s="1148"/>
      <c r="AG30" s="1148"/>
      <c r="AH30" s="1148"/>
      <c r="AI30" s="202"/>
      <c r="AJ30" s="109"/>
      <c r="AK30" s="1148"/>
      <c r="AL30" s="1148"/>
      <c r="AM30" s="1148"/>
      <c r="AN30" s="1148"/>
      <c r="AO30" s="1148"/>
      <c r="AP30" s="202"/>
      <c r="AQ30" s="407"/>
      <c r="AR30" s="1148"/>
      <c r="AS30" s="1148"/>
      <c r="AT30" s="1148"/>
      <c r="AU30" s="1148"/>
      <c r="AV30" s="1148"/>
      <c r="AW30" s="1148"/>
      <c r="AX30" s="1148"/>
      <c r="AY30" s="1148"/>
      <c r="AZ30" s="202"/>
      <c r="BA30" s="109"/>
      <c r="BB30" s="1148"/>
      <c r="BC30" s="1148"/>
      <c r="BD30" s="1148"/>
      <c r="BE30" s="1148"/>
      <c r="BF30" s="1148"/>
      <c r="BG30" s="1148"/>
      <c r="BH30" s="1148"/>
      <c r="BI30" s="1148"/>
      <c r="BJ30" s="1148"/>
      <c r="BK30" s="1148"/>
      <c r="BL30" s="412"/>
      <c r="BM30" s="109"/>
      <c r="BN30" s="1148"/>
      <c r="BO30" s="1148"/>
      <c r="BP30" s="1148"/>
      <c r="BQ30" s="1148"/>
      <c r="BR30" s="1148"/>
      <c r="BS30" s="1148"/>
      <c r="BT30" s="1148"/>
      <c r="BU30" s="1148"/>
      <c r="BV30" s="1148"/>
      <c r="BW30" s="850"/>
      <c r="BX30" s="811"/>
      <c r="BY30" s="407"/>
      <c r="BZ30" s="109"/>
      <c r="CA30" s="1194"/>
      <c r="CB30" s="202"/>
      <c r="CC30" s="407"/>
      <c r="CD30" s="1146"/>
      <c r="CE30" s="1146"/>
      <c r="CF30" s="1146"/>
      <c r="CG30" s="1146"/>
      <c r="CH30" s="1146"/>
      <c r="CI30" s="1146"/>
      <c r="CJ30" s="1146"/>
      <c r="CK30" s="1146"/>
      <c r="CL30" s="1146"/>
      <c r="CM30" s="1146"/>
      <c r="CN30" s="202"/>
      <c r="CO30" s="109"/>
      <c r="CP30" s="1148"/>
      <c r="CQ30" s="1148"/>
      <c r="CR30" s="1148"/>
      <c r="CS30" s="1148"/>
      <c r="CT30" s="1148"/>
      <c r="CU30" s="1148"/>
      <c r="CV30" s="202"/>
      <c r="CW30" s="109"/>
      <c r="CX30" s="1148"/>
      <c r="CY30" s="1148"/>
      <c r="CZ30" s="1148"/>
      <c r="DA30" s="1148"/>
      <c r="DB30" s="1148"/>
      <c r="DC30" s="1148"/>
      <c r="DD30" s="202"/>
      <c r="DE30" s="109"/>
      <c r="DF30" s="1148"/>
      <c r="DG30" s="1148"/>
      <c r="DH30" s="1148"/>
      <c r="DI30" s="1148"/>
      <c r="DJ30" s="1148"/>
      <c r="DK30" s="1148"/>
      <c r="DL30" s="202"/>
      <c r="DM30" s="109"/>
      <c r="DN30" s="1129"/>
      <c r="DO30" s="1129"/>
      <c r="DP30" s="1129"/>
      <c r="DQ30" s="1129"/>
      <c r="DR30" s="1129"/>
      <c r="DS30" s="1129"/>
      <c r="DT30" s="1129"/>
      <c r="DU30" s="1129"/>
      <c r="DV30" s="202"/>
      <c r="DW30" s="109"/>
      <c r="DX30" s="1148"/>
      <c r="DY30" s="1148"/>
      <c r="DZ30" s="1148"/>
      <c r="EA30" s="1148"/>
      <c r="EB30" s="1148"/>
      <c r="EC30" s="1148"/>
      <c r="ED30" s="1148"/>
      <c r="EE30" s="1148"/>
      <c r="EF30" s="1148"/>
      <c r="EG30" s="1148"/>
      <c r="EH30" s="1148"/>
      <c r="EI30" s="1148"/>
      <c r="EJ30" s="1148"/>
      <c r="EK30" s="1148"/>
      <c r="EL30" s="1148"/>
      <c r="EM30" s="1148"/>
      <c r="EN30" s="1148"/>
      <c r="EO30" s="1148"/>
      <c r="EP30" s="1148"/>
      <c r="EQ30" s="1148"/>
      <c r="ER30" s="514"/>
    </row>
    <row r="31" spans="1:148" s="127" customFormat="1" x14ac:dyDescent="0.25">
      <c r="A31" s="903"/>
      <c r="B31" s="1194"/>
      <c r="C31" s="354"/>
      <c r="D31" s="109"/>
      <c r="E31" s="1148"/>
      <c r="F31" s="1148"/>
      <c r="G31" s="1148"/>
      <c r="H31" s="1148"/>
      <c r="I31" s="1148"/>
      <c r="J31" s="1148"/>
      <c r="K31" s="202"/>
      <c r="L31" s="109"/>
      <c r="M31" s="1153" t="str">
        <f ca="1">VLOOKUP(CONCATENATE(INDIRECT(ADDRESS(ROW()-22,COLUMN())),"-3"),INDIRECT("translations[[Question Num]:["&amp; Language_Selected &amp;"]]"),MATCH(Language_Selected,Language_Options,0)+1,FALSE)</f>
        <v>Was the next baby in this pregnancy born alive or born dead?</v>
      </c>
      <c r="N31" s="1153"/>
      <c r="O31" s="1153"/>
      <c r="P31" s="1153"/>
      <c r="Q31" s="1153"/>
      <c r="R31" s="1153"/>
      <c r="S31" s="1153"/>
      <c r="T31" s="1153"/>
      <c r="U31" s="407"/>
      <c r="V31" s="109"/>
      <c r="W31" s="1147"/>
      <c r="X31" s="1147"/>
      <c r="Y31" s="1147"/>
      <c r="Z31" s="1147"/>
      <c r="AA31" s="1147"/>
      <c r="AB31" s="202"/>
      <c r="AC31" s="109"/>
      <c r="AD31" s="1148"/>
      <c r="AE31" s="1148"/>
      <c r="AF31" s="1148"/>
      <c r="AG31" s="1148"/>
      <c r="AH31" s="1148"/>
      <c r="AI31" s="202"/>
      <c r="AJ31" s="109"/>
      <c r="AK31" s="1148"/>
      <c r="AL31" s="1148"/>
      <c r="AM31" s="1148"/>
      <c r="AN31" s="1148"/>
      <c r="AO31" s="1148"/>
      <c r="AP31" s="202"/>
      <c r="AQ31" s="407"/>
      <c r="AR31" s="1148"/>
      <c r="AS31" s="1148"/>
      <c r="AT31" s="1148"/>
      <c r="AU31" s="1148"/>
      <c r="AV31" s="1148"/>
      <c r="AW31" s="1148"/>
      <c r="AX31" s="1148"/>
      <c r="AY31" s="1148"/>
      <c r="AZ31" s="202"/>
      <c r="BA31" s="109"/>
      <c r="BB31" s="1148"/>
      <c r="BC31" s="1148"/>
      <c r="BD31" s="1148"/>
      <c r="BE31" s="1148"/>
      <c r="BF31" s="1148"/>
      <c r="BG31" s="1148"/>
      <c r="BH31" s="1148"/>
      <c r="BI31" s="1148"/>
      <c r="BJ31" s="1148"/>
      <c r="BK31" s="1148"/>
      <c r="BL31" s="412"/>
      <c r="BM31" s="109"/>
      <c r="BN31" s="1148"/>
      <c r="BO31" s="1148"/>
      <c r="BP31" s="1148"/>
      <c r="BQ31" s="1148"/>
      <c r="BR31" s="1148"/>
      <c r="BS31" s="1148"/>
      <c r="BT31" s="1148"/>
      <c r="BU31" s="1148"/>
      <c r="BV31" s="1148"/>
      <c r="BW31" s="850"/>
      <c r="BX31" s="811"/>
      <c r="BY31" s="407"/>
      <c r="BZ31" s="109"/>
      <c r="CA31" s="1194"/>
      <c r="CB31" s="202"/>
      <c r="CC31" s="407"/>
      <c r="CD31" s="1146"/>
      <c r="CE31" s="1146"/>
      <c r="CF31" s="1146"/>
      <c r="CG31" s="1146"/>
      <c r="CH31" s="1146"/>
      <c r="CI31" s="1146"/>
      <c r="CJ31" s="1146"/>
      <c r="CK31" s="1146"/>
      <c r="CL31" s="1146"/>
      <c r="CM31" s="1146"/>
      <c r="CN31" s="202"/>
      <c r="CO31" s="109"/>
      <c r="CP31" s="1148"/>
      <c r="CQ31" s="1148"/>
      <c r="CR31" s="1148"/>
      <c r="CS31" s="1148"/>
      <c r="CT31" s="1148"/>
      <c r="CU31" s="1148"/>
      <c r="CV31" s="202"/>
      <c r="CW31" s="109"/>
      <c r="CX31" s="1148"/>
      <c r="CY31" s="1148"/>
      <c r="CZ31" s="1148"/>
      <c r="DA31" s="1148"/>
      <c r="DB31" s="1148"/>
      <c r="DC31" s="1148"/>
      <c r="DD31" s="202"/>
      <c r="DE31" s="109"/>
      <c r="DF31" s="1148"/>
      <c r="DG31" s="1148"/>
      <c r="DH31" s="1148"/>
      <c r="DI31" s="1148"/>
      <c r="DJ31" s="1148"/>
      <c r="DK31" s="1148"/>
      <c r="DL31" s="202"/>
      <c r="DM31" s="109"/>
      <c r="DN31" s="1129"/>
      <c r="DO31" s="1129"/>
      <c r="DP31" s="1129"/>
      <c r="DQ31" s="1129"/>
      <c r="DR31" s="1129"/>
      <c r="DS31" s="1129"/>
      <c r="DT31" s="1129"/>
      <c r="DU31" s="1129"/>
      <c r="DV31" s="202"/>
      <c r="DW31" s="109"/>
      <c r="DX31" s="1148"/>
      <c r="DY31" s="1148"/>
      <c r="DZ31" s="1148"/>
      <c r="EA31" s="1148"/>
      <c r="EB31" s="1148"/>
      <c r="EC31" s="1148"/>
      <c r="ED31" s="1148"/>
      <c r="EE31" s="1148"/>
      <c r="EF31" s="1148"/>
      <c r="EG31" s="1148"/>
      <c r="EH31" s="1148"/>
      <c r="EI31" s="1148"/>
      <c r="EJ31" s="1148"/>
      <c r="EK31" s="1148"/>
      <c r="EL31" s="1148"/>
      <c r="EM31" s="1148"/>
      <c r="EN31" s="1148"/>
      <c r="EO31" s="1148"/>
      <c r="EP31" s="1148"/>
      <c r="EQ31" s="1148"/>
      <c r="ER31" s="514"/>
    </row>
    <row r="32" spans="1:148" s="127" customFormat="1" x14ac:dyDescent="0.25">
      <c r="A32" s="903"/>
      <c r="B32" s="1194"/>
      <c r="C32" s="354"/>
      <c r="D32" s="109"/>
      <c r="E32" s="1148"/>
      <c r="F32" s="1148"/>
      <c r="G32" s="1148"/>
      <c r="H32" s="1148"/>
      <c r="I32" s="1148"/>
      <c r="J32" s="1148"/>
      <c r="K32" s="202"/>
      <c r="L32" s="109"/>
      <c r="M32" s="1148"/>
      <c r="N32" s="1148"/>
      <c r="O32" s="1148"/>
      <c r="P32" s="1148"/>
      <c r="Q32" s="1148"/>
      <c r="R32" s="1148"/>
      <c r="S32" s="1148"/>
      <c r="T32" s="1148"/>
      <c r="U32" s="407"/>
      <c r="V32" s="109"/>
      <c r="W32" s="1147"/>
      <c r="X32" s="1147"/>
      <c r="Y32" s="1147"/>
      <c r="Z32" s="1147"/>
      <c r="AA32" s="1147"/>
      <c r="AB32" s="202"/>
      <c r="AC32" s="109"/>
      <c r="AD32" s="1148"/>
      <c r="AE32" s="1148"/>
      <c r="AF32" s="1148"/>
      <c r="AG32" s="1148"/>
      <c r="AH32" s="1148"/>
      <c r="AI32" s="202"/>
      <c r="AJ32" s="109"/>
      <c r="AK32" s="1148"/>
      <c r="AL32" s="1148"/>
      <c r="AM32" s="1148"/>
      <c r="AN32" s="1148"/>
      <c r="AO32" s="1148"/>
      <c r="AP32" s="202"/>
      <c r="AQ32" s="407"/>
      <c r="AR32" s="1148"/>
      <c r="AS32" s="1148"/>
      <c r="AT32" s="1148"/>
      <c r="AU32" s="1148"/>
      <c r="AV32" s="1148"/>
      <c r="AW32" s="1148"/>
      <c r="AX32" s="1148"/>
      <c r="AY32" s="1148"/>
      <c r="AZ32" s="202"/>
      <c r="BA32" s="109"/>
      <c r="BB32" s="1148"/>
      <c r="BC32" s="1148"/>
      <c r="BD32" s="1148"/>
      <c r="BE32" s="1148"/>
      <c r="BF32" s="1148"/>
      <c r="BG32" s="1148"/>
      <c r="BH32" s="1148"/>
      <c r="BI32" s="1148"/>
      <c r="BJ32" s="1148"/>
      <c r="BK32" s="1148"/>
      <c r="BL32" s="412"/>
      <c r="BM32" s="109"/>
      <c r="BN32" s="1148"/>
      <c r="BO32" s="1148"/>
      <c r="BP32" s="1148"/>
      <c r="BQ32" s="1148"/>
      <c r="BR32" s="1148"/>
      <c r="BS32" s="1148"/>
      <c r="BT32" s="1148"/>
      <c r="BU32" s="1148"/>
      <c r="BV32" s="1148"/>
      <c r="BW32" s="850"/>
      <c r="BX32" s="811"/>
      <c r="BY32" s="407"/>
      <c r="BZ32" s="109"/>
      <c r="CA32" s="1194"/>
      <c r="CB32" s="202"/>
      <c r="CC32" s="407"/>
      <c r="CD32" s="1146"/>
      <c r="CE32" s="1146"/>
      <c r="CF32" s="1146"/>
      <c r="CG32" s="1146"/>
      <c r="CH32" s="1146"/>
      <c r="CI32" s="1146"/>
      <c r="CJ32" s="1146"/>
      <c r="CK32" s="1146"/>
      <c r="CL32" s="1146"/>
      <c r="CM32" s="1146"/>
      <c r="CN32" s="202"/>
      <c r="CO32" s="109"/>
      <c r="CP32" s="1148"/>
      <c r="CQ32" s="1148"/>
      <c r="CR32" s="1148"/>
      <c r="CS32" s="1148"/>
      <c r="CT32" s="1148"/>
      <c r="CU32" s="1148"/>
      <c r="CV32" s="202"/>
      <c r="CW32" s="109"/>
      <c r="CX32" s="1148"/>
      <c r="CY32" s="1148"/>
      <c r="CZ32" s="1148"/>
      <c r="DA32" s="1148"/>
      <c r="DB32" s="1148"/>
      <c r="DC32" s="1148"/>
      <c r="DD32" s="202"/>
      <c r="DE32" s="109"/>
      <c r="DF32" s="1148"/>
      <c r="DG32" s="1148"/>
      <c r="DH32" s="1148"/>
      <c r="DI32" s="1148"/>
      <c r="DJ32" s="1148"/>
      <c r="DK32" s="1148"/>
      <c r="DL32" s="202"/>
      <c r="DM32" s="109"/>
      <c r="DN32" s="1129"/>
      <c r="DO32" s="1129"/>
      <c r="DP32" s="1129"/>
      <c r="DQ32" s="1129"/>
      <c r="DR32" s="1129"/>
      <c r="DS32" s="1129"/>
      <c r="DT32" s="1129"/>
      <c r="DU32" s="1129"/>
      <c r="DV32" s="202"/>
      <c r="DW32" s="109"/>
      <c r="DX32" s="1148"/>
      <c r="DY32" s="1148"/>
      <c r="DZ32" s="1148"/>
      <c r="EA32" s="1148"/>
      <c r="EB32" s="1148"/>
      <c r="EC32" s="1148"/>
      <c r="ED32" s="1148"/>
      <c r="EE32" s="1148"/>
      <c r="EF32" s="1148"/>
      <c r="EG32" s="1148"/>
      <c r="EH32" s="1148"/>
      <c r="EI32" s="1148"/>
      <c r="EJ32" s="1148"/>
      <c r="EK32" s="1148"/>
      <c r="EL32" s="1148"/>
      <c r="EM32" s="1148"/>
      <c r="EN32" s="1148"/>
      <c r="EO32" s="1148"/>
      <c r="EP32" s="1148"/>
      <c r="EQ32" s="1148"/>
      <c r="ER32" s="514"/>
    </row>
    <row r="33" spans="1:148" s="127" customFormat="1" x14ac:dyDescent="0.25">
      <c r="A33" s="903"/>
      <c r="B33" s="1194"/>
      <c r="C33" s="354"/>
      <c r="D33" s="109"/>
      <c r="E33" s="1148"/>
      <c r="F33" s="1148"/>
      <c r="G33" s="1148"/>
      <c r="H33" s="1148"/>
      <c r="I33" s="1148"/>
      <c r="J33" s="1148"/>
      <c r="K33" s="202"/>
      <c r="L33" s="109"/>
      <c r="M33" s="1148"/>
      <c r="N33" s="1148"/>
      <c r="O33" s="1148"/>
      <c r="P33" s="1148"/>
      <c r="Q33" s="1148"/>
      <c r="R33" s="1148"/>
      <c r="S33" s="1148"/>
      <c r="T33" s="1148"/>
      <c r="U33" s="407"/>
      <c r="V33" s="109"/>
      <c r="W33" s="1147"/>
      <c r="X33" s="1147"/>
      <c r="Y33" s="1147"/>
      <c r="Z33" s="1147"/>
      <c r="AA33" s="1147"/>
      <c r="AB33" s="202"/>
      <c r="AC33" s="109"/>
      <c r="AD33" s="1148"/>
      <c r="AE33" s="1148"/>
      <c r="AF33" s="1148"/>
      <c r="AG33" s="1148"/>
      <c r="AH33" s="1148"/>
      <c r="AI33" s="202"/>
      <c r="AJ33" s="109"/>
      <c r="AK33" s="1148"/>
      <c r="AL33" s="1148"/>
      <c r="AM33" s="1148"/>
      <c r="AN33" s="1148"/>
      <c r="AO33" s="1148"/>
      <c r="AP33" s="202"/>
      <c r="AQ33" s="407"/>
      <c r="AR33" s="1148"/>
      <c r="AS33" s="1148"/>
      <c r="AT33" s="1148"/>
      <c r="AU33" s="1148"/>
      <c r="AV33" s="1148"/>
      <c r="AW33" s="1148"/>
      <c r="AX33" s="1148"/>
      <c r="AY33" s="1148"/>
      <c r="AZ33" s="202"/>
      <c r="BA33" s="109"/>
      <c r="BB33" s="1148"/>
      <c r="BC33" s="1148"/>
      <c r="BD33" s="1148"/>
      <c r="BE33" s="1148"/>
      <c r="BF33" s="1148"/>
      <c r="BG33" s="1148"/>
      <c r="BH33" s="1148"/>
      <c r="BI33" s="1148"/>
      <c r="BJ33" s="1148"/>
      <c r="BK33" s="1148"/>
      <c r="BL33" s="412"/>
      <c r="BM33" s="109"/>
      <c r="BN33" s="1148"/>
      <c r="BO33" s="1148"/>
      <c r="BP33" s="1148"/>
      <c r="BQ33" s="1148"/>
      <c r="BR33" s="1148"/>
      <c r="BS33" s="1148"/>
      <c r="BT33" s="1148"/>
      <c r="BU33" s="1148"/>
      <c r="BV33" s="1148"/>
      <c r="BW33" s="850"/>
      <c r="BX33" s="811"/>
      <c r="BY33" s="407"/>
      <c r="BZ33" s="109"/>
      <c r="CA33" s="1194"/>
      <c r="CB33" s="202"/>
      <c r="CC33" s="407"/>
      <c r="CD33" s="1146"/>
      <c r="CE33" s="1146"/>
      <c r="CF33" s="1146"/>
      <c r="CG33" s="1146"/>
      <c r="CH33" s="1146"/>
      <c r="CI33" s="1146"/>
      <c r="CJ33" s="1146"/>
      <c r="CK33" s="1146"/>
      <c r="CL33" s="1146"/>
      <c r="CM33" s="1146"/>
      <c r="CN33" s="202"/>
      <c r="CO33" s="109"/>
      <c r="CP33" s="1148"/>
      <c r="CQ33" s="1148"/>
      <c r="CR33" s="1148"/>
      <c r="CS33" s="1148"/>
      <c r="CT33" s="1148"/>
      <c r="CU33" s="1148"/>
      <c r="CV33" s="202"/>
      <c r="CW33" s="109"/>
      <c r="CX33" s="1148"/>
      <c r="CY33" s="1148"/>
      <c r="CZ33" s="1148"/>
      <c r="DA33" s="1148"/>
      <c r="DB33" s="1148"/>
      <c r="DC33" s="1148"/>
      <c r="DD33" s="202"/>
      <c r="DE33" s="109"/>
      <c r="DF33" s="1148"/>
      <c r="DG33" s="1148"/>
      <c r="DH33" s="1148"/>
      <c r="DI33" s="1148"/>
      <c r="DJ33" s="1148"/>
      <c r="DK33" s="1148"/>
      <c r="DL33" s="202"/>
      <c r="DM33" s="109"/>
      <c r="DN33" s="1129"/>
      <c r="DO33" s="1129"/>
      <c r="DP33" s="1129"/>
      <c r="DQ33" s="1129"/>
      <c r="DR33" s="1129"/>
      <c r="DS33" s="1129"/>
      <c r="DT33" s="1129"/>
      <c r="DU33" s="1129"/>
      <c r="DV33" s="202"/>
      <c r="DW33" s="109"/>
      <c r="DX33" s="1148"/>
      <c r="DY33" s="1148"/>
      <c r="DZ33" s="1148"/>
      <c r="EA33" s="1148"/>
      <c r="EB33" s="1148"/>
      <c r="EC33" s="1148"/>
      <c r="ED33" s="1148"/>
      <c r="EE33" s="1148"/>
      <c r="EF33" s="1148"/>
      <c r="EG33" s="1148"/>
      <c r="EH33" s="1148"/>
      <c r="EI33" s="1148"/>
      <c r="EJ33" s="1148"/>
      <c r="EK33" s="1148"/>
      <c r="EL33" s="1148"/>
      <c r="EM33" s="1148"/>
      <c r="EN33" s="1148"/>
      <c r="EO33" s="1148"/>
      <c r="EP33" s="1148"/>
      <c r="EQ33" s="1148"/>
      <c r="ER33" s="514"/>
    </row>
    <row r="34" spans="1:148" s="127" customFormat="1" x14ac:dyDescent="0.25">
      <c r="A34" s="903"/>
      <c r="B34" s="1194"/>
      <c r="C34" s="354"/>
      <c r="D34" s="109"/>
      <c r="E34" s="1148"/>
      <c r="F34" s="1148"/>
      <c r="G34" s="1148"/>
      <c r="H34" s="1148"/>
      <c r="I34" s="1148"/>
      <c r="J34" s="1148"/>
      <c r="K34" s="202"/>
      <c r="L34" s="109"/>
      <c r="M34" s="1148"/>
      <c r="N34" s="1148"/>
      <c r="O34" s="1148"/>
      <c r="P34" s="1148"/>
      <c r="Q34" s="1148"/>
      <c r="R34" s="1148"/>
      <c r="S34" s="1148"/>
      <c r="T34" s="1148"/>
      <c r="U34" s="407"/>
      <c r="V34" s="109"/>
      <c r="W34" s="1147"/>
      <c r="X34" s="1147"/>
      <c r="Y34" s="1147"/>
      <c r="Z34" s="1147"/>
      <c r="AA34" s="1147"/>
      <c r="AB34" s="202"/>
      <c r="AC34" s="109"/>
      <c r="AD34" s="1148"/>
      <c r="AE34" s="1148"/>
      <c r="AF34" s="1148"/>
      <c r="AG34" s="1148"/>
      <c r="AH34" s="1148"/>
      <c r="AI34" s="202"/>
      <c r="AJ34" s="109"/>
      <c r="AK34" s="1148"/>
      <c r="AL34" s="1148"/>
      <c r="AM34" s="1148"/>
      <c r="AN34" s="1148"/>
      <c r="AO34" s="1148"/>
      <c r="AP34" s="202"/>
      <c r="AQ34" s="407"/>
      <c r="AR34" s="1148"/>
      <c r="AS34" s="1148"/>
      <c r="AT34" s="1148"/>
      <c r="AU34" s="1148"/>
      <c r="AV34" s="1148"/>
      <c r="AW34" s="1148"/>
      <c r="AX34" s="1148"/>
      <c r="AY34" s="1148"/>
      <c r="AZ34" s="202"/>
      <c r="BA34" s="109"/>
      <c r="BB34" s="1148"/>
      <c r="BC34" s="1148"/>
      <c r="BD34" s="1148"/>
      <c r="BE34" s="1148"/>
      <c r="BF34" s="1148"/>
      <c r="BG34" s="1148"/>
      <c r="BH34" s="1148"/>
      <c r="BI34" s="1148"/>
      <c r="BJ34" s="1148"/>
      <c r="BK34" s="1148"/>
      <c r="BL34" s="412"/>
      <c r="BM34" s="109"/>
      <c r="BN34" s="1148"/>
      <c r="BO34" s="1148"/>
      <c r="BP34" s="1148"/>
      <c r="BQ34" s="1148"/>
      <c r="BR34" s="1148"/>
      <c r="BS34" s="1148"/>
      <c r="BT34" s="1148"/>
      <c r="BU34" s="1148"/>
      <c r="BV34" s="1148"/>
      <c r="BW34" s="850"/>
      <c r="BX34" s="811"/>
      <c r="BY34" s="407"/>
      <c r="BZ34" s="109"/>
      <c r="CA34" s="1194"/>
      <c r="CB34" s="202"/>
      <c r="CC34" s="407"/>
      <c r="CD34" s="1146"/>
      <c r="CE34" s="1146"/>
      <c r="CF34" s="1146"/>
      <c r="CG34" s="1146"/>
      <c r="CH34" s="1146"/>
      <c r="CI34" s="1146"/>
      <c r="CJ34" s="1146"/>
      <c r="CK34" s="1146"/>
      <c r="CL34" s="1146"/>
      <c r="CM34" s="1146"/>
      <c r="CN34" s="202"/>
      <c r="CO34" s="109"/>
      <c r="CP34" s="1148"/>
      <c r="CQ34" s="1148"/>
      <c r="CR34" s="1148"/>
      <c r="CS34" s="1148"/>
      <c r="CT34" s="1148"/>
      <c r="CU34" s="1148"/>
      <c r="CV34" s="202"/>
      <c r="CW34" s="109"/>
      <c r="CX34" s="1148"/>
      <c r="CY34" s="1148"/>
      <c r="CZ34" s="1148"/>
      <c r="DA34" s="1148"/>
      <c r="DB34" s="1148"/>
      <c r="DC34" s="1148"/>
      <c r="DD34" s="202"/>
      <c r="DE34" s="109"/>
      <c r="DF34" s="1148"/>
      <c r="DG34" s="1148"/>
      <c r="DH34" s="1148"/>
      <c r="DI34" s="1148"/>
      <c r="DJ34" s="1148"/>
      <c r="DK34" s="1148"/>
      <c r="DL34" s="202"/>
      <c r="DM34" s="109"/>
      <c r="DN34" s="1129"/>
      <c r="DO34" s="1129"/>
      <c r="DP34" s="1129"/>
      <c r="DQ34" s="1129"/>
      <c r="DR34" s="1129"/>
      <c r="DS34" s="1129"/>
      <c r="DT34" s="1129"/>
      <c r="DU34" s="1129"/>
      <c r="DV34" s="202"/>
      <c r="DW34" s="109"/>
      <c r="DX34" s="1148"/>
      <c r="DY34" s="1148"/>
      <c r="DZ34" s="1148"/>
      <c r="EA34" s="1148"/>
      <c r="EB34" s="1148"/>
      <c r="EC34" s="1148"/>
      <c r="ED34" s="1148"/>
      <c r="EE34" s="1148"/>
      <c r="EF34" s="1148"/>
      <c r="EG34" s="1148"/>
      <c r="EH34" s="1148"/>
      <c r="EI34" s="1148"/>
      <c r="EJ34" s="1148"/>
      <c r="EK34" s="1148"/>
      <c r="EL34" s="1148"/>
      <c r="EM34" s="1148"/>
      <c r="EN34" s="1148"/>
      <c r="EO34" s="1148"/>
      <c r="EP34" s="1148"/>
      <c r="EQ34" s="1148"/>
      <c r="ER34" s="514"/>
    </row>
    <row r="35" spans="1:148" s="127" customFormat="1" x14ac:dyDescent="0.25">
      <c r="A35" s="903"/>
      <c r="B35" s="1194"/>
      <c r="C35" s="354"/>
      <c r="D35" s="109"/>
      <c r="E35" s="1148"/>
      <c r="F35" s="1148"/>
      <c r="G35" s="1148"/>
      <c r="H35" s="1148"/>
      <c r="I35" s="1148"/>
      <c r="J35" s="1148"/>
      <c r="K35" s="202"/>
      <c r="L35" s="109"/>
      <c r="M35" s="1148"/>
      <c r="N35" s="1148"/>
      <c r="O35" s="1148"/>
      <c r="P35" s="1148"/>
      <c r="Q35" s="1148"/>
      <c r="R35" s="1148"/>
      <c r="S35" s="1148"/>
      <c r="T35" s="1148"/>
      <c r="U35" s="407"/>
      <c r="V35" s="109"/>
      <c r="W35" s="1147"/>
      <c r="X35" s="1147"/>
      <c r="Y35" s="1147"/>
      <c r="Z35" s="1147"/>
      <c r="AA35" s="1147"/>
      <c r="AB35" s="202"/>
      <c r="AC35" s="109"/>
      <c r="AD35" s="1148"/>
      <c r="AE35" s="1148"/>
      <c r="AF35" s="1148"/>
      <c r="AG35" s="1148"/>
      <c r="AH35" s="1148"/>
      <c r="AI35" s="202"/>
      <c r="AJ35" s="109"/>
      <c r="AK35" s="1148"/>
      <c r="AL35" s="1148"/>
      <c r="AM35" s="1148"/>
      <c r="AN35" s="1148"/>
      <c r="AO35" s="1148"/>
      <c r="AP35" s="202"/>
      <c r="AQ35" s="407"/>
      <c r="AR35" s="1148"/>
      <c r="AS35" s="1148"/>
      <c r="AT35" s="1148"/>
      <c r="AU35" s="1148"/>
      <c r="AV35" s="1148"/>
      <c r="AW35" s="1148"/>
      <c r="AX35" s="1148"/>
      <c r="AY35" s="1148"/>
      <c r="AZ35" s="202"/>
      <c r="BA35" s="109"/>
      <c r="BB35" s="1148"/>
      <c r="BC35" s="1148"/>
      <c r="BD35" s="1148"/>
      <c r="BE35" s="1148"/>
      <c r="BF35" s="1148"/>
      <c r="BG35" s="1148"/>
      <c r="BH35" s="1148"/>
      <c r="BI35" s="1148"/>
      <c r="BJ35" s="1148"/>
      <c r="BK35" s="1148"/>
      <c r="BL35" s="412"/>
      <c r="BM35" s="109"/>
      <c r="BN35" s="1148"/>
      <c r="BO35" s="1148"/>
      <c r="BP35" s="1148"/>
      <c r="BQ35" s="1148"/>
      <c r="BR35" s="1148"/>
      <c r="BS35" s="1148"/>
      <c r="BT35" s="1148"/>
      <c r="BU35" s="1148"/>
      <c r="BV35" s="1148"/>
      <c r="BW35" s="850"/>
      <c r="BX35" s="811"/>
      <c r="BY35" s="407"/>
      <c r="BZ35" s="109"/>
      <c r="CA35" s="1194"/>
      <c r="CB35" s="202"/>
      <c r="CC35" s="407"/>
      <c r="CD35" s="1146"/>
      <c r="CE35" s="1146"/>
      <c r="CF35" s="1146"/>
      <c r="CG35" s="1146"/>
      <c r="CH35" s="1146"/>
      <c r="CI35" s="1146"/>
      <c r="CJ35" s="1146"/>
      <c r="CK35" s="1146"/>
      <c r="CL35" s="1146"/>
      <c r="CM35" s="1146"/>
      <c r="CN35" s="202"/>
      <c r="CO35" s="109"/>
      <c r="CP35" s="1148"/>
      <c r="CQ35" s="1148"/>
      <c r="CR35" s="1148"/>
      <c r="CS35" s="1148"/>
      <c r="CT35" s="1148"/>
      <c r="CU35" s="1148"/>
      <c r="CV35" s="202"/>
      <c r="CW35" s="109"/>
      <c r="CX35" s="1148"/>
      <c r="CY35" s="1148"/>
      <c r="CZ35" s="1148"/>
      <c r="DA35" s="1148"/>
      <c r="DB35" s="1148"/>
      <c r="DC35" s="1148"/>
      <c r="DD35" s="202"/>
      <c r="DE35" s="109"/>
      <c r="DF35" s="1148"/>
      <c r="DG35" s="1148"/>
      <c r="DH35" s="1148"/>
      <c r="DI35" s="1148"/>
      <c r="DJ35" s="1148"/>
      <c r="DK35" s="1148"/>
      <c r="DL35" s="202"/>
      <c r="DM35" s="109"/>
      <c r="DN35" s="1129"/>
      <c r="DO35" s="1129"/>
      <c r="DP35" s="1129"/>
      <c r="DQ35" s="1129"/>
      <c r="DR35" s="1129"/>
      <c r="DS35" s="1129"/>
      <c r="DT35" s="1129"/>
      <c r="DU35" s="1129"/>
      <c r="DV35" s="202"/>
      <c r="DW35" s="109"/>
      <c r="DX35" s="1148"/>
      <c r="DY35" s="1148"/>
      <c r="DZ35" s="1148"/>
      <c r="EA35" s="1148"/>
      <c r="EB35" s="1148"/>
      <c r="EC35" s="1148"/>
      <c r="ED35" s="1148"/>
      <c r="EE35" s="1148"/>
      <c r="EF35" s="1148"/>
      <c r="EG35" s="1148"/>
      <c r="EH35" s="1148"/>
      <c r="EI35" s="1148"/>
      <c r="EJ35" s="1148"/>
      <c r="EK35" s="1148"/>
      <c r="EL35" s="1148"/>
      <c r="EM35" s="1148"/>
      <c r="EN35" s="1148"/>
      <c r="EO35" s="1148"/>
      <c r="EP35" s="1148"/>
      <c r="EQ35" s="1148"/>
      <c r="ER35" s="514"/>
    </row>
    <row r="36" spans="1:148" s="127" customFormat="1" x14ac:dyDescent="0.25">
      <c r="A36" s="903"/>
      <c r="B36" s="1194"/>
      <c r="C36" s="354"/>
      <c r="D36" s="109"/>
      <c r="E36" s="1148"/>
      <c r="F36" s="1148"/>
      <c r="G36" s="1148"/>
      <c r="H36" s="1148"/>
      <c r="I36" s="1148"/>
      <c r="J36" s="1148"/>
      <c r="K36" s="202"/>
      <c r="L36" s="109"/>
      <c r="M36" s="1148"/>
      <c r="N36" s="1148"/>
      <c r="O36" s="1148"/>
      <c r="P36" s="1148"/>
      <c r="Q36" s="1148"/>
      <c r="R36" s="1148"/>
      <c r="S36" s="1148"/>
      <c r="T36" s="1148"/>
      <c r="U36" s="407"/>
      <c r="V36" s="109"/>
      <c r="W36" s="1147"/>
      <c r="X36" s="1147"/>
      <c r="Y36" s="1147"/>
      <c r="Z36" s="1147"/>
      <c r="AA36" s="1147"/>
      <c r="AB36" s="202"/>
      <c r="AC36" s="109"/>
      <c r="AD36" s="1148"/>
      <c r="AE36" s="1148"/>
      <c r="AF36" s="1148"/>
      <c r="AG36" s="1148"/>
      <c r="AH36" s="1148"/>
      <c r="AI36" s="202"/>
      <c r="AJ36" s="109"/>
      <c r="AK36" s="1148"/>
      <c r="AL36" s="1148"/>
      <c r="AM36" s="1148"/>
      <c r="AN36" s="1148"/>
      <c r="AO36" s="1148"/>
      <c r="AP36" s="202"/>
      <c r="AQ36" s="407"/>
      <c r="AR36" s="1148"/>
      <c r="AS36" s="1148"/>
      <c r="AT36" s="1148"/>
      <c r="AU36" s="1148"/>
      <c r="AV36" s="1148"/>
      <c r="AW36" s="1148"/>
      <c r="AX36" s="1148"/>
      <c r="AY36" s="1148"/>
      <c r="AZ36" s="202"/>
      <c r="BA36" s="109"/>
      <c r="BB36" s="1148"/>
      <c r="BC36" s="1148"/>
      <c r="BD36" s="1148"/>
      <c r="BE36" s="1148"/>
      <c r="BF36" s="1148"/>
      <c r="BG36" s="1148"/>
      <c r="BH36" s="1148"/>
      <c r="BI36" s="1148"/>
      <c r="BJ36" s="1148"/>
      <c r="BK36" s="1148"/>
      <c r="BL36" s="412"/>
      <c r="BM36" s="109"/>
      <c r="BN36" s="1148"/>
      <c r="BO36" s="1148"/>
      <c r="BP36" s="1148"/>
      <c r="BQ36" s="1148"/>
      <c r="BR36" s="1148"/>
      <c r="BS36" s="1148"/>
      <c r="BT36" s="1148"/>
      <c r="BU36" s="1148"/>
      <c r="BV36" s="1148"/>
      <c r="BW36" s="850"/>
      <c r="BX36" s="811"/>
      <c r="BY36" s="407"/>
      <c r="BZ36" s="109"/>
      <c r="CA36" s="1194"/>
      <c r="CB36" s="202"/>
      <c r="CC36" s="407"/>
      <c r="CD36" s="1146"/>
      <c r="CE36" s="1146"/>
      <c r="CF36" s="1146"/>
      <c r="CG36" s="1146"/>
      <c r="CH36" s="1146"/>
      <c r="CI36" s="1146"/>
      <c r="CJ36" s="1146"/>
      <c r="CK36" s="1146"/>
      <c r="CL36" s="1146"/>
      <c r="CM36" s="1146"/>
      <c r="CN36" s="202"/>
      <c r="CO36" s="109"/>
      <c r="CP36" s="1148"/>
      <c r="CQ36" s="1148"/>
      <c r="CR36" s="1148"/>
      <c r="CS36" s="1148"/>
      <c r="CT36" s="1148"/>
      <c r="CU36" s="1148"/>
      <c r="CV36" s="202"/>
      <c r="CW36" s="109"/>
      <c r="CX36" s="1148"/>
      <c r="CY36" s="1148"/>
      <c r="CZ36" s="1148"/>
      <c r="DA36" s="1148"/>
      <c r="DB36" s="1148"/>
      <c r="DC36" s="1148"/>
      <c r="DD36" s="202"/>
      <c r="DE36" s="109"/>
      <c r="DF36" s="1148"/>
      <c r="DG36" s="1148"/>
      <c r="DH36" s="1148"/>
      <c r="DI36" s="1148"/>
      <c r="DJ36" s="1148"/>
      <c r="DK36" s="1148"/>
      <c r="DL36" s="202"/>
      <c r="DM36" s="109"/>
      <c r="DN36" s="1129"/>
      <c r="DO36" s="1129"/>
      <c r="DP36" s="1129"/>
      <c r="DQ36" s="1129"/>
      <c r="DR36" s="1129"/>
      <c r="DS36" s="1129"/>
      <c r="DT36" s="1129"/>
      <c r="DU36" s="1129"/>
      <c r="DV36" s="202"/>
      <c r="DW36" s="109"/>
      <c r="DX36" s="1148"/>
      <c r="DY36" s="1148"/>
      <c r="DZ36" s="1148"/>
      <c r="EA36" s="1148"/>
      <c r="EB36" s="1148"/>
      <c r="EC36" s="1148"/>
      <c r="ED36" s="1148"/>
      <c r="EE36" s="1148"/>
      <c r="EF36" s="1148"/>
      <c r="EG36" s="1148"/>
      <c r="EH36" s="1148"/>
      <c r="EI36" s="1148"/>
      <c r="EJ36" s="1148"/>
      <c r="EK36" s="1148"/>
      <c r="EL36" s="1148"/>
      <c r="EM36" s="1148"/>
      <c r="EN36" s="1148"/>
      <c r="EO36" s="1148"/>
      <c r="EP36" s="1148"/>
      <c r="EQ36" s="1148"/>
      <c r="ER36" s="514"/>
    </row>
    <row r="37" spans="1:148" s="127" customFormat="1" x14ac:dyDescent="0.25">
      <c r="A37" s="903"/>
      <c r="B37" s="1194"/>
      <c r="C37" s="354"/>
      <c r="D37" s="109"/>
      <c r="E37" s="1148"/>
      <c r="F37" s="1148"/>
      <c r="G37" s="1148"/>
      <c r="H37" s="1148"/>
      <c r="I37" s="1148"/>
      <c r="J37" s="1148"/>
      <c r="K37" s="202"/>
      <c r="L37" s="109"/>
      <c r="M37" s="1148"/>
      <c r="N37" s="1148"/>
      <c r="O37" s="1148"/>
      <c r="P37" s="1148"/>
      <c r="Q37" s="1148"/>
      <c r="R37" s="1148"/>
      <c r="S37" s="1148"/>
      <c r="T37" s="1148"/>
      <c r="U37" s="407"/>
      <c r="V37" s="109"/>
      <c r="W37" s="1147"/>
      <c r="X37" s="1147"/>
      <c r="Y37" s="1147"/>
      <c r="Z37" s="1147"/>
      <c r="AA37" s="1147"/>
      <c r="AB37" s="202"/>
      <c r="AC37" s="109"/>
      <c r="AD37" s="1148"/>
      <c r="AE37" s="1148"/>
      <c r="AF37" s="1148"/>
      <c r="AG37" s="1148"/>
      <c r="AH37" s="1148"/>
      <c r="AI37" s="202"/>
      <c r="AJ37" s="109"/>
      <c r="AK37" s="1148"/>
      <c r="AL37" s="1148"/>
      <c r="AM37" s="1148"/>
      <c r="AN37" s="1148"/>
      <c r="AO37" s="1148"/>
      <c r="AP37" s="202"/>
      <c r="AQ37" s="407"/>
      <c r="AR37" s="1148"/>
      <c r="AS37" s="1148"/>
      <c r="AT37" s="1148"/>
      <c r="AU37" s="1148"/>
      <c r="AV37" s="1148"/>
      <c r="AW37" s="1148"/>
      <c r="AX37" s="1148"/>
      <c r="AY37" s="1148"/>
      <c r="AZ37" s="202"/>
      <c r="BA37" s="109"/>
      <c r="BB37" s="1148"/>
      <c r="BC37" s="1148"/>
      <c r="BD37" s="1148"/>
      <c r="BE37" s="1148"/>
      <c r="BF37" s="1148"/>
      <c r="BG37" s="1148"/>
      <c r="BH37" s="1148"/>
      <c r="BI37" s="1148"/>
      <c r="BJ37" s="1148"/>
      <c r="BK37" s="1148"/>
      <c r="BL37" s="412"/>
      <c r="BM37" s="109"/>
      <c r="BN37" s="1148"/>
      <c r="BO37" s="1148"/>
      <c r="BP37" s="1148"/>
      <c r="BQ37" s="1148"/>
      <c r="BR37" s="1148"/>
      <c r="BS37" s="1148"/>
      <c r="BT37" s="1148"/>
      <c r="BU37" s="1148"/>
      <c r="BV37" s="1148"/>
      <c r="BW37" s="850"/>
      <c r="BX37" s="811"/>
      <c r="BY37" s="407"/>
      <c r="BZ37" s="109"/>
      <c r="CA37" s="1194"/>
      <c r="CB37" s="202"/>
      <c r="CC37" s="407"/>
      <c r="CD37" s="1146"/>
      <c r="CE37" s="1146"/>
      <c r="CF37" s="1146"/>
      <c r="CG37" s="1146"/>
      <c r="CH37" s="1146"/>
      <c r="CI37" s="1146"/>
      <c r="CJ37" s="1146"/>
      <c r="CK37" s="1146"/>
      <c r="CL37" s="1146"/>
      <c r="CM37" s="1146"/>
      <c r="CN37" s="202"/>
      <c r="CO37" s="109"/>
      <c r="CP37" s="1148"/>
      <c r="CQ37" s="1148"/>
      <c r="CR37" s="1148"/>
      <c r="CS37" s="1148"/>
      <c r="CT37" s="1148"/>
      <c r="CU37" s="1148"/>
      <c r="CV37" s="202"/>
      <c r="CW37" s="109"/>
      <c r="CX37" s="1148"/>
      <c r="CY37" s="1148"/>
      <c r="CZ37" s="1148"/>
      <c r="DA37" s="1148"/>
      <c r="DB37" s="1148"/>
      <c r="DC37" s="1148"/>
      <c r="DD37" s="202"/>
      <c r="DE37" s="109"/>
      <c r="DF37" s="1148"/>
      <c r="DG37" s="1148"/>
      <c r="DH37" s="1148"/>
      <c r="DI37" s="1148"/>
      <c r="DJ37" s="1148"/>
      <c r="DK37" s="1148"/>
      <c r="DL37" s="202"/>
      <c r="DM37" s="109"/>
      <c r="DN37" s="1129"/>
      <c r="DO37" s="1129"/>
      <c r="DP37" s="1129"/>
      <c r="DQ37" s="1129"/>
      <c r="DR37" s="1129"/>
      <c r="DS37" s="1129"/>
      <c r="DT37" s="1129"/>
      <c r="DU37" s="1129"/>
      <c r="DV37" s="202"/>
      <c r="DW37" s="109"/>
      <c r="DX37" s="1148"/>
      <c r="DY37" s="1148"/>
      <c r="DZ37" s="1148"/>
      <c r="EA37" s="1148"/>
      <c r="EB37" s="1148"/>
      <c r="EC37" s="1148"/>
      <c r="ED37" s="1148"/>
      <c r="EE37" s="1148"/>
      <c r="EF37" s="1148"/>
      <c r="EG37" s="1148"/>
      <c r="EH37" s="1148"/>
      <c r="EI37" s="1148"/>
      <c r="EJ37" s="1148"/>
      <c r="EK37" s="1148"/>
      <c r="EL37" s="1148"/>
      <c r="EM37" s="1148"/>
      <c r="EN37" s="1148"/>
      <c r="EO37" s="1148"/>
      <c r="EP37" s="1148"/>
      <c r="EQ37" s="1148"/>
      <c r="ER37" s="514"/>
    </row>
    <row r="38" spans="1:148" s="127" customFormat="1" ht="6" customHeight="1" x14ac:dyDescent="0.25">
      <c r="A38" s="495"/>
      <c r="B38" s="306"/>
      <c r="C38" s="664"/>
      <c r="D38" s="113"/>
      <c r="E38" s="119"/>
      <c r="F38" s="119"/>
      <c r="G38" s="119"/>
      <c r="H38" s="119"/>
      <c r="I38" s="119"/>
      <c r="J38" s="119"/>
      <c r="K38" s="114"/>
      <c r="L38" s="113"/>
      <c r="M38" s="119"/>
      <c r="N38" s="119"/>
      <c r="O38" s="119"/>
      <c r="P38" s="119"/>
      <c r="Q38" s="119"/>
      <c r="R38" s="119"/>
      <c r="S38" s="119"/>
      <c r="T38" s="119"/>
      <c r="U38" s="119"/>
      <c r="V38" s="113"/>
      <c r="W38" s="119"/>
      <c r="X38" s="119"/>
      <c r="Y38" s="119"/>
      <c r="Z38" s="119"/>
      <c r="AA38" s="119"/>
      <c r="AB38" s="114"/>
      <c r="AC38" s="113"/>
      <c r="AD38" s="119"/>
      <c r="AE38" s="119"/>
      <c r="AF38" s="119"/>
      <c r="AG38" s="119"/>
      <c r="AH38" s="119"/>
      <c r="AI38" s="114"/>
      <c r="AJ38" s="113"/>
      <c r="AK38" s="119"/>
      <c r="AL38" s="119"/>
      <c r="AM38" s="119"/>
      <c r="AN38" s="119"/>
      <c r="AO38" s="119"/>
      <c r="AP38" s="114"/>
      <c r="AQ38" s="119"/>
      <c r="AZ38" s="114"/>
      <c r="BA38" s="113"/>
      <c r="BB38" s="119"/>
      <c r="BC38" s="119"/>
      <c r="BD38" s="119"/>
      <c r="BE38" s="119"/>
      <c r="BF38" s="119"/>
      <c r="BG38" s="119"/>
      <c r="BH38" s="119"/>
      <c r="BI38" s="119"/>
      <c r="BJ38" s="119"/>
      <c r="BK38" s="119"/>
      <c r="BL38" s="119"/>
      <c r="BM38" s="113"/>
      <c r="BN38" s="815"/>
      <c r="BO38" s="815"/>
      <c r="BP38" s="815"/>
      <c r="BQ38" s="815"/>
      <c r="BR38" s="815"/>
      <c r="BS38" s="815"/>
      <c r="BT38" s="815"/>
      <c r="BU38" s="815"/>
      <c r="BV38" s="815"/>
      <c r="BW38" s="816"/>
      <c r="BX38" s="811"/>
      <c r="BY38" s="407"/>
      <c r="BZ38" s="113"/>
      <c r="CA38" s="118"/>
      <c r="CB38" s="114"/>
      <c r="CC38" s="119"/>
      <c r="CD38" s="1168"/>
      <c r="CE38" s="1168"/>
      <c r="CF38" s="1168"/>
      <c r="CG38" s="1168"/>
      <c r="CH38" s="1168"/>
      <c r="CI38" s="1168"/>
      <c r="CJ38" s="1168"/>
      <c r="CK38" s="1168"/>
      <c r="CL38" s="1168"/>
      <c r="CM38" s="1168"/>
      <c r="CN38" s="114"/>
      <c r="CO38" s="113"/>
      <c r="CP38" s="119"/>
      <c r="CQ38" s="119"/>
      <c r="CR38" s="119"/>
      <c r="CS38" s="119"/>
      <c r="CT38" s="119"/>
      <c r="CU38" s="119"/>
      <c r="CV38" s="114"/>
      <c r="CW38" s="113"/>
      <c r="CX38" s="119"/>
      <c r="CY38" s="119"/>
      <c r="CZ38" s="119"/>
      <c r="DA38" s="119"/>
      <c r="DB38" s="119"/>
      <c r="DC38" s="119"/>
      <c r="DD38" s="114"/>
      <c r="DE38" s="113"/>
      <c r="DF38" s="119"/>
      <c r="DG38" s="119"/>
      <c r="DH38" s="119"/>
      <c r="DI38" s="119"/>
      <c r="DJ38" s="119"/>
      <c r="DK38" s="119"/>
      <c r="DL38" s="114"/>
      <c r="DM38" s="113"/>
      <c r="DN38" s="119"/>
      <c r="DO38" s="119"/>
      <c r="DP38" s="119"/>
      <c r="DQ38" s="119"/>
      <c r="DR38" s="119"/>
      <c r="DS38" s="119"/>
      <c r="DT38" s="119"/>
      <c r="DU38" s="119"/>
      <c r="DV38" s="114"/>
      <c r="DW38" s="113"/>
      <c r="DX38" s="119"/>
      <c r="DY38" s="119"/>
      <c r="DZ38" s="119"/>
      <c r="EA38" s="119"/>
      <c r="EB38" s="119"/>
      <c r="EC38" s="119"/>
      <c r="ED38" s="119"/>
      <c r="EE38" s="119"/>
      <c r="EF38" s="119"/>
      <c r="EG38" s="119"/>
      <c r="EH38" s="119"/>
      <c r="EI38" s="119"/>
      <c r="EJ38" s="119"/>
      <c r="EK38" s="119"/>
      <c r="EL38" s="119"/>
      <c r="EM38" s="119"/>
      <c r="EN38" s="119"/>
      <c r="EO38" s="119"/>
      <c r="EP38" s="119"/>
      <c r="EQ38" s="119"/>
      <c r="ER38" s="114"/>
    </row>
    <row r="39" spans="1:148" s="127" customFormat="1" ht="6" customHeight="1" x14ac:dyDescent="0.25">
      <c r="A39" s="661"/>
      <c r="B39" s="583"/>
      <c r="C39" s="662"/>
      <c r="D39" s="108"/>
      <c r="E39" s="29"/>
      <c r="F39" s="29"/>
      <c r="G39" s="29"/>
      <c r="H39" s="29"/>
      <c r="I39" s="29"/>
      <c r="J39" s="29"/>
      <c r="K39" s="107"/>
      <c r="L39" s="108"/>
      <c r="M39" s="29"/>
      <c r="N39" s="29"/>
      <c r="O39" s="29"/>
      <c r="P39" s="29"/>
      <c r="Q39" s="29"/>
      <c r="R39" s="29"/>
      <c r="S39" s="29"/>
      <c r="T39" s="29"/>
      <c r="U39" s="29"/>
      <c r="V39" s="108"/>
      <c r="W39" s="29"/>
      <c r="X39" s="29"/>
      <c r="Y39" s="29"/>
      <c r="Z39" s="29"/>
      <c r="AA39" s="29"/>
      <c r="AB39" s="107"/>
      <c r="AC39" s="108"/>
      <c r="AD39" s="29"/>
      <c r="AE39" s="29"/>
      <c r="AF39" s="29"/>
      <c r="AG39" s="29"/>
      <c r="AH39" s="29"/>
      <c r="AI39" s="107"/>
      <c r="AJ39" s="108"/>
      <c r="AK39" s="29"/>
      <c r="AL39" s="29"/>
      <c r="AM39" s="29"/>
      <c r="AN39" s="29"/>
      <c r="AO39" s="29"/>
      <c r="AP39" s="107"/>
      <c r="AQ39" s="29"/>
      <c r="AR39" s="29"/>
      <c r="AS39" s="29"/>
      <c r="AT39" s="29"/>
      <c r="AU39" s="29"/>
      <c r="AV39" s="29"/>
      <c r="AW39" s="29"/>
      <c r="AX39" s="29"/>
      <c r="AY39" s="29"/>
      <c r="AZ39" s="107"/>
      <c r="BA39" s="108"/>
      <c r="BB39" s="29"/>
      <c r="BC39" s="29"/>
      <c r="BD39" s="29"/>
      <c r="BE39" s="29"/>
      <c r="BF39" s="29"/>
      <c r="BG39" s="29"/>
      <c r="BH39" s="29"/>
      <c r="BI39" s="29"/>
      <c r="BJ39" s="29"/>
      <c r="BK39" s="29"/>
      <c r="BL39" s="29"/>
      <c r="BM39" s="108"/>
      <c r="BN39" s="29"/>
      <c r="BO39" s="29"/>
      <c r="BP39" s="29"/>
      <c r="BQ39" s="29"/>
      <c r="BR39" s="29"/>
      <c r="BS39" s="29"/>
      <c r="BT39" s="29"/>
      <c r="BU39" s="29"/>
      <c r="BV39" s="29"/>
      <c r="BW39" s="817"/>
      <c r="BX39" s="407"/>
      <c r="BY39" s="202"/>
      <c r="BZ39" s="108"/>
      <c r="CA39" s="433"/>
      <c r="CB39" s="107"/>
      <c r="CC39" s="29"/>
      <c r="CD39" s="29"/>
      <c r="CE39" s="29"/>
      <c r="CF39" s="29"/>
      <c r="CG39" s="29"/>
      <c r="CH39" s="29"/>
      <c r="CI39" s="29"/>
      <c r="CJ39" s="29"/>
      <c r="CK39" s="29"/>
      <c r="CL39" s="29"/>
      <c r="CM39" s="29"/>
      <c r="CN39" s="107"/>
      <c r="CO39" s="108"/>
      <c r="CP39" s="29"/>
      <c r="CQ39" s="29"/>
      <c r="CR39" s="29"/>
      <c r="CS39" s="29"/>
      <c r="CT39" s="29"/>
      <c r="CU39" s="29"/>
      <c r="CV39" s="107"/>
      <c r="CW39" s="108"/>
      <c r="CX39" s="29"/>
      <c r="CY39" s="29"/>
      <c r="CZ39" s="29"/>
      <c r="DA39" s="29"/>
      <c r="DB39" s="29"/>
      <c r="DC39" s="29"/>
      <c r="DD39" s="107"/>
      <c r="DE39" s="108"/>
      <c r="DF39" s="29"/>
      <c r="DG39" s="29"/>
      <c r="DH39" s="29"/>
      <c r="DI39" s="29"/>
      <c r="DJ39" s="29"/>
      <c r="DK39" s="29"/>
      <c r="DL39" s="107"/>
      <c r="DM39" s="108"/>
      <c r="DN39" s="29"/>
      <c r="DO39" s="29"/>
      <c r="DP39" s="29"/>
      <c r="DQ39" s="29"/>
      <c r="DR39" s="29"/>
      <c r="DS39" s="29"/>
      <c r="DT39" s="29"/>
      <c r="DU39" s="29"/>
      <c r="DV39" s="107"/>
      <c r="DW39" s="108"/>
      <c r="DX39" s="29"/>
      <c r="DY39" s="29"/>
      <c r="DZ39" s="29"/>
      <c r="EA39" s="29"/>
      <c r="EB39" s="29"/>
      <c r="EC39" s="29"/>
      <c r="ED39" s="29"/>
      <c r="EE39" s="29"/>
      <c r="EF39" s="29"/>
      <c r="EG39" s="29"/>
      <c r="EH39" s="29"/>
      <c r="EI39" s="29"/>
      <c r="EJ39" s="29"/>
      <c r="EK39" s="29"/>
      <c r="EL39" s="29"/>
      <c r="EM39" s="29"/>
      <c r="EN39" s="29"/>
      <c r="EO39" s="29"/>
      <c r="EP39" s="29"/>
      <c r="EQ39" s="29"/>
      <c r="ER39" s="107"/>
    </row>
    <row r="40" spans="1:148" s="127" customFormat="1" x14ac:dyDescent="0.25">
      <c r="A40" s="903"/>
      <c r="B40" s="121" t="s">
        <v>75</v>
      </c>
      <c r="C40" s="354"/>
      <c r="D40" s="109"/>
      <c r="E40" s="1136" t="s">
        <v>81</v>
      </c>
      <c r="F40" s="1136"/>
      <c r="G40" s="1136"/>
      <c r="H40" s="1136"/>
      <c r="I40" s="359" t="s">
        <v>53</v>
      </c>
      <c r="J40" s="407"/>
      <c r="K40" s="202"/>
      <c r="L40" s="109"/>
      <c r="M40" s="1143" t="s">
        <v>76</v>
      </c>
      <c r="N40" s="1143"/>
      <c r="O40" s="1143"/>
      <c r="P40" s="1143"/>
      <c r="Q40" s="1143"/>
      <c r="R40" s="1143"/>
      <c r="S40" s="1143"/>
      <c r="T40" s="1007" t="s">
        <v>53</v>
      </c>
      <c r="U40" s="407"/>
      <c r="V40" s="109"/>
      <c r="W40" s="407"/>
      <c r="X40" s="407"/>
      <c r="Y40" s="407"/>
      <c r="Z40" s="407"/>
      <c r="AA40" s="407"/>
      <c r="AB40" s="202"/>
      <c r="AC40" s="109"/>
      <c r="AD40" s="359"/>
      <c r="AE40" s="407"/>
      <c r="AF40" s="407"/>
      <c r="AG40" s="407"/>
      <c r="AH40" s="407"/>
      <c r="AI40" s="202"/>
      <c r="AJ40" s="109"/>
      <c r="AK40" s="407"/>
      <c r="AL40" s="407"/>
      <c r="AM40" s="407"/>
      <c r="AN40" s="407"/>
      <c r="AO40" s="407"/>
      <c r="AP40" s="354"/>
      <c r="AR40" s="1133" t="s">
        <v>15</v>
      </c>
      <c r="AS40" s="1133"/>
      <c r="AT40" s="1133"/>
      <c r="AU40" s="1133"/>
      <c r="AV40" s="108"/>
      <c r="AW40" s="107"/>
      <c r="AX40" s="108"/>
      <c r="AY40" s="107"/>
      <c r="AZ40" s="202"/>
      <c r="BA40" s="109"/>
      <c r="BB40" s="1133" t="s">
        <v>77</v>
      </c>
      <c r="BC40" s="1133"/>
      <c r="BD40" s="1133"/>
      <c r="BE40" s="1133"/>
      <c r="BF40" s="1133"/>
      <c r="BG40" s="1134" t="s">
        <v>53</v>
      </c>
      <c r="BH40" s="108"/>
      <c r="BI40" s="107"/>
      <c r="BJ40" s="108"/>
      <c r="BK40" s="107"/>
      <c r="BL40" s="407"/>
      <c r="BM40" s="109"/>
      <c r="BN40" s="1136" t="s">
        <v>52</v>
      </c>
      <c r="BO40" s="1136"/>
      <c r="BP40" s="1136"/>
      <c r="BQ40" s="1136"/>
      <c r="BR40" s="1136"/>
      <c r="BS40" s="1136"/>
      <c r="BT40" s="1136"/>
      <c r="BU40" s="1136"/>
      <c r="BV40" s="359" t="s">
        <v>53</v>
      </c>
      <c r="BW40" s="818"/>
      <c r="BX40" s="407"/>
      <c r="BY40" s="407"/>
      <c r="BZ40" s="109"/>
      <c r="CA40" s="121" t="s">
        <v>75</v>
      </c>
      <c r="CB40" s="795"/>
      <c r="CC40" s="407"/>
      <c r="CD40" s="1186" t="s">
        <v>76</v>
      </c>
      <c r="CE40" s="1186"/>
      <c r="CF40" s="1186"/>
      <c r="CG40" s="1186"/>
      <c r="CH40" s="1186"/>
      <c r="CI40" s="1186"/>
      <c r="CJ40" s="1186"/>
      <c r="CK40" s="1186"/>
      <c r="CL40" s="1007" t="s">
        <v>53</v>
      </c>
      <c r="CN40" s="202">
        <v>1</v>
      </c>
      <c r="CO40" s="109"/>
      <c r="CP40" s="1136" t="s">
        <v>52</v>
      </c>
      <c r="CQ40" s="1136"/>
      <c r="CR40" s="1136"/>
      <c r="CS40" s="1136"/>
      <c r="CT40" s="1136"/>
      <c r="CU40" s="359" t="s">
        <v>53</v>
      </c>
      <c r="CV40" s="202"/>
      <c r="CW40" s="109"/>
      <c r="CX40" s="1138" t="s">
        <v>78</v>
      </c>
      <c r="CY40" s="1138"/>
      <c r="CZ40" s="1138"/>
      <c r="DA40" s="1138"/>
      <c r="DB40" s="1138"/>
      <c r="DC40" s="1138"/>
      <c r="DD40" s="202"/>
      <c r="DE40" s="109"/>
      <c r="DF40" s="1136" t="s">
        <v>52</v>
      </c>
      <c r="DG40" s="1136"/>
      <c r="DH40" s="1136"/>
      <c r="DI40" s="1136"/>
      <c r="DJ40" s="1136"/>
      <c r="DK40" s="359" t="s">
        <v>53</v>
      </c>
      <c r="DL40" s="202"/>
      <c r="DM40" s="109"/>
      <c r="DN40" s="1138" t="s">
        <v>79</v>
      </c>
      <c r="DO40" s="1138"/>
      <c r="DP40" s="1138"/>
      <c r="DQ40" s="1138"/>
      <c r="DR40" s="1138"/>
      <c r="DS40" s="1138"/>
      <c r="DT40" s="1138"/>
      <c r="DU40" s="1138"/>
      <c r="DV40" s="202"/>
      <c r="DW40" s="109"/>
      <c r="DX40" s="1187" t="s">
        <v>80</v>
      </c>
      <c r="DY40" s="1187"/>
      <c r="DZ40" s="1187"/>
      <c r="EA40" s="1187"/>
      <c r="EB40" s="1187"/>
      <c r="EC40" s="1187"/>
      <c r="ED40" s="1187"/>
      <c r="EE40" s="1187"/>
      <c r="EF40" s="1187"/>
      <c r="EG40" s="1187"/>
      <c r="EH40" s="1187"/>
      <c r="EI40" s="1187"/>
      <c r="EJ40" s="1187"/>
      <c r="EK40" s="1187"/>
      <c r="EL40" s="1187"/>
      <c r="EM40" s="1134" t="s">
        <v>53</v>
      </c>
      <c r="EN40" s="108"/>
      <c r="EO40" s="107"/>
      <c r="EP40" s="108"/>
      <c r="EQ40" s="107"/>
      <c r="ER40" s="202"/>
    </row>
    <row r="41" spans="1:148" s="127" customFormat="1" ht="10" customHeight="1" x14ac:dyDescent="0.25">
      <c r="A41" s="903"/>
      <c r="B41" s="475"/>
      <c r="C41" s="354"/>
      <c r="D41" s="109"/>
      <c r="E41" s="1136" t="s">
        <v>1445</v>
      </c>
      <c r="F41" s="1136"/>
      <c r="G41" s="1136"/>
      <c r="H41" s="1136"/>
      <c r="I41" s="359" t="s">
        <v>55</v>
      </c>
      <c r="K41" s="202"/>
      <c r="L41" s="109"/>
      <c r="M41" s="347"/>
      <c r="N41" s="347"/>
      <c r="O41" s="348"/>
      <c r="Q41" s="348"/>
      <c r="S41" s="349" t="s">
        <v>82</v>
      </c>
      <c r="T41" s="347"/>
      <c r="U41" s="407"/>
      <c r="V41" s="109"/>
      <c r="W41" s="1136" t="s">
        <v>52</v>
      </c>
      <c r="X41" s="1136"/>
      <c r="Y41" s="1136"/>
      <c r="Z41" s="1136"/>
      <c r="AA41" s="359" t="s">
        <v>53</v>
      </c>
      <c r="AB41" s="202"/>
      <c r="AC41" s="109"/>
      <c r="AD41" s="407"/>
      <c r="AE41" s="407"/>
      <c r="AF41" s="407"/>
      <c r="AG41" s="407"/>
      <c r="AH41" s="407"/>
      <c r="AI41" s="202"/>
      <c r="AJ41" s="109"/>
      <c r="AK41" s="1136" t="s">
        <v>83</v>
      </c>
      <c r="AL41" s="1136"/>
      <c r="AM41" s="1136"/>
      <c r="AN41" s="1136"/>
      <c r="AO41" s="359" t="s">
        <v>53</v>
      </c>
      <c r="AP41" s="202"/>
      <c r="AQ41" s="407"/>
      <c r="AR41" s="1133"/>
      <c r="AS41" s="1133"/>
      <c r="AT41" s="1133"/>
      <c r="AU41" s="1133"/>
      <c r="AV41" s="113"/>
      <c r="AW41" s="114"/>
      <c r="AX41" s="113"/>
      <c r="AY41" s="114"/>
      <c r="AZ41" s="202"/>
      <c r="BA41" s="109"/>
      <c r="BB41" s="1133"/>
      <c r="BC41" s="1133"/>
      <c r="BD41" s="1133"/>
      <c r="BE41" s="1133"/>
      <c r="BF41" s="1133"/>
      <c r="BG41" s="1135"/>
      <c r="BH41" s="113"/>
      <c r="BI41" s="114"/>
      <c r="BJ41" s="113"/>
      <c r="BK41" s="114"/>
      <c r="BL41" s="407"/>
      <c r="BM41" s="109"/>
      <c r="BO41" s="1144" t="s">
        <v>1449</v>
      </c>
      <c r="BP41" s="1144"/>
      <c r="BQ41" s="1144"/>
      <c r="BR41" s="1144"/>
      <c r="BS41" s="1144"/>
      <c r="BT41" s="1144"/>
      <c r="BU41" s="823"/>
      <c r="BV41" s="797"/>
      <c r="BW41" s="848"/>
      <c r="BX41" s="847"/>
      <c r="BY41" s="407"/>
      <c r="BZ41" s="109"/>
      <c r="CA41" s="410"/>
      <c r="CB41" s="202"/>
      <c r="CC41" s="407"/>
      <c r="CD41" s="347"/>
      <c r="CE41" s="347"/>
      <c r="CF41" s="348"/>
      <c r="CH41" s="348"/>
      <c r="CJ41" s="349"/>
      <c r="CK41" s="349"/>
      <c r="CL41" s="347"/>
      <c r="CM41" s="199"/>
      <c r="CN41" s="354"/>
      <c r="CO41" s="109"/>
      <c r="CP41" s="407"/>
      <c r="CQ41" s="407"/>
      <c r="CR41" s="407"/>
      <c r="CS41" s="407"/>
      <c r="CT41" s="407"/>
      <c r="CU41" s="407"/>
      <c r="CV41" s="202"/>
      <c r="CW41" s="109"/>
      <c r="CX41" s="1138" t="s">
        <v>84</v>
      </c>
      <c r="CY41" s="1138"/>
      <c r="CZ41" s="1138"/>
      <c r="DA41" s="1138"/>
      <c r="DB41" s="1138"/>
      <c r="DC41" s="1138"/>
      <c r="DD41" s="202"/>
      <c r="DE41" s="109"/>
      <c r="DF41" s="407"/>
      <c r="DG41" s="407"/>
      <c r="DH41" s="407"/>
      <c r="DI41" s="407"/>
      <c r="DJ41" s="407"/>
      <c r="DK41" s="407"/>
      <c r="DL41" s="202"/>
      <c r="DM41" s="109"/>
      <c r="DN41" s="1138" t="s">
        <v>85</v>
      </c>
      <c r="DO41" s="1138"/>
      <c r="DP41" s="1138"/>
      <c r="DQ41" s="1138"/>
      <c r="DR41" s="1138"/>
      <c r="DS41" s="1138"/>
      <c r="DT41" s="1138"/>
      <c r="DU41" s="1138"/>
      <c r="DV41" s="202"/>
      <c r="DW41" s="109"/>
      <c r="DX41" s="1187"/>
      <c r="DY41" s="1187"/>
      <c r="DZ41" s="1187"/>
      <c r="EA41" s="1187"/>
      <c r="EB41" s="1187"/>
      <c r="EC41" s="1187"/>
      <c r="ED41" s="1187"/>
      <c r="EE41" s="1187"/>
      <c r="EF41" s="1187"/>
      <c r="EG41" s="1187"/>
      <c r="EH41" s="1187"/>
      <c r="EI41" s="1187"/>
      <c r="EJ41" s="1187"/>
      <c r="EK41" s="1187"/>
      <c r="EL41" s="1187"/>
      <c r="EM41" s="1135"/>
      <c r="EN41" s="113"/>
      <c r="EO41" s="114"/>
      <c r="EP41" s="113"/>
      <c r="EQ41" s="114"/>
      <c r="ER41" s="202"/>
    </row>
    <row r="42" spans="1:148" s="127" customFormat="1" ht="6" customHeight="1" x14ac:dyDescent="0.25">
      <c r="A42" s="903"/>
      <c r="B42" s="475"/>
      <c r="C42" s="354"/>
      <c r="D42" s="109"/>
      <c r="E42" s="407"/>
      <c r="F42" s="407"/>
      <c r="G42" s="407"/>
      <c r="H42" s="407"/>
      <c r="I42" s="407"/>
      <c r="K42" s="202"/>
      <c r="L42" s="109"/>
      <c r="U42" s="407"/>
      <c r="V42" s="109"/>
      <c r="W42" s="407"/>
      <c r="X42" s="407"/>
      <c r="Y42" s="407"/>
      <c r="Z42" s="407"/>
      <c r="AA42" s="407"/>
      <c r="AB42" s="202"/>
      <c r="AC42" s="109"/>
      <c r="AD42" s="407"/>
      <c r="AE42" s="407"/>
      <c r="AF42" s="407"/>
      <c r="AG42" s="407"/>
      <c r="AH42" s="407"/>
      <c r="AI42" s="202"/>
      <c r="AJ42" s="109"/>
      <c r="AK42" s="407"/>
      <c r="AL42" s="407"/>
      <c r="AM42" s="407"/>
      <c r="AN42" s="407"/>
      <c r="AO42" s="407"/>
      <c r="AP42" s="202"/>
      <c r="AQ42" s="407"/>
      <c r="AR42" s="407"/>
      <c r="AS42" s="407"/>
      <c r="AT42" s="407"/>
      <c r="AU42" s="352"/>
      <c r="AV42" s="407"/>
      <c r="AW42" s="407"/>
      <c r="AX42" s="407"/>
      <c r="AY42" s="407"/>
      <c r="AZ42" s="202"/>
      <c r="BA42" s="109"/>
      <c r="BB42" s="203"/>
      <c r="BC42" s="203"/>
      <c r="BD42" s="203"/>
      <c r="BE42" s="203"/>
      <c r="BF42" s="203"/>
      <c r="BG42" s="407"/>
      <c r="BH42" s="407"/>
      <c r="BI42" s="407"/>
      <c r="BJ42" s="407"/>
      <c r="BK42" s="407"/>
      <c r="BL42" s="407"/>
      <c r="BM42" s="109"/>
      <c r="BN42" s="847"/>
      <c r="BO42" s="1144"/>
      <c r="BP42" s="1144"/>
      <c r="BQ42" s="1144"/>
      <c r="BR42" s="1144"/>
      <c r="BS42" s="1144"/>
      <c r="BT42" s="1144"/>
      <c r="BU42" s="823"/>
      <c r="BV42" s="797"/>
      <c r="BW42" s="848"/>
      <c r="BX42" s="847"/>
      <c r="BY42" s="407"/>
      <c r="BZ42" s="109"/>
      <c r="CA42" s="410"/>
      <c r="CB42" s="202"/>
      <c r="CC42" s="407"/>
      <c r="CD42" s="350"/>
      <c r="CE42" s="350"/>
      <c r="CF42" s="350"/>
      <c r="CG42" s="350"/>
      <c r="CH42" s="350"/>
      <c r="CI42" s="350"/>
      <c r="CJ42" s="350"/>
      <c r="CK42" s="350"/>
      <c r="CM42" s="407"/>
      <c r="CN42" s="202"/>
      <c r="CO42" s="109"/>
      <c r="CP42" s="199"/>
      <c r="CQ42" s="199"/>
      <c r="CR42" s="199"/>
      <c r="CS42" s="199"/>
      <c r="CT42" s="199"/>
      <c r="CU42" s="199"/>
      <c r="CV42" s="202"/>
      <c r="CW42" s="109"/>
      <c r="CX42" s="407"/>
      <c r="CY42" s="407"/>
      <c r="CZ42" s="407"/>
      <c r="DA42" s="407"/>
      <c r="DB42" s="407"/>
      <c r="DC42" s="407"/>
      <c r="DD42" s="202"/>
      <c r="DE42" s="109"/>
      <c r="DF42" s="199"/>
      <c r="DG42" s="199"/>
      <c r="DH42" s="199"/>
      <c r="DI42" s="199"/>
      <c r="DJ42" s="199"/>
      <c r="DK42" s="199"/>
      <c r="DL42" s="202"/>
      <c r="DM42" s="109"/>
      <c r="DN42" s="407"/>
      <c r="DO42" s="407"/>
      <c r="DP42" s="407"/>
      <c r="DQ42" s="407"/>
      <c r="DR42" s="407"/>
      <c r="DS42" s="407"/>
      <c r="DT42" s="407"/>
      <c r="DU42" s="407"/>
      <c r="DV42" s="202"/>
      <c r="DW42" s="109"/>
      <c r="DX42" s="407"/>
      <c r="DY42" s="407"/>
      <c r="DZ42" s="407"/>
      <c r="EA42" s="407"/>
      <c r="EB42" s="407"/>
      <c r="EC42" s="407"/>
      <c r="ED42" s="407"/>
      <c r="EE42" s="407"/>
      <c r="EF42" s="407"/>
      <c r="EG42" s="407"/>
      <c r="EH42" s="407"/>
      <c r="EI42" s="407"/>
      <c r="EJ42" s="407"/>
      <c r="EK42" s="407"/>
      <c r="EL42" s="407"/>
      <c r="EM42" s="407"/>
      <c r="EN42" s="407"/>
      <c r="EO42" s="407"/>
      <c r="EP42" s="407"/>
      <c r="EQ42" s="407"/>
      <c r="ER42" s="202"/>
    </row>
    <row r="43" spans="1:148" s="127" customFormat="1" ht="10.4" customHeight="1" x14ac:dyDescent="0.25">
      <c r="A43" s="903"/>
      <c r="B43" s="475"/>
      <c r="C43" s="354"/>
      <c r="D43" s="109"/>
      <c r="E43" s="1136" t="s">
        <v>1446</v>
      </c>
      <c r="F43" s="1136"/>
      <c r="G43" s="1136"/>
      <c r="H43" s="1136"/>
      <c r="I43" s="821" t="s">
        <v>91</v>
      </c>
      <c r="K43" s="202"/>
      <c r="L43" s="109"/>
      <c r="U43" s="407"/>
      <c r="V43" s="109"/>
      <c r="W43" s="199"/>
      <c r="X43" s="199"/>
      <c r="Y43" s="199"/>
      <c r="Z43" s="199"/>
      <c r="AA43" s="199"/>
      <c r="AB43" s="202"/>
      <c r="AC43" s="109"/>
      <c r="AD43" s="199"/>
      <c r="AE43" s="407"/>
      <c r="AF43" s="407"/>
      <c r="AG43" s="407"/>
      <c r="AH43" s="407"/>
      <c r="AI43" s="202"/>
      <c r="AJ43" s="109"/>
      <c r="AK43" s="199"/>
      <c r="AL43" s="199"/>
      <c r="AM43" s="199"/>
      <c r="AN43" s="199"/>
      <c r="AO43" s="199"/>
      <c r="AP43" s="202"/>
      <c r="AQ43" s="407"/>
      <c r="AR43" s="1133" t="s">
        <v>16</v>
      </c>
      <c r="AS43" s="1133"/>
      <c r="AT43" s="1133"/>
      <c r="AU43" s="1133"/>
      <c r="AV43" s="108"/>
      <c r="AW43" s="107"/>
      <c r="AX43" s="108"/>
      <c r="AY43" s="107"/>
      <c r="AZ43" s="202"/>
      <c r="BA43" s="109"/>
      <c r="BB43" s="1133" t="s">
        <v>86</v>
      </c>
      <c r="BC43" s="1133"/>
      <c r="BD43" s="1133"/>
      <c r="BE43" s="1133"/>
      <c r="BF43" s="1133"/>
      <c r="BG43" s="1134" t="s">
        <v>55</v>
      </c>
      <c r="BH43" s="108"/>
      <c r="BI43" s="107"/>
      <c r="BJ43" s="108"/>
      <c r="BK43" s="107"/>
      <c r="BL43" s="407"/>
      <c r="BM43" s="109"/>
      <c r="BN43" s="847"/>
      <c r="BO43" s="1144"/>
      <c r="BP43" s="1144"/>
      <c r="BQ43" s="1144"/>
      <c r="BR43" s="1144"/>
      <c r="BS43" s="1144"/>
      <c r="BT43" s="1144"/>
      <c r="BU43" s="823"/>
      <c r="BV43" s="797"/>
      <c r="BW43" s="848"/>
      <c r="BX43" s="847"/>
      <c r="BY43" s="407"/>
      <c r="BZ43" s="109"/>
      <c r="CA43" s="410"/>
      <c r="CB43" s="202"/>
      <c r="CC43" s="407"/>
      <c r="CD43" s="350"/>
      <c r="CE43" s="350"/>
      <c r="CF43" s="350"/>
      <c r="CG43" s="350"/>
      <c r="CH43" s="350"/>
      <c r="CI43" s="350"/>
      <c r="CJ43" s="350"/>
      <c r="CK43" s="350"/>
      <c r="CL43" s="351"/>
      <c r="CM43" s="352"/>
      <c r="CN43" s="819"/>
      <c r="CO43" s="109"/>
      <c r="CP43" s="1136" t="s">
        <v>54</v>
      </c>
      <c r="CQ43" s="1136"/>
      <c r="CR43" s="1136"/>
      <c r="CS43" s="1136"/>
      <c r="CT43" s="1136"/>
      <c r="CU43" s="359" t="s">
        <v>55</v>
      </c>
      <c r="CV43" s="202"/>
      <c r="CW43" s="109"/>
      <c r="CX43" s="407"/>
      <c r="CY43" s="108"/>
      <c r="CZ43" s="107"/>
      <c r="DA43" s="108"/>
      <c r="DB43" s="107"/>
      <c r="DC43" s="199"/>
      <c r="DD43" s="202"/>
      <c r="DE43" s="109"/>
      <c r="DF43" s="1136" t="s">
        <v>54</v>
      </c>
      <c r="DG43" s="1136"/>
      <c r="DH43" s="1136"/>
      <c r="DI43" s="1136"/>
      <c r="DJ43" s="1136"/>
      <c r="DK43" s="359" t="s">
        <v>55</v>
      </c>
      <c r="DL43" s="202"/>
      <c r="DM43" s="109"/>
      <c r="DN43" s="407"/>
      <c r="DO43" s="407"/>
      <c r="DP43" s="108"/>
      <c r="DQ43" s="107"/>
      <c r="DR43" s="108"/>
      <c r="DS43" s="107"/>
      <c r="DT43" s="407"/>
      <c r="DU43" s="407"/>
      <c r="DV43" s="202"/>
      <c r="DW43" s="109"/>
      <c r="DX43" s="1133" t="s">
        <v>86</v>
      </c>
      <c r="DY43" s="1133"/>
      <c r="DZ43" s="1133"/>
      <c r="EA43" s="1133"/>
      <c r="EB43" s="1133"/>
      <c r="EC43" s="1133"/>
      <c r="ED43" s="1133"/>
      <c r="EE43" s="1133"/>
      <c r="EF43" s="1133"/>
      <c r="EG43" s="1133"/>
      <c r="EH43" s="1133"/>
      <c r="EI43" s="1133"/>
      <c r="EJ43" s="1133"/>
      <c r="EK43" s="1133"/>
      <c r="EL43" s="1133"/>
      <c r="EM43" s="1134" t="s">
        <v>55</v>
      </c>
      <c r="EN43" s="108"/>
      <c r="EO43" s="107"/>
      <c r="EP43" s="108"/>
      <c r="EQ43" s="107"/>
      <c r="ER43" s="202"/>
    </row>
    <row r="44" spans="1:148" s="127" customFormat="1" x14ac:dyDescent="0.25">
      <c r="A44" s="903"/>
      <c r="B44" s="475"/>
      <c r="C44" s="354"/>
      <c r="D44" s="109"/>
      <c r="E44" s="1136" t="s">
        <v>1609</v>
      </c>
      <c r="F44" s="1136"/>
      <c r="G44" s="1136"/>
      <c r="H44" s="1136"/>
      <c r="I44" s="944" t="s">
        <v>116</v>
      </c>
      <c r="K44" s="202"/>
      <c r="L44" s="109"/>
      <c r="M44" s="1143" t="s">
        <v>87</v>
      </c>
      <c r="N44" s="1143"/>
      <c r="O44" s="1143"/>
      <c r="P44" s="1143"/>
      <c r="Q44" s="1143"/>
      <c r="R44" s="1143"/>
      <c r="S44" s="1143"/>
      <c r="T44" s="1008" t="s">
        <v>55</v>
      </c>
      <c r="U44" s="407"/>
      <c r="V44" s="109"/>
      <c r="W44" s="1136" t="s">
        <v>54</v>
      </c>
      <c r="X44" s="1136"/>
      <c r="Y44" s="1136"/>
      <c r="Z44" s="1136"/>
      <c r="AA44" s="359" t="s">
        <v>55</v>
      </c>
      <c r="AB44" s="202"/>
      <c r="AC44" s="109"/>
      <c r="AD44" s="1209"/>
      <c r="AE44" s="1210"/>
      <c r="AF44" s="1210"/>
      <c r="AG44" s="1210"/>
      <c r="AH44" s="1210"/>
      <c r="AI44" s="202"/>
      <c r="AJ44" s="109"/>
      <c r="AK44" s="1136" t="s">
        <v>88</v>
      </c>
      <c r="AL44" s="1136"/>
      <c r="AM44" s="1136"/>
      <c r="AN44" s="1136"/>
      <c r="AO44" s="359" t="s">
        <v>55</v>
      </c>
      <c r="AP44" s="819"/>
      <c r="AQ44" s="351"/>
      <c r="AR44" s="1133"/>
      <c r="AS44" s="1133"/>
      <c r="AT44" s="1133"/>
      <c r="AU44" s="1133"/>
      <c r="AV44" s="113"/>
      <c r="AW44" s="114"/>
      <c r="AX44" s="113"/>
      <c r="AY44" s="114"/>
      <c r="AZ44" s="202"/>
      <c r="BA44" s="109"/>
      <c r="BB44" s="1133"/>
      <c r="BC44" s="1133"/>
      <c r="BD44" s="1133"/>
      <c r="BE44" s="1133"/>
      <c r="BF44" s="1133"/>
      <c r="BG44" s="1135"/>
      <c r="BH44" s="113"/>
      <c r="BI44" s="114"/>
      <c r="BJ44" s="113"/>
      <c r="BK44" s="114"/>
      <c r="BL44" s="407"/>
      <c r="BM44" s="109"/>
      <c r="BN44" s="199"/>
      <c r="BO44" s="199"/>
      <c r="BP44" s="199"/>
      <c r="BQ44" s="199"/>
      <c r="BR44" s="199"/>
      <c r="BS44" s="199"/>
      <c r="BT44" s="199"/>
      <c r="BU44" s="199"/>
      <c r="BV44" s="199"/>
      <c r="BW44" s="818"/>
      <c r="BX44" s="407"/>
      <c r="BY44" s="407"/>
      <c r="BZ44" s="109"/>
      <c r="CA44" s="410"/>
      <c r="CB44" s="202"/>
      <c r="CC44" s="407"/>
      <c r="CD44" s="1188" t="s">
        <v>87</v>
      </c>
      <c r="CE44" s="1188"/>
      <c r="CF44" s="1188"/>
      <c r="CG44" s="1188"/>
      <c r="CH44" s="1188"/>
      <c r="CI44" s="1188"/>
      <c r="CJ44" s="1188"/>
      <c r="CK44" s="1188"/>
      <c r="CL44" s="1009" t="s">
        <v>55</v>
      </c>
      <c r="CM44" s="351"/>
      <c r="CN44" s="819"/>
      <c r="CO44" s="109"/>
      <c r="CP44" s="407"/>
      <c r="CQ44" s="407"/>
      <c r="CR44" s="407"/>
      <c r="CS44" s="407"/>
      <c r="CT44" s="407"/>
      <c r="CU44" s="407"/>
      <c r="CV44" s="202"/>
      <c r="CW44" s="109"/>
      <c r="CX44" s="407"/>
      <c r="CY44" s="113"/>
      <c r="CZ44" s="114"/>
      <c r="DA44" s="113"/>
      <c r="DB44" s="114"/>
      <c r="DC44" s="199"/>
      <c r="DD44" s="202"/>
      <c r="DE44" s="109"/>
      <c r="DL44" s="202"/>
      <c r="DM44" s="109"/>
      <c r="DN44" s="407"/>
      <c r="DO44" s="407"/>
      <c r="DP44" s="113"/>
      <c r="DQ44" s="114"/>
      <c r="DR44" s="113"/>
      <c r="DS44" s="114"/>
      <c r="DT44" s="407"/>
      <c r="DU44" s="407"/>
      <c r="DV44" s="202"/>
      <c r="DW44" s="109"/>
      <c r="DX44" s="1133"/>
      <c r="DY44" s="1133"/>
      <c r="DZ44" s="1133"/>
      <c r="EA44" s="1133"/>
      <c r="EB44" s="1133"/>
      <c r="EC44" s="1133"/>
      <c r="ED44" s="1133"/>
      <c r="EE44" s="1133"/>
      <c r="EF44" s="1133"/>
      <c r="EG44" s="1133"/>
      <c r="EH44" s="1133"/>
      <c r="EI44" s="1133"/>
      <c r="EJ44" s="1133"/>
      <c r="EK44" s="1133"/>
      <c r="EL44" s="1133"/>
      <c r="EM44" s="1135"/>
      <c r="EN44" s="113"/>
      <c r="EO44" s="114"/>
      <c r="EP44" s="113"/>
      <c r="EQ44" s="114"/>
      <c r="ER44" s="202"/>
    </row>
    <row r="45" spans="1:148" s="127" customFormat="1" ht="6" customHeight="1" x14ac:dyDescent="0.25">
      <c r="A45" s="903"/>
      <c r="B45" s="475"/>
      <c r="C45" s="354"/>
      <c r="D45" s="109"/>
      <c r="E45" s="407"/>
      <c r="F45" s="407"/>
      <c r="G45" s="407"/>
      <c r="H45" s="820"/>
      <c r="I45" s="820"/>
      <c r="J45" s="199"/>
      <c r="K45" s="202"/>
      <c r="L45" s="109"/>
      <c r="U45" s="407"/>
      <c r="V45" s="109"/>
      <c r="W45" s="407"/>
      <c r="X45" s="407"/>
      <c r="Y45" s="407"/>
      <c r="Z45" s="407"/>
      <c r="AA45" s="407"/>
      <c r="AB45" s="202"/>
      <c r="AC45" s="109"/>
      <c r="AD45" s="407"/>
      <c r="AE45" s="407"/>
      <c r="AF45" s="407"/>
      <c r="AG45" s="407"/>
      <c r="AH45" s="407"/>
      <c r="AI45" s="202"/>
      <c r="AJ45" s="109"/>
      <c r="AK45" s="199"/>
      <c r="AL45" s="199"/>
      <c r="AM45" s="199"/>
      <c r="AN45" s="199"/>
      <c r="AO45" s="199"/>
      <c r="AP45" s="819"/>
      <c r="AQ45" s="351"/>
      <c r="AR45" s="199"/>
      <c r="AS45" s="407"/>
      <c r="AT45" s="407"/>
      <c r="AU45" s="407"/>
      <c r="AV45" s="407"/>
      <c r="AW45" s="407"/>
      <c r="AX45" s="407"/>
      <c r="AY45" s="407"/>
      <c r="AZ45" s="202"/>
      <c r="BA45" s="109"/>
      <c r="BB45" s="200"/>
      <c r="BC45" s="200"/>
      <c r="BD45" s="200"/>
      <c r="BE45" s="200"/>
      <c r="BF45" s="200"/>
      <c r="BG45" s="199"/>
      <c r="BH45" s="199"/>
      <c r="BI45" s="199"/>
      <c r="BJ45" s="199"/>
      <c r="BK45" s="199"/>
      <c r="BL45" s="199"/>
      <c r="BM45" s="109"/>
      <c r="BN45" s="407"/>
      <c r="BO45" s="407"/>
      <c r="BP45" s="407"/>
      <c r="BQ45" s="407"/>
      <c r="BR45" s="407"/>
      <c r="BS45" s="407"/>
      <c r="BT45" s="407"/>
      <c r="BU45" s="407"/>
      <c r="BV45" s="407"/>
      <c r="BW45" s="818"/>
      <c r="BX45" s="407"/>
      <c r="BY45" s="407"/>
      <c r="BZ45" s="109"/>
      <c r="CA45" s="410"/>
      <c r="CB45" s="202"/>
      <c r="CC45" s="407"/>
      <c r="CD45" s="351"/>
      <c r="CE45" s="351"/>
      <c r="CF45" s="351"/>
      <c r="CG45" s="351"/>
      <c r="CH45" s="351"/>
      <c r="CI45" s="351"/>
      <c r="CJ45" s="351"/>
      <c r="CL45" s="351"/>
      <c r="CM45" s="351"/>
      <c r="CN45" s="819"/>
      <c r="CO45" s="109"/>
      <c r="CP45" s="199"/>
      <c r="CQ45" s="199"/>
      <c r="CR45" s="199"/>
      <c r="CS45" s="199"/>
      <c r="CT45" s="199"/>
      <c r="CU45" s="199"/>
      <c r="CV45" s="202"/>
      <c r="CW45" s="109"/>
      <c r="CX45" s="407"/>
      <c r="CY45" s="407"/>
      <c r="CZ45" s="407"/>
      <c r="DA45" s="407"/>
      <c r="DB45" s="407"/>
      <c r="DC45" s="407"/>
      <c r="DD45" s="202"/>
      <c r="DE45" s="109"/>
      <c r="DF45" s="199"/>
      <c r="DG45" s="199"/>
      <c r="DH45" s="199"/>
      <c r="DI45" s="199"/>
      <c r="DJ45" s="199"/>
      <c r="DK45" s="199"/>
      <c r="DL45" s="202"/>
      <c r="DM45" s="109"/>
      <c r="DN45" s="407"/>
      <c r="DO45" s="407"/>
      <c r="DP45" s="407"/>
      <c r="DQ45" s="407"/>
      <c r="DR45" s="407"/>
      <c r="DS45" s="407"/>
      <c r="DT45" s="407"/>
      <c r="DU45" s="407"/>
      <c r="DV45" s="202"/>
      <c r="DW45" s="109"/>
      <c r="DX45" s="199"/>
      <c r="DY45" s="199"/>
      <c r="DZ45" s="199"/>
      <c r="EA45" s="199"/>
      <c r="EB45" s="199"/>
      <c r="EC45" s="199"/>
      <c r="ED45" s="199"/>
      <c r="EE45" s="199"/>
      <c r="EF45" s="199"/>
      <c r="EG45" s="199"/>
      <c r="EH45" s="199"/>
      <c r="EI45" s="199"/>
      <c r="EJ45" s="199"/>
      <c r="EK45" s="199"/>
      <c r="EL45" s="199"/>
      <c r="EM45" s="199"/>
      <c r="EN45" s="199"/>
      <c r="EO45" s="199"/>
      <c r="EP45" s="199"/>
      <c r="EQ45" s="199"/>
      <c r="ER45" s="354"/>
    </row>
    <row r="46" spans="1:148" s="127" customFormat="1" ht="10.4" customHeight="1" x14ac:dyDescent="0.25">
      <c r="A46" s="903"/>
      <c r="B46" s="475"/>
      <c r="C46" s="354"/>
      <c r="D46" s="109"/>
      <c r="E46" s="1136" t="s">
        <v>1610</v>
      </c>
      <c r="F46" s="1136"/>
      <c r="G46" s="1136"/>
      <c r="H46" s="1136"/>
      <c r="I46" s="613" t="s">
        <v>385</v>
      </c>
      <c r="J46" s="199"/>
      <c r="K46" s="202"/>
      <c r="L46" s="109"/>
      <c r="M46" s="347" t="s">
        <v>89</v>
      </c>
      <c r="N46" s="347"/>
      <c r="O46" s="347"/>
      <c r="P46" s="347"/>
      <c r="Q46" s="347"/>
      <c r="R46" s="347"/>
      <c r="S46" s="347"/>
      <c r="T46" s="1007" t="s">
        <v>91</v>
      </c>
      <c r="V46" s="109"/>
      <c r="W46" s="199"/>
      <c r="X46" s="199"/>
      <c r="Y46" s="199"/>
      <c r="Z46" s="199"/>
      <c r="AA46" s="199"/>
      <c r="AB46" s="202"/>
      <c r="AC46" s="109"/>
      <c r="AD46" s="1138" t="s">
        <v>19</v>
      </c>
      <c r="AE46" s="1191"/>
      <c r="AF46" s="1191"/>
      <c r="AG46" s="1191"/>
      <c r="AH46" s="1191"/>
      <c r="AI46" s="202"/>
      <c r="AJ46" s="109"/>
      <c r="AK46" s="199"/>
      <c r="AL46" s="199"/>
      <c r="AM46" s="199"/>
      <c r="AN46" s="199"/>
      <c r="AO46" s="199"/>
      <c r="AP46" s="819"/>
      <c r="AQ46" s="351"/>
      <c r="AR46" s="108"/>
      <c r="AS46" s="107"/>
      <c r="AT46" s="108"/>
      <c r="AU46" s="107"/>
      <c r="AV46" s="108"/>
      <c r="AW46" s="107"/>
      <c r="AX46" s="108"/>
      <c r="AY46" s="107"/>
      <c r="AZ46" s="202"/>
      <c r="BA46" s="109"/>
      <c r="BB46" s="910"/>
      <c r="BC46" s="910"/>
      <c r="BD46" s="910"/>
      <c r="BE46" s="910"/>
      <c r="BF46" s="910"/>
      <c r="BG46" s="351"/>
      <c r="BH46" s="351"/>
      <c r="BI46" s="351"/>
      <c r="BJ46" s="351"/>
      <c r="BK46" s="351"/>
      <c r="BL46" s="202"/>
      <c r="BM46" s="109"/>
      <c r="BN46" s="1136" t="s">
        <v>54</v>
      </c>
      <c r="BO46" s="1136"/>
      <c r="BP46" s="1136"/>
      <c r="BQ46" s="1136"/>
      <c r="BR46" s="1136"/>
      <c r="BS46" s="1136"/>
      <c r="BT46" s="1136"/>
      <c r="BU46" s="1136"/>
      <c r="BV46" s="359" t="s">
        <v>55</v>
      </c>
      <c r="BW46" s="818"/>
      <c r="BX46" s="407"/>
      <c r="BY46" s="407"/>
      <c r="BZ46" s="109"/>
      <c r="CA46" s="410"/>
      <c r="CB46" s="202"/>
      <c r="CC46" s="407"/>
      <c r="CD46" s="1142" t="s">
        <v>89</v>
      </c>
      <c r="CE46" s="1142"/>
      <c r="CF46" s="1142"/>
      <c r="CG46" s="1142"/>
      <c r="CH46" s="1142"/>
      <c r="CI46" s="1142"/>
      <c r="CJ46" s="1142"/>
      <c r="CK46" s="1142"/>
      <c r="CL46" s="359" t="s">
        <v>91</v>
      </c>
      <c r="CM46" s="351"/>
      <c r="CN46" s="202"/>
      <c r="CO46" s="109"/>
      <c r="CP46" s="1137" t="s">
        <v>90</v>
      </c>
      <c r="CQ46" s="1137"/>
      <c r="CR46" s="1137"/>
      <c r="CS46" s="1137"/>
      <c r="CT46" s="1137"/>
      <c r="CU46" s="1137"/>
      <c r="CV46" s="202"/>
      <c r="CW46" s="109"/>
      <c r="CX46" s="199"/>
      <c r="CY46" s="199"/>
      <c r="CZ46" s="199"/>
      <c r="DA46" s="199"/>
      <c r="DB46" s="199"/>
      <c r="DC46" s="199"/>
      <c r="DD46" s="202"/>
      <c r="DE46" s="109"/>
      <c r="DF46" s="199"/>
      <c r="DG46" s="199"/>
      <c r="DH46" s="199"/>
      <c r="DI46" s="199"/>
      <c r="DJ46" s="199"/>
      <c r="DK46" s="199"/>
      <c r="DL46" s="202"/>
      <c r="DM46" s="109"/>
      <c r="DN46" s="407"/>
      <c r="DO46" s="199"/>
      <c r="DP46" s="199"/>
      <c r="DQ46" s="199"/>
      <c r="DR46" s="199"/>
      <c r="DS46" s="199"/>
      <c r="DT46" s="199"/>
      <c r="DU46" s="199"/>
      <c r="DV46" s="202"/>
      <c r="DW46" s="109"/>
      <c r="DX46" s="1133" t="s">
        <v>84</v>
      </c>
      <c r="DY46" s="1133"/>
      <c r="DZ46" s="1133"/>
      <c r="EA46" s="1133"/>
      <c r="EB46" s="1133"/>
      <c r="EC46" s="1133"/>
      <c r="ED46" s="1133"/>
      <c r="EE46" s="1133"/>
      <c r="EF46" s="1133"/>
      <c r="EG46" s="1133"/>
      <c r="EH46" s="1133"/>
      <c r="EI46" s="1133"/>
      <c r="EJ46" s="1133"/>
      <c r="EK46" s="1133"/>
      <c r="EL46" s="1133"/>
      <c r="EM46" s="1134" t="s">
        <v>91</v>
      </c>
      <c r="EN46" s="108"/>
      <c r="EO46" s="107"/>
      <c r="EP46" s="108"/>
      <c r="EQ46" s="107"/>
      <c r="ER46" s="202"/>
    </row>
    <row r="47" spans="1:148" s="127" customFormat="1" ht="11.25" customHeight="1" x14ac:dyDescent="0.25">
      <c r="A47" s="903"/>
      <c r="B47" s="475"/>
      <c r="C47" s="354"/>
      <c r="D47" s="109"/>
      <c r="E47" s="1002"/>
      <c r="F47" s="1002"/>
      <c r="G47" s="1002"/>
      <c r="H47" s="1002"/>
      <c r="I47" s="359"/>
      <c r="J47" s="407"/>
      <c r="K47" s="202"/>
      <c r="M47" s="347" t="s">
        <v>92</v>
      </c>
      <c r="N47" s="347"/>
      <c r="O47" s="347"/>
      <c r="P47" s="347"/>
      <c r="S47" s="347"/>
      <c r="V47" s="822"/>
      <c r="W47" s="1137" t="s">
        <v>92</v>
      </c>
      <c r="X47" s="1137"/>
      <c r="Y47" s="1137"/>
      <c r="Z47" s="1137"/>
      <c r="AA47" s="1137"/>
      <c r="AB47" s="202"/>
      <c r="AC47" s="109"/>
      <c r="AD47" s="407"/>
      <c r="AE47" s="407"/>
      <c r="AF47" s="407"/>
      <c r="AG47" s="407"/>
      <c r="AH47" s="407"/>
      <c r="AI47" s="202"/>
      <c r="AJ47" s="109"/>
      <c r="AK47" s="407"/>
      <c r="AL47" s="407"/>
      <c r="AM47" s="407"/>
      <c r="AN47" s="407"/>
      <c r="AO47" s="407"/>
      <c r="AP47" s="202"/>
      <c r="AQ47" s="407"/>
      <c r="AR47" s="113"/>
      <c r="AS47" s="114"/>
      <c r="AT47" s="113"/>
      <c r="AU47" s="114"/>
      <c r="AV47" s="113"/>
      <c r="AW47" s="114"/>
      <c r="AX47" s="113"/>
      <c r="AY47" s="114"/>
      <c r="AZ47" s="202"/>
      <c r="BA47" s="109"/>
      <c r="BB47" s="910"/>
      <c r="BC47" s="910"/>
      <c r="BD47" s="910"/>
      <c r="BE47" s="910"/>
      <c r="BF47" s="910"/>
      <c r="BG47" s="351"/>
      <c r="BH47" s="351"/>
      <c r="BI47" s="351"/>
      <c r="BJ47" s="351"/>
      <c r="BK47" s="351"/>
      <c r="BL47" s="202"/>
      <c r="BM47" s="109"/>
      <c r="BO47" s="1144" t="s">
        <v>2210</v>
      </c>
      <c r="BP47" s="1144"/>
      <c r="BQ47" s="1144"/>
      <c r="BR47" s="1144"/>
      <c r="BS47" s="1144"/>
      <c r="BT47" s="1144"/>
      <c r="BU47" s="823"/>
      <c r="BV47" s="823"/>
      <c r="BW47" s="848"/>
      <c r="BX47" s="847"/>
      <c r="BY47" s="407"/>
      <c r="BZ47" s="109"/>
      <c r="CA47" s="410"/>
      <c r="CB47" s="202"/>
      <c r="CC47" s="407"/>
      <c r="CM47" s="407"/>
      <c r="CN47" s="202"/>
      <c r="CO47" s="109"/>
      <c r="CP47" s="1137"/>
      <c r="CQ47" s="1137"/>
      <c r="CR47" s="1137"/>
      <c r="CS47" s="1137"/>
      <c r="CT47" s="1137"/>
      <c r="CU47" s="1137"/>
      <c r="CV47" s="202"/>
      <c r="CW47" s="109"/>
      <c r="CX47" s="199"/>
      <c r="CY47" s="199"/>
      <c r="CZ47" s="199"/>
      <c r="DA47" s="199"/>
      <c r="DB47" s="199"/>
      <c r="DC47" s="199"/>
      <c r="DD47" s="202"/>
      <c r="DE47" s="109"/>
      <c r="DF47" s="407"/>
      <c r="DG47" s="407"/>
      <c r="DH47" s="407"/>
      <c r="DI47" s="407"/>
      <c r="DJ47" s="407"/>
      <c r="DK47" s="407"/>
      <c r="DL47" s="202"/>
      <c r="DM47" s="109"/>
      <c r="DN47" s="1139" t="s">
        <v>93</v>
      </c>
      <c r="DO47" s="1139"/>
      <c r="DP47" s="1139"/>
      <c r="DQ47" s="1139"/>
      <c r="DR47" s="1139"/>
      <c r="DS47" s="1139"/>
      <c r="DT47" s="1139"/>
      <c r="DU47" s="1139"/>
      <c r="DV47" s="1140"/>
      <c r="DW47" s="109"/>
      <c r="DX47" s="1133"/>
      <c r="DY47" s="1133"/>
      <c r="DZ47" s="1133"/>
      <c r="EA47" s="1133"/>
      <c r="EB47" s="1133"/>
      <c r="EC47" s="1133"/>
      <c r="ED47" s="1133"/>
      <c r="EE47" s="1133"/>
      <c r="EF47" s="1133"/>
      <c r="EG47" s="1133"/>
      <c r="EH47" s="1133"/>
      <c r="EI47" s="1133"/>
      <c r="EJ47" s="1133"/>
      <c r="EK47" s="1133"/>
      <c r="EL47" s="1133"/>
      <c r="EM47" s="1135"/>
      <c r="EN47" s="113"/>
      <c r="EO47" s="114"/>
      <c r="EP47" s="113"/>
      <c r="EQ47" s="114"/>
      <c r="ER47" s="202"/>
    </row>
    <row r="48" spans="1:148" s="127" customFormat="1" ht="11.25" customHeight="1" x14ac:dyDescent="0.25">
      <c r="A48" s="903"/>
      <c r="B48" s="475"/>
      <c r="C48" s="354"/>
      <c r="D48" s="109"/>
      <c r="E48" s="1002"/>
      <c r="F48" s="1002"/>
      <c r="G48" s="1002"/>
      <c r="H48" s="1002"/>
      <c r="I48" s="175"/>
      <c r="J48" s="407"/>
      <c r="K48" s="202"/>
      <c r="L48" s="109"/>
      <c r="M48" s="1143" t="s">
        <v>94</v>
      </c>
      <c r="N48" s="1143"/>
      <c r="O48" s="1143"/>
      <c r="P48" s="1143"/>
      <c r="Q48" s="1143"/>
      <c r="R48" s="1143"/>
      <c r="S48" s="1143"/>
      <c r="T48" s="1007" t="s">
        <v>116</v>
      </c>
      <c r="V48" s="822"/>
      <c r="W48" s="1137"/>
      <c r="X48" s="1137"/>
      <c r="Y48" s="1137"/>
      <c r="Z48" s="1137"/>
      <c r="AA48" s="1137"/>
      <c r="AB48" s="202"/>
      <c r="AC48" s="109"/>
      <c r="AD48" s="407"/>
      <c r="AE48" s="407"/>
      <c r="AF48" s="407"/>
      <c r="AG48" s="407"/>
      <c r="AH48" s="407"/>
      <c r="AI48" s="202"/>
      <c r="AJ48" s="109"/>
      <c r="AK48" s="407"/>
      <c r="AL48" s="407"/>
      <c r="AM48" s="407"/>
      <c r="AN48" s="407"/>
      <c r="AO48" s="407"/>
      <c r="AP48" s="202"/>
      <c r="AQ48" s="407"/>
      <c r="AR48" s="1212" t="s">
        <v>17</v>
      </c>
      <c r="AS48" s="1212"/>
      <c r="AT48" s="1212"/>
      <c r="AU48" s="1212"/>
      <c r="AV48" s="1212"/>
      <c r="AW48" s="1212"/>
      <c r="AX48" s="1212"/>
      <c r="AY48" s="1212"/>
      <c r="AZ48" s="202"/>
      <c r="BA48" s="407"/>
      <c r="BB48" s="910"/>
      <c r="BC48" s="910"/>
      <c r="BD48" s="910"/>
      <c r="BE48" s="910"/>
      <c r="BF48" s="910"/>
      <c r="BG48" s="351"/>
      <c r="BH48" s="351"/>
      <c r="BI48" s="351"/>
      <c r="BJ48" s="351"/>
      <c r="BK48" s="351"/>
      <c r="BL48" s="202"/>
      <c r="BM48" s="109"/>
      <c r="BN48" s="847"/>
      <c r="BO48" s="1144"/>
      <c r="BP48" s="1144"/>
      <c r="BQ48" s="1144"/>
      <c r="BR48" s="1144"/>
      <c r="BS48" s="1144"/>
      <c r="BT48" s="1144"/>
      <c r="BU48" s="823"/>
      <c r="BV48" s="823"/>
      <c r="BW48" s="848"/>
      <c r="BX48" s="847"/>
      <c r="BY48" s="407"/>
      <c r="BZ48" s="109"/>
      <c r="CA48" s="410"/>
      <c r="CB48" s="202"/>
      <c r="CC48" s="407"/>
      <c r="CD48" s="1142" t="s">
        <v>94</v>
      </c>
      <c r="CE48" s="1142"/>
      <c r="CF48" s="1142"/>
      <c r="CG48" s="1142"/>
      <c r="CH48" s="1142"/>
      <c r="CI48" s="1142"/>
      <c r="CJ48" s="1142"/>
      <c r="CK48" s="1142"/>
      <c r="CL48" s="359" t="s">
        <v>116</v>
      </c>
      <c r="CM48" s="407"/>
      <c r="CN48" s="202"/>
      <c r="CO48" s="109"/>
      <c r="CP48" s="1137"/>
      <c r="CQ48" s="1137"/>
      <c r="CR48" s="1137"/>
      <c r="CS48" s="1137"/>
      <c r="CT48" s="1137"/>
      <c r="CU48" s="1137"/>
      <c r="CV48" s="202"/>
      <c r="CW48" s="109"/>
      <c r="CX48" s="199"/>
      <c r="CY48" s="199"/>
      <c r="CZ48" s="199"/>
      <c r="DA48" s="199"/>
      <c r="DB48" s="199"/>
      <c r="DC48" s="199"/>
      <c r="DD48" s="202"/>
      <c r="DE48" s="109"/>
      <c r="DF48" s="407"/>
      <c r="DG48" s="407"/>
      <c r="DH48" s="407"/>
      <c r="DI48" s="407"/>
      <c r="DJ48" s="407"/>
      <c r="DK48" s="407"/>
      <c r="DL48" s="202"/>
      <c r="DM48" s="109"/>
      <c r="DN48" s="1139"/>
      <c r="DO48" s="1139"/>
      <c r="DP48" s="1139"/>
      <c r="DQ48" s="1139"/>
      <c r="DR48" s="1139"/>
      <c r="DS48" s="1139"/>
      <c r="DT48" s="1139"/>
      <c r="DU48" s="1139"/>
      <c r="DV48" s="1140"/>
      <c r="DW48" s="407"/>
      <c r="DX48" s="1141" t="s">
        <v>93</v>
      </c>
      <c r="DY48" s="1141"/>
      <c r="DZ48" s="1141"/>
      <c r="EA48" s="1141"/>
      <c r="EB48" s="1141"/>
      <c r="EC48" s="1141"/>
      <c r="ED48" s="1141"/>
      <c r="EE48" s="1141"/>
      <c r="EF48" s="1141"/>
      <c r="EG48" s="1141"/>
      <c r="EH48" s="1141"/>
      <c r="EI48" s="1141"/>
      <c r="EJ48" s="1141"/>
      <c r="EK48" s="1141"/>
      <c r="EL48" s="1141"/>
      <c r="EM48" s="1141"/>
      <c r="EN48" s="1141"/>
      <c r="EO48" s="1141"/>
      <c r="EP48" s="1141"/>
      <c r="EQ48" s="1141"/>
      <c r="ER48" s="202"/>
    </row>
    <row r="49" spans="1:148" s="127" customFormat="1" ht="11.25" customHeight="1" x14ac:dyDescent="0.25">
      <c r="A49" s="903"/>
      <c r="B49" s="475"/>
      <c r="C49" s="354"/>
      <c r="D49" s="109"/>
      <c r="E49" s="1002"/>
      <c r="F49" s="1002"/>
      <c r="G49" s="1002"/>
      <c r="H49" s="1002"/>
      <c r="I49" s="175"/>
      <c r="J49" s="407"/>
      <c r="K49" s="202"/>
      <c r="L49" s="109"/>
      <c r="M49" s="347"/>
      <c r="N49" s="347"/>
      <c r="O49" s="348"/>
      <c r="Q49" s="348"/>
      <c r="S49" s="349"/>
      <c r="T49" s="347"/>
      <c r="U49" s="407"/>
      <c r="V49" s="824"/>
      <c r="W49" s="1137"/>
      <c r="X49" s="1137"/>
      <c r="Y49" s="1137"/>
      <c r="Z49" s="1137"/>
      <c r="AA49" s="1137"/>
      <c r="AB49" s="202"/>
      <c r="AC49" s="109"/>
      <c r="AD49" s="407"/>
      <c r="AE49" s="407"/>
      <c r="AF49" s="407"/>
      <c r="AG49" s="407"/>
      <c r="AH49" s="407"/>
      <c r="AI49" s="202"/>
      <c r="AJ49" s="109"/>
      <c r="AK49" s="407"/>
      <c r="AL49" s="407"/>
      <c r="AM49" s="407"/>
      <c r="AN49" s="407"/>
      <c r="AO49" s="407"/>
      <c r="AP49" s="202"/>
      <c r="AQ49" s="407"/>
      <c r="AZ49" s="202"/>
      <c r="BB49" s="910"/>
      <c r="BC49" s="910"/>
      <c r="BD49" s="910"/>
      <c r="BE49" s="910"/>
      <c r="BF49" s="910"/>
      <c r="BG49" s="825"/>
      <c r="BH49" s="825"/>
      <c r="BI49" s="825"/>
      <c r="BJ49" s="825"/>
      <c r="BK49" s="826"/>
      <c r="BL49" s="353"/>
      <c r="BM49" s="109"/>
      <c r="BN49" s="827"/>
      <c r="BO49" s="827"/>
      <c r="BP49" s="827"/>
      <c r="BQ49" s="827"/>
      <c r="BR49" s="827"/>
      <c r="BS49" s="827"/>
      <c r="BT49" s="827"/>
      <c r="BU49" s="827"/>
      <c r="BV49" s="827"/>
      <c r="BW49" s="828"/>
      <c r="BX49" s="827"/>
      <c r="BY49" s="407"/>
      <c r="BZ49" s="109"/>
      <c r="CA49" s="410"/>
      <c r="CB49" s="202"/>
      <c r="CC49" s="407"/>
      <c r="CM49" s="407"/>
      <c r="CN49" s="202"/>
      <c r="CO49" s="109"/>
      <c r="CP49" s="829"/>
      <c r="CQ49" s="829"/>
      <c r="CR49" s="829"/>
      <c r="CS49" s="829"/>
      <c r="CT49" s="829"/>
      <c r="CU49" s="829"/>
      <c r="CV49" s="202"/>
      <c r="CW49" s="109"/>
      <c r="CX49" s="407"/>
      <c r="CY49" s="407"/>
      <c r="CZ49" s="407"/>
      <c r="DA49" s="407"/>
      <c r="DB49" s="407"/>
      <c r="DC49" s="407"/>
      <c r="DD49" s="202"/>
      <c r="DE49" s="109"/>
      <c r="DF49" s="407"/>
      <c r="DG49" s="407"/>
      <c r="DH49" s="407"/>
      <c r="DI49" s="407"/>
      <c r="DJ49" s="407"/>
      <c r="DK49" s="407"/>
      <c r="DL49" s="202"/>
      <c r="DM49" s="109"/>
      <c r="DN49" s="1139"/>
      <c r="DO49" s="1139"/>
      <c r="DP49" s="1139"/>
      <c r="DQ49" s="1139"/>
      <c r="DR49" s="1139"/>
      <c r="DS49" s="1139"/>
      <c r="DT49" s="1139"/>
      <c r="DU49" s="1139"/>
      <c r="DV49" s="1140"/>
      <c r="DX49" s="1141"/>
      <c r="DY49" s="1141"/>
      <c r="DZ49" s="1141"/>
      <c r="EA49" s="1141"/>
      <c r="EB49" s="1141"/>
      <c r="EC49" s="1141"/>
      <c r="ED49" s="1141"/>
      <c r="EE49" s="1141"/>
      <c r="EF49" s="1141"/>
      <c r="EG49" s="1141"/>
      <c r="EH49" s="1141"/>
      <c r="EI49" s="1141"/>
      <c r="EJ49" s="1141"/>
      <c r="EK49" s="1141"/>
      <c r="EL49" s="1141"/>
      <c r="EM49" s="1141"/>
      <c r="EN49" s="1141"/>
      <c r="EO49" s="1141"/>
      <c r="EP49" s="1141"/>
      <c r="EQ49" s="1141"/>
      <c r="ER49" s="353"/>
    </row>
    <row r="50" spans="1:148" s="127" customFormat="1" ht="6" customHeight="1" x14ac:dyDescent="0.25">
      <c r="A50" s="903"/>
      <c r="B50" s="475"/>
      <c r="C50" s="354"/>
      <c r="D50" s="113"/>
      <c r="E50" s="119"/>
      <c r="F50" s="119"/>
      <c r="G50" s="119"/>
      <c r="H50" s="119"/>
      <c r="I50" s="119"/>
      <c r="J50" s="119"/>
      <c r="K50" s="114"/>
      <c r="L50" s="113"/>
      <c r="M50" s="407"/>
      <c r="N50" s="407"/>
      <c r="O50" s="407"/>
      <c r="P50" s="407"/>
      <c r="Q50" s="407"/>
      <c r="R50" s="407"/>
      <c r="S50" s="407"/>
      <c r="T50" s="407"/>
      <c r="U50" s="119"/>
      <c r="V50" s="113"/>
      <c r="W50" s="119"/>
      <c r="X50" s="119"/>
      <c r="Y50" s="119"/>
      <c r="Z50" s="119"/>
      <c r="AA50" s="119"/>
      <c r="AB50" s="114"/>
      <c r="AC50" s="113"/>
      <c r="AD50" s="119"/>
      <c r="AE50" s="119"/>
      <c r="AF50" s="119"/>
      <c r="AG50" s="119"/>
      <c r="AH50" s="119"/>
      <c r="AI50" s="114"/>
      <c r="AJ50" s="113"/>
      <c r="AK50" s="119"/>
      <c r="AL50" s="119"/>
      <c r="AM50" s="119"/>
      <c r="AN50" s="119"/>
      <c r="AO50" s="119"/>
      <c r="AP50" s="114"/>
      <c r="AQ50" s="119"/>
      <c r="AR50" s="119"/>
      <c r="AS50" s="119"/>
      <c r="AT50" s="119"/>
      <c r="AU50" s="119"/>
      <c r="AV50" s="119"/>
      <c r="AW50" s="119"/>
      <c r="AX50" s="119"/>
      <c r="AY50" s="119"/>
      <c r="AZ50" s="114"/>
      <c r="BA50" s="113"/>
      <c r="BB50" s="120"/>
      <c r="BC50" s="120"/>
      <c r="BD50" s="120"/>
      <c r="BE50" s="120"/>
      <c r="BF50" s="120"/>
      <c r="BG50" s="119"/>
      <c r="BH50" s="119"/>
      <c r="BI50" s="119"/>
      <c r="BJ50" s="119"/>
      <c r="BK50" s="119"/>
      <c r="BL50" s="114"/>
      <c r="BM50" s="113"/>
      <c r="BN50" s="119"/>
      <c r="BO50" s="119"/>
      <c r="BP50" s="119"/>
      <c r="BQ50" s="119"/>
      <c r="BR50" s="119"/>
      <c r="BS50" s="119"/>
      <c r="BT50" s="119"/>
      <c r="BU50" s="119"/>
      <c r="BV50" s="119"/>
      <c r="BW50" s="830"/>
      <c r="BX50" s="407"/>
      <c r="BY50" s="202"/>
      <c r="BZ50" s="113"/>
      <c r="CA50" s="118"/>
      <c r="CB50" s="114"/>
      <c r="CC50" s="119"/>
      <c r="CD50" s="119"/>
      <c r="CE50" s="119"/>
      <c r="CF50" s="119"/>
      <c r="CG50" s="119"/>
      <c r="CH50" s="119"/>
      <c r="CI50" s="119"/>
      <c r="CJ50" s="119"/>
      <c r="CK50" s="119"/>
      <c r="CL50" s="119"/>
      <c r="CM50" s="119"/>
      <c r="CN50" s="114"/>
      <c r="CO50" s="113"/>
      <c r="CP50" s="119"/>
      <c r="CQ50" s="119"/>
      <c r="CR50" s="119"/>
      <c r="CS50" s="119"/>
      <c r="CT50" s="119"/>
      <c r="CU50" s="119"/>
      <c r="CV50" s="114"/>
      <c r="CW50" s="113"/>
      <c r="CX50" s="119"/>
      <c r="CY50" s="119"/>
      <c r="CZ50" s="119"/>
      <c r="DA50" s="119"/>
      <c r="DB50" s="119"/>
      <c r="DC50" s="119"/>
      <c r="DD50" s="114"/>
      <c r="DE50" s="113"/>
      <c r="DF50" s="119"/>
      <c r="DG50" s="119"/>
      <c r="DH50" s="119"/>
      <c r="DI50" s="119"/>
      <c r="DJ50" s="119"/>
      <c r="DK50" s="119"/>
      <c r="DL50" s="114"/>
      <c r="DM50" s="113"/>
      <c r="DN50" s="119"/>
      <c r="DO50" s="119"/>
      <c r="DP50" s="119"/>
      <c r="DQ50" s="119"/>
      <c r="DR50" s="119"/>
      <c r="DS50" s="119"/>
      <c r="DT50" s="119"/>
      <c r="DU50" s="119"/>
      <c r="DV50" s="114"/>
      <c r="DW50" s="113"/>
      <c r="DX50" s="119"/>
      <c r="DY50" s="119"/>
      <c r="DZ50" s="119"/>
      <c r="EA50" s="119"/>
      <c r="EB50" s="119"/>
      <c r="EC50" s="119"/>
      <c r="ED50" s="119"/>
      <c r="EE50" s="119"/>
      <c r="EF50" s="119"/>
      <c r="EG50" s="119"/>
      <c r="EH50" s="119"/>
      <c r="EI50" s="119"/>
      <c r="EJ50" s="119"/>
      <c r="EK50" s="119"/>
      <c r="EL50" s="119"/>
      <c r="EM50" s="119"/>
      <c r="EN50" s="119"/>
      <c r="EO50" s="119"/>
      <c r="EP50" s="119"/>
      <c r="EQ50" s="119"/>
      <c r="ER50" s="114"/>
    </row>
    <row r="51" spans="1:148" s="127" customFormat="1" ht="6" customHeight="1" x14ac:dyDescent="0.25">
      <c r="A51" s="661"/>
      <c r="B51" s="583"/>
      <c r="C51" s="662"/>
      <c r="D51" s="108"/>
      <c r="E51" s="29"/>
      <c r="F51" s="29"/>
      <c r="G51" s="29"/>
      <c r="H51" s="29"/>
      <c r="I51" s="29"/>
      <c r="J51" s="29"/>
      <c r="K51" s="107"/>
      <c r="L51" s="108"/>
      <c r="M51" s="29"/>
      <c r="N51" s="29"/>
      <c r="O51" s="29"/>
      <c r="P51" s="29"/>
      <c r="Q51" s="29"/>
      <c r="R51" s="29"/>
      <c r="S51" s="29"/>
      <c r="T51" s="29"/>
      <c r="U51" s="29"/>
      <c r="V51" s="108"/>
      <c r="W51" s="29"/>
      <c r="X51" s="29"/>
      <c r="Y51" s="29"/>
      <c r="Z51" s="29"/>
      <c r="AA51" s="29"/>
      <c r="AB51" s="107"/>
      <c r="AC51" s="108"/>
      <c r="AD51" s="29"/>
      <c r="AE51" s="29"/>
      <c r="AF51" s="29"/>
      <c r="AG51" s="29"/>
      <c r="AH51" s="29"/>
      <c r="AI51" s="107"/>
      <c r="AJ51" s="108"/>
      <c r="AK51" s="29"/>
      <c r="AL51" s="29"/>
      <c r="AM51" s="29"/>
      <c r="AN51" s="29"/>
      <c r="AO51" s="29"/>
      <c r="AP51" s="107"/>
      <c r="AQ51" s="29"/>
      <c r="AR51" s="351"/>
      <c r="AS51" s="351"/>
      <c r="AT51" s="351"/>
      <c r="AU51" s="351"/>
      <c r="AV51" s="351"/>
      <c r="AW51" s="351"/>
      <c r="AX51" s="351"/>
      <c r="AY51" s="351"/>
      <c r="AZ51" s="107"/>
      <c r="BA51" s="108"/>
      <c r="BB51" s="33"/>
      <c r="BC51" s="33"/>
      <c r="BD51" s="33"/>
      <c r="BE51" s="33"/>
      <c r="BF51" s="33"/>
      <c r="BG51" s="29"/>
      <c r="BH51" s="29"/>
      <c r="BI51" s="29"/>
      <c r="BJ51" s="29"/>
      <c r="BK51" s="29"/>
      <c r="BL51" s="29"/>
      <c r="BM51" s="108"/>
      <c r="BN51" s="29"/>
      <c r="BO51" s="29"/>
      <c r="BP51" s="29"/>
      <c r="BQ51" s="29"/>
      <c r="BR51" s="29"/>
      <c r="BS51" s="29"/>
      <c r="BT51" s="29"/>
      <c r="BU51" s="29"/>
      <c r="BV51" s="29"/>
      <c r="BW51" s="817"/>
      <c r="BX51" s="407"/>
      <c r="BY51" s="407"/>
      <c r="BZ51" s="108"/>
      <c r="CA51" s="433"/>
      <c r="CB51" s="107"/>
      <c r="CC51" s="29"/>
      <c r="CD51" s="29"/>
      <c r="CE51" s="29"/>
      <c r="CF51" s="29"/>
      <c r="CG51" s="29"/>
      <c r="CH51" s="29"/>
      <c r="CI51" s="29"/>
      <c r="CJ51" s="29"/>
      <c r="CK51" s="29"/>
      <c r="CL51" s="29"/>
      <c r="CM51" s="29"/>
      <c r="CN51" s="107"/>
      <c r="CO51" s="108"/>
      <c r="CP51" s="29"/>
      <c r="CQ51" s="29"/>
      <c r="CR51" s="29"/>
      <c r="CS51" s="29"/>
      <c r="CT51" s="29"/>
      <c r="CU51" s="29"/>
      <c r="CV51" s="107"/>
      <c r="CW51" s="108"/>
      <c r="CX51" s="29"/>
      <c r="CY51" s="29"/>
      <c r="CZ51" s="29"/>
      <c r="DA51" s="29"/>
      <c r="DB51" s="29"/>
      <c r="DC51" s="29"/>
      <c r="DD51" s="107"/>
      <c r="DE51" s="108"/>
      <c r="DF51" s="29"/>
      <c r="DG51" s="29"/>
      <c r="DH51" s="29"/>
      <c r="DI51" s="29"/>
      <c r="DJ51" s="29"/>
      <c r="DK51" s="29"/>
      <c r="DL51" s="107"/>
      <c r="DM51" s="108"/>
      <c r="DN51" s="29"/>
      <c r="DO51" s="29"/>
      <c r="DP51" s="29"/>
      <c r="DQ51" s="29"/>
      <c r="DR51" s="29"/>
      <c r="DS51" s="29"/>
      <c r="DT51" s="29"/>
      <c r="DU51" s="29"/>
      <c r="DV51" s="107"/>
      <c r="DW51" s="108"/>
      <c r="DX51" s="29"/>
      <c r="DY51" s="29"/>
      <c r="DZ51" s="29"/>
      <c r="EA51" s="29"/>
      <c r="EB51" s="29"/>
      <c r="EC51" s="29"/>
      <c r="ED51" s="29"/>
      <c r="EE51" s="29"/>
      <c r="EF51" s="29"/>
      <c r="EG51" s="29"/>
      <c r="EH51" s="29"/>
      <c r="EI51" s="29"/>
      <c r="EJ51" s="29"/>
      <c r="EK51" s="29"/>
      <c r="EL51" s="29"/>
      <c r="EM51" s="29"/>
      <c r="EN51" s="29"/>
      <c r="EO51" s="29"/>
      <c r="EP51" s="29"/>
      <c r="EQ51" s="29"/>
      <c r="ER51" s="107"/>
    </row>
    <row r="52" spans="1:148" s="127" customFormat="1" x14ac:dyDescent="0.25">
      <c r="A52" s="903"/>
      <c r="B52" s="121" t="s">
        <v>95</v>
      </c>
      <c r="C52" s="354"/>
      <c r="D52" s="109"/>
      <c r="E52" s="1136" t="s">
        <v>81</v>
      </c>
      <c r="F52" s="1136"/>
      <c r="G52" s="1136"/>
      <c r="H52" s="1136"/>
      <c r="I52" s="359" t="s">
        <v>53</v>
      </c>
      <c r="J52" s="407"/>
      <c r="K52" s="202"/>
      <c r="L52" s="109"/>
      <c r="M52" s="1143" t="s">
        <v>76</v>
      </c>
      <c r="N52" s="1143"/>
      <c r="O52" s="1143"/>
      <c r="P52" s="1143"/>
      <c r="Q52" s="1143"/>
      <c r="R52" s="1143"/>
      <c r="S52" s="1143"/>
      <c r="T52" s="1007" t="s">
        <v>53</v>
      </c>
      <c r="U52" s="407"/>
      <c r="V52" s="109"/>
      <c r="W52" s="1136" t="s">
        <v>52</v>
      </c>
      <c r="X52" s="1136"/>
      <c r="Y52" s="1136"/>
      <c r="Z52" s="1136"/>
      <c r="AA52" s="359" t="s">
        <v>53</v>
      </c>
      <c r="AB52" s="202"/>
      <c r="AC52" s="109"/>
      <c r="AD52" s="359"/>
      <c r="AE52" s="407"/>
      <c r="AF52" s="407"/>
      <c r="AG52" s="407"/>
      <c r="AH52" s="407"/>
      <c r="AI52" s="202"/>
      <c r="AJ52" s="109"/>
      <c r="AK52" s="407"/>
      <c r="AL52" s="407"/>
      <c r="AM52" s="407"/>
      <c r="AN52" s="407"/>
      <c r="AO52" s="407"/>
      <c r="AP52" s="202"/>
      <c r="AQ52" s="407"/>
      <c r="AR52" s="1133" t="s">
        <v>15</v>
      </c>
      <c r="AS52" s="1133"/>
      <c r="AT52" s="1133"/>
      <c r="AU52" s="1133"/>
      <c r="AV52" s="108"/>
      <c r="AW52" s="107"/>
      <c r="AX52" s="108"/>
      <c r="AY52" s="107"/>
      <c r="AZ52" s="202"/>
      <c r="BA52" s="109"/>
      <c r="BB52" s="1133" t="s">
        <v>77</v>
      </c>
      <c r="BC52" s="1133"/>
      <c r="BD52" s="1133"/>
      <c r="BE52" s="1133"/>
      <c r="BF52" s="1133"/>
      <c r="BG52" s="1134" t="s">
        <v>53</v>
      </c>
      <c r="BH52" s="108"/>
      <c r="BI52" s="107"/>
      <c r="BJ52" s="108"/>
      <c r="BK52" s="107"/>
      <c r="BL52" s="407"/>
      <c r="BM52" s="109"/>
      <c r="BN52" s="1136" t="s">
        <v>52</v>
      </c>
      <c r="BO52" s="1136"/>
      <c r="BP52" s="1136"/>
      <c r="BQ52" s="1136"/>
      <c r="BR52" s="1136"/>
      <c r="BS52" s="1136"/>
      <c r="BT52" s="1136"/>
      <c r="BU52" s="1136"/>
      <c r="BV52" s="359" t="s">
        <v>53</v>
      </c>
      <c r="BW52" s="818"/>
      <c r="BX52" s="407"/>
      <c r="BY52" s="407"/>
      <c r="BZ52" s="109"/>
      <c r="CA52" s="121" t="s">
        <v>95</v>
      </c>
      <c r="CB52" s="202"/>
      <c r="CC52" s="407"/>
      <c r="CD52" s="1186" t="s">
        <v>76</v>
      </c>
      <c r="CE52" s="1186"/>
      <c r="CF52" s="1186"/>
      <c r="CG52" s="1186"/>
      <c r="CH52" s="1186"/>
      <c r="CI52" s="1186"/>
      <c r="CJ52" s="1186"/>
      <c r="CK52" s="1186"/>
      <c r="CL52" s="1007" t="s">
        <v>53</v>
      </c>
      <c r="CN52" s="202"/>
      <c r="CO52" s="109"/>
      <c r="CP52" s="1136" t="s">
        <v>52</v>
      </c>
      <c r="CQ52" s="1136"/>
      <c r="CR52" s="1136"/>
      <c r="CS52" s="1136"/>
      <c r="CT52" s="1136"/>
      <c r="CU52" s="359" t="s">
        <v>53</v>
      </c>
      <c r="CV52" s="202"/>
      <c r="CW52" s="109"/>
      <c r="CX52" s="1138" t="s">
        <v>78</v>
      </c>
      <c r="CY52" s="1138"/>
      <c r="CZ52" s="1138"/>
      <c r="DA52" s="1138"/>
      <c r="DB52" s="1138"/>
      <c r="DC52" s="1138"/>
      <c r="DD52" s="202"/>
      <c r="DE52" s="109"/>
      <c r="DF52" s="1136" t="s">
        <v>52</v>
      </c>
      <c r="DG52" s="1136"/>
      <c r="DH52" s="1136"/>
      <c r="DI52" s="1136"/>
      <c r="DJ52" s="1136"/>
      <c r="DK52" s="359" t="s">
        <v>53</v>
      </c>
      <c r="DL52" s="202"/>
      <c r="DM52" s="109"/>
      <c r="DN52" s="1138" t="s">
        <v>79</v>
      </c>
      <c r="DO52" s="1138"/>
      <c r="DP52" s="1138"/>
      <c r="DQ52" s="1138"/>
      <c r="DR52" s="1138"/>
      <c r="DS52" s="1138"/>
      <c r="DT52" s="1138"/>
      <c r="DU52" s="1138"/>
      <c r="DV52" s="202"/>
      <c r="DW52" s="109"/>
      <c r="DX52" s="1133" t="s">
        <v>80</v>
      </c>
      <c r="DY52" s="1133"/>
      <c r="DZ52" s="1133"/>
      <c r="EA52" s="1133"/>
      <c r="EB52" s="1133"/>
      <c r="EC52" s="1133"/>
      <c r="ED52" s="1133"/>
      <c r="EE52" s="1133"/>
      <c r="EF52" s="1133"/>
      <c r="EG52" s="1133"/>
      <c r="EH52" s="1133"/>
      <c r="EI52" s="1133"/>
      <c r="EJ52" s="1133"/>
      <c r="EK52" s="1133"/>
      <c r="EL52" s="1133"/>
      <c r="EM52" s="1134" t="s">
        <v>53</v>
      </c>
      <c r="EN52" s="108"/>
      <c r="EO52" s="107"/>
      <c r="EP52" s="108"/>
      <c r="EQ52" s="107"/>
      <c r="ER52" s="202"/>
    </row>
    <row r="53" spans="1:148" s="127" customFormat="1" ht="11.25" customHeight="1" x14ac:dyDescent="0.25">
      <c r="A53" s="903"/>
      <c r="B53" s="475"/>
      <c r="C53" s="354"/>
      <c r="D53" s="109"/>
      <c r="E53" s="1136" t="s">
        <v>1445</v>
      </c>
      <c r="F53" s="1136"/>
      <c r="G53" s="1136"/>
      <c r="H53" s="1136"/>
      <c r="I53" s="359" t="s">
        <v>55</v>
      </c>
      <c r="K53" s="202"/>
      <c r="L53" s="109"/>
      <c r="M53" s="347"/>
      <c r="N53" s="347"/>
      <c r="O53" s="348"/>
      <c r="Q53" s="348"/>
      <c r="S53" s="349" t="s">
        <v>82</v>
      </c>
      <c r="T53" s="347"/>
      <c r="U53" s="407"/>
      <c r="V53" s="109"/>
      <c r="W53" s="407"/>
      <c r="X53" s="407"/>
      <c r="Y53" s="407"/>
      <c r="Z53" s="407"/>
      <c r="AA53" s="407"/>
      <c r="AB53" s="202"/>
      <c r="AC53" s="109"/>
      <c r="AD53" s="407"/>
      <c r="AE53" s="407"/>
      <c r="AF53" s="407"/>
      <c r="AG53" s="407"/>
      <c r="AH53" s="407"/>
      <c r="AI53" s="202"/>
      <c r="AJ53" s="109"/>
      <c r="AK53" s="1136" t="s">
        <v>83</v>
      </c>
      <c r="AL53" s="1136"/>
      <c r="AM53" s="1136"/>
      <c r="AN53" s="1136"/>
      <c r="AO53" s="359" t="s">
        <v>53</v>
      </c>
      <c r="AP53" s="202"/>
      <c r="AQ53" s="407"/>
      <c r="AR53" s="1133"/>
      <c r="AS53" s="1133"/>
      <c r="AT53" s="1133"/>
      <c r="AU53" s="1133"/>
      <c r="AV53" s="113"/>
      <c r="AW53" s="114"/>
      <c r="AX53" s="113"/>
      <c r="AY53" s="114"/>
      <c r="AZ53" s="202"/>
      <c r="BA53" s="109"/>
      <c r="BB53" s="1133"/>
      <c r="BC53" s="1133"/>
      <c r="BD53" s="1133"/>
      <c r="BE53" s="1133"/>
      <c r="BF53" s="1133"/>
      <c r="BG53" s="1135"/>
      <c r="BH53" s="113"/>
      <c r="BI53" s="114"/>
      <c r="BJ53" s="113"/>
      <c r="BK53" s="114"/>
      <c r="BL53" s="407"/>
      <c r="BM53" s="109"/>
      <c r="BO53" s="1144" t="s">
        <v>1449</v>
      </c>
      <c r="BP53" s="1144"/>
      <c r="BQ53" s="1144"/>
      <c r="BR53" s="1144"/>
      <c r="BS53" s="1144"/>
      <c r="BT53" s="1144"/>
      <c r="BU53" s="823"/>
      <c r="BV53" s="823"/>
      <c r="BW53" s="848"/>
      <c r="BX53" s="847"/>
      <c r="BY53" s="827"/>
      <c r="BZ53" s="831"/>
      <c r="CA53" s="893"/>
      <c r="CB53" s="832"/>
      <c r="CC53" s="407"/>
      <c r="CD53" s="347"/>
      <c r="CE53" s="347"/>
      <c r="CF53" s="348"/>
      <c r="CH53" s="348"/>
      <c r="CJ53" s="349"/>
      <c r="CK53" s="349"/>
      <c r="CL53" s="347"/>
      <c r="CM53" s="199"/>
      <c r="CN53" s="202"/>
      <c r="CO53" s="109"/>
      <c r="CP53" s="407"/>
      <c r="CQ53" s="407"/>
      <c r="CR53" s="407"/>
      <c r="CS53" s="407"/>
      <c r="CT53" s="407"/>
      <c r="CU53" s="407"/>
      <c r="CV53" s="202"/>
      <c r="CW53" s="109"/>
      <c r="CX53" s="1138" t="s">
        <v>84</v>
      </c>
      <c r="CY53" s="1138"/>
      <c r="CZ53" s="1138"/>
      <c r="DA53" s="1138"/>
      <c r="DB53" s="1138"/>
      <c r="DC53" s="1138"/>
      <c r="DD53" s="202"/>
      <c r="DE53" s="109"/>
      <c r="DF53" s="407"/>
      <c r="DG53" s="407"/>
      <c r="DH53" s="407"/>
      <c r="DI53" s="407"/>
      <c r="DJ53" s="407"/>
      <c r="DK53" s="407"/>
      <c r="DL53" s="202"/>
      <c r="DM53" s="109"/>
      <c r="DN53" s="1138" t="s">
        <v>85</v>
      </c>
      <c r="DO53" s="1138"/>
      <c r="DP53" s="1138"/>
      <c r="DQ53" s="1138"/>
      <c r="DR53" s="1138"/>
      <c r="DS53" s="1138"/>
      <c r="DT53" s="1138"/>
      <c r="DU53" s="1138"/>
      <c r="DV53" s="202"/>
      <c r="DW53" s="109"/>
      <c r="DX53" s="1133"/>
      <c r="DY53" s="1133"/>
      <c r="DZ53" s="1133"/>
      <c r="EA53" s="1133"/>
      <c r="EB53" s="1133"/>
      <c r="EC53" s="1133"/>
      <c r="ED53" s="1133"/>
      <c r="EE53" s="1133"/>
      <c r="EF53" s="1133"/>
      <c r="EG53" s="1133"/>
      <c r="EH53" s="1133"/>
      <c r="EI53" s="1133"/>
      <c r="EJ53" s="1133"/>
      <c r="EK53" s="1133"/>
      <c r="EL53" s="1133"/>
      <c r="EM53" s="1135"/>
      <c r="EN53" s="113"/>
      <c r="EO53" s="114"/>
      <c r="EP53" s="113"/>
      <c r="EQ53" s="114"/>
      <c r="ER53" s="202"/>
    </row>
    <row r="54" spans="1:148" s="127" customFormat="1" ht="6" customHeight="1" x14ac:dyDescent="0.25">
      <c r="A54" s="903"/>
      <c r="B54" s="475"/>
      <c r="C54" s="354"/>
      <c r="D54" s="109"/>
      <c r="E54" s="407"/>
      <c r="F54" s="407"/>
      <c r="G54" s="407"/>
      <c r="H54" s="407"/>
      <c r="I54" s="407"/>
      <c r="K54" s="202"/>
      <c r="L54" s="109"/>
      <c r="U54" s="407"/>
      <c r="V54" s="109"/>
      <c r="W54" s="199"/>
      <c r="X54" s="199"/>
      <c r="Y54" s="199"/>
      <c r="Z54" s="199"/>
      <c r="AA54" s="199"/>
      <c r="AB54" s="202"/>
      <c r="AC54" s="109"/>
      <c r="AD54" s="407"/>
      <c r="AE54" s="407"/>
      <c r="AF54" s="407"/>
      <c r="AG54" s="407"/>
      <c r="AH54" s="407"/>
      <c r="AI54" s="202"/>
      <c r="AJ54" s="109"/>
      <c r="AK54" s="407"/>
      <c r="AL54" s="407"/>
      <c r="AM54" s="407"/>
      <c r="AN54" s="407"/>
      <c r="AO54" s="407"/>
      <c r="AP54" s="202"/>
      <c r="AQ54" s="407"/>
      <c r="AR54" s="407"/>
      <c r="AS54" s="407"/>
      <c r="AT54" s="407"/>
      <c r="AU54" s="352"/>
      <c r="AV54" s="407"/>
      <c r="AW54" s="407"/>
      <c r="AX54" s="407"/>
      <c r="AY54" s="407"/>
      <c r="AZ54" s="202"/>
      <c r="BA54" s="109"/>
      <c r="BB54" s="203"/>
      <c r="BC54" s="203"/>
      <c r="BD54" s="203"/>
      <c r="BE54" s="203"/>
      <c r="BF54" s="203"/>
      <c r="BG54" s="407"/>
      <c r="BH54" s="407"/>
      <c r="BI54" s="407"/>
      <c r="BJ54" s="407"/>
      <c r="BK54" s="407"/>
      <c r="BL54" s="407"/>
      <c r="BM54" s="109"/>
      <c r="BN54" s="847"/>
      <c r="BO54" s="1144"/>
      <c r="BP54" s="1144"/>
      <c r="BQ54" s="1144"/>
      <c r="BR54" s="1144"/>
      <c r="BS54" s="1144"/>
      <c r="BT54" s="1144"/>
      <c r="BU54" s="823"/>
      <c r="BV54" s="823"/>
      <c r="BW54" s="848"/>
      <c r="BX54" s="847"/>
      <c r="BY54" s="827"/>
      <c r="BZ54" s="831"/>
      <c r="CA54" s="893"/>
      <c r="CB54" s="832"/>
      <c r="CC54" s="407"/>
      <c r="CD54" s="350"/>
      <c r="CE54" s="350"/>
      <c r="CF54" s="350"/>
      <c r="CG54" s="350"/>
      <c r="CH54" s="350"/>
      <c r="CI54" s="350"/>
      <c r="CJ54" s="350"/>
      <c r="CK54" s="350"/>
      <c r="CM54" s="407"/>
      <c r="CN54" s="202"/>
      <c r="CO54" s="109"/>
      <c r="CP54" s="199"/>
      <c r="CQ54" s="199"/>
      <c r="CR54" s="199"/>
      <c r="CS54" s="199"/>
      <c r="CT54" s="199"/>
      <c r="CU54" s="199"/>
      <c r="CV54" s="202"/>
      <c r="CW54" s="109"/>
      <c r="CX54" s="407"/>
      <c r="CY54" s="407"/>
      <c r="CZ54" s="407"/>
      <c r="DA54" s="407"/>
      <c r="DB54" s="407"/>
      <c r="DC54" s="407"/>
      <c r="DD54" s="202"/>
      <c r="DE54" s="109"/>
      <c r="DF54" s="199"/>
      <c r="DG54" s="199"/>
      <c r="DH54" s="199"/>
      <c r="DI54" s="199"/>
      <c r="DJ54" s="199"/>
      <c r="DK54" s="199"/>
      <c r="DL54" s="202"/>
      <c r="DM54" s="109"/>
      <c r="DN54" s="407"/>
      <c r="DO54" s="407"/>
      <c r="DP54" s="407"/>
      <c r="DQ54" s="407"/>
      <c r="DR54" s="407"/>
      <c r="DS54" s="407"/>
      <c r="DT54" s="407"/>
      <c r="DU54" s="407"/>
      <c r="DV54" s="202"/>
      <c r="DW54" s="109"/>
      <c r="DX54" s="203"/>
      <c r="DY54" s="203"/>
      <c r="DZ54" s="203"/>
      <c r="EA54" s="203"/>
      <c r="EB54" s="203"/>
      <c r="EC54" s="203"/>
      <c r="ED54" s="203"/>
      <c r="EE54" s="203"/>
      <c r="EF54" s="203"/>
      <c r="EG54" s="203"/>
      <c r="EH54" s="203"/>
      <c r="EI54" s="203"/>
      <c r="EJ54" s="203"/>
      <c r="EK54" s="203"/>
      <c r="EL54" s="203"/>
      <c r="EM54" s="407"/>
      <c r="EN54" s="407"/>
      <c r="EO54" s="407"/>
      <c r="EP54" s="407"/>
      <c r="EQ54" s="407"/>
      <c r="ER54" s="202"/>
    </row>
    <row r="55" spans="1:148" s="127" customFormat="1" x14ac:dyDescent="0.25">
      <c r="A55" s="903"/>
      <c r="B55" s="475"/>
      <c r="C55" s="354"/>
      <c r="D55" s="109"/>
      <c r="E55" s="1136" t="s">
        <v>1446</v>
      </c>
      <c r="F55" s="1136"/>
      <c r="G55" s="1136"/>
      <c r="H55" s="1136"/>
      <c r="I55" s="821" t="s">
        <v>91</v>
      </c>
      <c r="K55" s="202"/>
      <c r="L55" s="109"/>
      <c r="U55" s="407"/>
      <c r="V55" s="109"/>
      <c r="W55" s="1136" t="s">
        <v>54</v>
      </c>
      <c r="X55" s="1136"/>
      <c r="Y55" s="1136"/>
      <c r="Z55" s="1136"/>
      <c r="AA55" s="359" t="s">
        <v>55</v>
      </c>
      <c r="AB55" s="202"/>
      <c r="AC55" s="109"/>
      <c r="AD55" s="199"/>
      <c r="AE55" s="407"/>
      <c r="AF55" s="407"/>
      <c r="AG55" s="407"/>
      <c r="AH55" s="407"/>
      <c r="AI55" s="202"/>
      <c r="AJ55" s="109"/>
      <c r="AK55" s="199"/>
      <c r="AL55" s="199"/>
      <c r="AM55" s="199"/>
      <c r="AN55" s="199"/>
      <c r="AO55" s="199"/>
      <c r="AP55" s="202"/>
      <c r="AQ55" s="407"/>
      <c r="AR55" s="1133" t="s">
        <v>16</v>
      </c>
      <c r="AS55" s="1133"/>
      <c r="AT55" s="1133"/>
      <c r="AU55" s="1133"/>
      <c r="AV55" s="108"/>
      <c r="AW55" s="107"/>
      <c r="AX55" s="108"/>
      <c r="AY55" s="107"/>
      <c r="AZ55" s="202"/>
      <c r="BA55" s="109"/>
      <c r="BB55" s="1133" t="s">
        <v>86</v>
      </c>
      <c r="BC55" s="1133"/>
      <c r="BD55" s="1133"/>
      <c r="BE55" s="1133"/>
      <c r="BF55" s="1133"/>
      <c r="BG55" s="1134" t="s">
        <v>55</v>
      </c>
      <c r="BH55" s="108"/>
      <c r="BI55" s="107"/>
      <c r="BJ55" s="108"/>
      <c r="BK55" s="107"/>
      <c r="BL55" s="407"/>
      <c r="BM55" s="109"/>
      <c r="BN55" s="847"/>
      <c r="BO55" s="1144"/>
      <c r="BP55" s="1144"/>
      <c r="BQ55" s="1144"/>
      <c r="BR55" s="1144"/>
      <c r="BS55" s="1144"/>
      <c r="BT55" s="1144"/>
      <c r="BU55" s="823"/>
      <c r="BV55" s="823"/>
      <c r="BW55" s="848"/>
      <c r="BX55" s="847"/>
      <c r="BY55" s="827"/>
      <c r="BZ55" s="831"/>
      <c r="CA55" s="893"/>
      <c r="CB55" s="832"/>
      <c r="CC55" s="407"/>
      <c r="CD55" s="350"/>
      <c r="CE55" s="350"/>
      <c r="CF55" s="350"/>
      <c r="CG55" s="350"/>
      <c r="CH55" s="350"/>
      <c r="CI55" s="350"/>
      <c r="CJ55" s="350"/>
      <c r="CK55" s="350"/>
      <c r="CL55" s="351"/>
      <c r="CM55" s="352"/>
      <c r="CN55" s="202"/>
      <c r="CO55" s="109"/>
      <c r="CP55" s="1136" t="s">
        <v>54</v>
      </c>
      <c r="CQ55" s="1136"/>
      <c r="CR55" s="1136"/>
      <c r="CS55" s="1136"/>
      <c r="CT55" s="1136"/>
      <c r="CU55" s="359" t="s">
        <v>55</v>
      </c>
      <c r="CV55" s="202"/>
      <c r="CW55" s="109"/>
      <c r="CX55" s="407"/>
      <c r="CY55" s="108"/>
      <c r="CZ55" s="107"/>
      <c r="DA55" s="108"/>
      <c r="DB55" s="107"/>
      <c r="DC55" s="199"/>
      <c r="DD55" s="202"/>
      <c r="DE55" s="109"/>
      <c r="DF55" s="1136" t="s">
        <v>54</v>
      </c>
      <c r="DG55" s="1136"/>
      <c r="DH55" s="1136"/>
      <c r="DI55" s="1136"/>
      <c r="DJ55" s="1136"/>
      <c r="DK55" s="359" t="s">
        <v>55</v>
      </c>
      <c r="DL55" s="202"/>
      <c r="DM55" s="109"/>
      <c r="DN55" s="407"/>
      <c r="DO55" s="407"/>
      <c r="DP55" s="108"/>
      <c r="DQ55" s="107"/>
      <c r="DR55" s="108"/>
      <c r="DS55" s="107"/>
      <c r="DT55" s="407"/>
      <c r="DU55" s="407"/>
      <c r="DV55" s="202"/>
      <c r="DW55" s="109"/>
      <c r="DX55" s="1133" t="s">
        <v>86</v>
      </c>
      <c r="DY55" s="1133"/>
      <c r="DZ55" s="1133"/>
      <c r="EA55" s="1133"/>
      <c r="EB55" s="1133"/>
      <c r="EC55" s="1133"/>
      <c r="ED55" s="1133"/>
      <c r="EE55" s="1133"/>
      <c r="EF55" s="1133"/>
      <c r="EG55" s="1133"/>
      <c r="EH55" s="1133"/>
      <c r="EI55" s="1133"/>
      <c r="EJ55" s="1133"/>
      <c r="EK55" s="1133"/>
      <c r="EL55" s="1133"/>
      <c r="EM55" s="1134" t="s">
        <v>55</v>
      </c>
      <c r="EN55" s="108"/>
      <c r="EO55" s="107"/>
      <c r="EP55" s="108"/>
      <c r="EQ55" s="107"/>
      <c r="ER55" s="202"/>
    </row>
    <row r="56" spans="1:148" s="127" customFormat="1" x14ac:dyDescent="0.25">
      <c r="A56" s="903"/>
      <c r="B56" s="475"/>
      <c r="C56" s="354"/>
      <c r="D56" s="109"/>
      <c r="E56" s="1136" t="s">
        <v>1609</v>
      </c>
      <c r="F56" s="1136"/>
      <c r="G56" s="1136"/>
      <c r="H56" s="1136"/>
      <c r="I56" s="944" t="s">
        <v>116</v>
      </c>
      <c r="K56" s="202"/>
      <c r="L56" s="109"/>
      <c r="M56" s="1143" t="s">
        <v>87</v>
      </c>
      <c r="N56" s="1143"/>
      <c r="O56" s="1143"/>
      <c r="P56" s="1143"/>
      <c r="Q56" s="1143"/>
      <c r="R56" s="1143"/>
      <c r="S56" s="1143"/>
      <c r="T56" s="1008" t="s">
        <v>55</v>
      </c>
      <c r="U56" s="407"/>
      <c r="V56" s="109"/>
      <c r="W56" s="407"/>
      <c r="X56" s="407"/>
      <c r="Y56" s="407"/>
      <c r="Z56" s="407"/>
      <c r="AA56" s="407"/>
      <c r="AB56" s="202"/>
      <c r="AC56" s="109"/>
      <c r="AD56" s="1209"/>
      <c r="AE56" s="1210"/>
      <c r="AF56" s="1210"/>
      <c r="AG56" s="1210"/>
      <c r="AH56" s="1210"/>
      <c r="AI56" s="202"/>
      <c r="AJ56" s="109"/>
      <c r="AK56" s="1136" t="s">
        <v>88</v>
      </c>
      <c r="AL56" s="1136"/>
      <c r="AM56" s="1136"/>
      <c r="AN56" s="1136"/>
      <c r="AO56" s="359" t="s">
        <v>55</v>
      </c>
      <c r="AP56" s="202"/>
      <c r="AQ56" s="407"/>
      <c r="AR56" s="1133"/>
      <c r="AS56" s="1133"/>
      <c r="AT56" s="1133"/>
      <c r="AU56" s="1133"/>
      <c r="AV56" s="113"/>
      <c r="AW56" s="114"/>
      <c r="AX56" s="113"/>
      <c r="AY56" s="114"/>
      <c r="AZ56" s="202"/>
      <c r="BA56" s="109"/>
      <c r="BB56" s="1133"/>
      <c r="BC56" s="1133"/>
      <c r="BD56" s="1133"/>
      <c r="BE56" s="1133"/>
      <c r="BF56" s="1133"/>
      <c r="BG56" s="1135"/>
      <c r="BH56" s="113"/>
      <c r="BI56" s="114"/>
      <c r="BJ56" s="113"/>
      <c r="BK56" s="114"/>
      <c r="BL56" s="407"/>
      <c r="BM56" s="109"/>
      <c r="BN56" s="199"/>
      <c r="BO56" s="199"/>
      <c r="BP56" s="199"/>
      <c r="BQ56" s="199"/>
      <c r="BR56" s="199"/>
      <c r="BS56" s="199"/>
      <c r="BT56" s="199"/>
      <c r="BU56" s="199"/>
      <c r="BV56" s="199"/>
      <c r="BW56" s="818"/>
      <c r="BX56" s="407"/>
      <c r="BY56" s="407"/>
      <c r="BZ56" s="109"/>
      <c r="CA56" s="410"/>
      <c r="CB56" s="202"/>
      <c r="CC56" s="407"/>
      <c r="CD56" s="1188" t="s">
        <v>87</v>
      </c>
      <c r="CE56" s="1188"/>
      <c r="CF56" s="1188"/>
      <c r="CG56" s="1188"/>
      <c r="CH56" s="1188"/>
      <c r="CI56" s="1188"/>
      <c r="CJ56" s="1188"/>
      <c r="CK56" s="1188"/>
      <c r="CL56" s="1009" t="s">
        <v>55</v>
      </c>
      <c r="CM56" s="351"/>
      <c r="CN56" s="202"/>
      <c r="CO56" s="109"/>
      <c r="CP56" s="407"/>
      <c r="CQ56" s="407"/>
      <c r="CR56" s="407"/>
      <c r="CS56" s="407"/>
      <c r="CT56" s="407"/>
      <c r="CU56" s="407"/>
      <c r="CV56" s="202"/>
      <c r="CW56" s="109"/>
      <c r="CX56" s="407"/>
      <c r="CY56" s="113"/>
      <c r="CZ56" s="114"/>
      <c r="DA56" s="113"/>
      <c r="DB56" s="114"/>
      <c r="DC56" s="199"/>
      <c r="DD56" s="202"/>
      <c r="DE56" s="109"/>
      <c r="DL56" s="202"/>
      <c r="DM56" s="109"/>
      <c r="DN56" s="407"/>
      <c r="DO56" s="407"/>
      <c r="DP56" s="113"/>
      <c r="DQ56" s="114"/>
      <c r="DR56" s="113"/>
      <c r="DS56" s="114"/>
      <c r="DT56" s="407"/>
      <c r="DU56" s="407"/>
      <c r="DV56" s="202"/>
      <c r="DW56" s="109"/>
      <c r="DX56" s="1133"/>
      <c r="DY56" s="1133"/>
      <c r="DZ56" s="1133"/>
      <c r="EA56" s="1133"/>
      <c r="EB56" s="1133"/>
      <c r="EC56" s="1133"/>
      <c r="ED56" s="1133"/>
      <c r="EE56" s="1133"/>
      <c r="EF56" s="1133"/>
      <c r="EG56" s="1133"/>
      <c r="EH56" s="1133"/>
      <c r="EI56" s="1133"/>
      <c r="EJ56" s="1133"/>
      <c r="EK56" s="1133"/>
      <c r="EL56" s="1133"/>
      <c r="EM56" s="1135"/>
      <c r="EN56" s="113"/>
      <c r="EO56" s="114"/>
      <c r="EP56" s="113"/>
      <c r="EQ56" s="114"/>
      <c r="ER56" s="202"/>
    </row>
    <row r="57" spans="1:148" s="127" customFormat="1" ht="6" customHeight="1" x14ac:dyDescent="0.25">
      <c r="A57" s="903"/>
      <c r="B57" s="475"/>
      <c r="C57" s="354"/>
      <c r="D57" s="109"/>
      <c r="E57" s="407"/>
      <c r="F57" s="407"/>
      <c r="G57" s="407"/>
      <c r="H57" s="820"/>
      <c r="I57" s="820"/>
      <c r="J57" s="199"/>
      <c r="K57" s="202"/>
      <c r="L57" s="109"/>
      <c r="U57" s="407"/>
      <c r="V57" s="109"/>
      <c r="W57" s="199"/>
      <c r="X57" s="199"/>
      <c r="Y57" s="199"/>
      <c r="Z57" s="199"/>
      <c r="AA57" s="199"/>
      <c r="AB57" s="202"/>
      <c r="AC57" s="109"/>
      <c r="AD57" s="407"/>
      <c r="AE57" s="407"/>
      <c r="AF57" s="407"/>
      <c r="AG57" s="407"/>
      <c r="AH57" s="407"/>
      <c r="AI57" s="202"/>
      <c r="AJ57" s="109"/>
      <c r="AK57" s="199"/>
      <c r="AL57" s="199"/>
      <c r="AM57" s="199"/>
      <c r="AN57" s="199"/>
      <c r="AO57" s="199"/>
      <c r="AP57" s="202"/>
      <c r="AQ57" s="407"/>
      <c r="AR57" s="199"/>
      <c r="AS57" s="407"/>
      <c r="AT57" s="407"/>
      <c r="AU57" s="407"/>
      <c r="AV57" s="407"/>
      <c r="AW57" s="407"/>
      <c r="AX57" s="407"/>
      <c r="AY57" s="407"/>
      <c r="AZ57" s="202"/>
      <c r="BA57" s="109"/>
      <c r="BB57" s="200"/>
      <c r="BC57" s="200"/>
      <c r="BD57" s="200"/>
      <c r="BE57" s="200"/>
      <c r="BF57" s="200"/>
      <c r="BG57" s="199"/>
      <c r="BH57" s="199"/>
      <c r="BI57" s="199"/>
      <c r="BJ57" s="199"/>
      <c r="BK57" s="199"/>
      <c r="BL57" s="199"/>
      <c r="BM57" s="109"/>
      <c r="BN57" s="407"/>
      <c r="BO57" s="407"/>
      <c r="BP57" s="407"/>
      <c r="BQ57" s="407"/>
      <c r="BR57" s="407"/>
      <c r="BS57" s="407"/>
      <c r="BT57" s="407"/>
      <c r="BU57" s="407"/>
      <c r="BV57" s="407"/>
      <c r="BW57" s="818"/>
      <c r="BX57" s="407"/>
      <c r="BY57" s="407"/>
      <c r="BZ57" s="109"/>
      <c r="CA57" s="410"/>
      <c r="CB57" s="202"/>
      <c r="CC57" s="407"/>
      <c r="CD57" s="351"/>
      <c r="CE57" s="351"/>
      <c r="CF57" s="351"/>
      <c r="CG57" s="351"/>
      <c r="CH57" s="351"/>
      <c r="CI57" s="351"/>
      <c r="CJ57" s="351"/>
      <c r="CL57" s="351"/>
      <c r="CM57" s="351"/>
      <c r="CN57" s="202"/>
      <c r="CO57" s="109"/>
      <c r="CP57" s="199"/>
      <c r="CQ57" s="199"/>
      <c r="CR57" s="199"/>
      <c r="CS57" s="199"/>
      <c r="CT57" s="199"/>
      <c r="CU57" s="199"/>
      <c r="CV57" s="202"/>
      <c r="CW57" s="109"/>
      <c r="CX57" s="407"/>
      <c r="CY57" s="407"/>
      <c r="CZ57" s="407"/>
      <c r="DA57" s="407"/>
      <c r="DB57" s="407"/>
      <c r="DC57" s="407"/>
      <c r="DD57" s="202"/>
      <c r="DE57" s="109"/>
      <c r="DF57" s="199"/>
      <c r="DG57" s="199"/>
      <c r="DH57" s="199"/>
      <c r="DI57" s="199"/>
      <c r="DJ57" s="199"/>
      <c r="DK57" s="199"/>
      <c r="DL57" s="202"/>
      <c r="DM57" s="109"/>
      <c r="DN57" s="407"/>
      <c r="DO57" s="407"/>
      <c r="DP57" s="407"/>
      <c r="DQ57" s="407"/>
      <c r="DR57" s="407"/>
      <c r="DS57" s="407"/>
      <c r="DT57" s="407"/>
      <c r="DU57" s="407"/>
      <c r="DV57" s="202"/>
      <c r="DW57" s="109"/>
      <c r="DX57" s="200"/>
      <c r="DY57" s="200"/>
      <c r="DZ57" s="200"/>
      <c r="EA57" s="200"/>
      <c r="EB57" s="200"/>
      <c r="EC57" s="200"/>
      <c r="ED57" s="200"/>
      <c r="EE57" s="200"/>
      <c r="EF57" s="200"/>
      <c r="EG57" s="200"/>
      <c r="EH57" s="200"/>
      <c r="EI57" s="200"/>
      <c r="EJ57" s="200"/>
      <c r="EK57" s="200"/>
      <c r="EL57" s="200"/>
      <c r="EM57" s="199"/>
      <c r="EN57" s="199"/>
      <c r="EO57" s="199"/>
      <c r="EP57" s="199"/>
      <c r="EQ57" s="199"/>
      <c r="ER57" s="354"/>
    </row>
    <row r="58" spans="1:148" s="127" customFormat="1" ht="11.25" customHeight="1" x14ac:dyDescent="0.25">
      <c r="A58" s="903"/>
      <c r="B58" s="475"/>
      <c r="C58" s="354"/>
      <c r="D58" s="109"/>
      <c r="E58" s="1136" t="s">
        <v>1610</v>
      </c>
      <c r="F58" s="1136"/>
      <c r="G58" s="1136"/>
      <c r="H58" s="1136"/>
      <c r="I58" s="613" t="s">
        <v>385</v>
      </c>
      <c r="J58" s="199"/>
      <c r="K58" s="202"/>
      <c r="L58" s="109"/>
      <c r="M58" s="347" t="s">
        <v>89</v>
      </c>
      <c r="N58" s="347"/>
      <c r="O58" s="347"/>
      <c r="P58" s="347"/>
      <c r="Q58" s="347"/>
      <c r="R58" s="347"/>
      <c r="S58" s="347"/>
      <c r="T58" s="1007" t="s">
        <v>91</v>
      </c>
      <c r="V58" s="109"/>
      <c r="W58" s="1137" t="s">
        <v>92</v>
      </c>
      <c r="X58" s="1137"/>
      <c r="Y58" s="1137"/>
      <c r="Z58" s="1137"/>
      <c r="AA58" s="1137"/>
      <c r="AB58" s="202"/>
      <c r="AC58" s="109"/>
      <c r="AD58" s="1138" t="s">
        <v>19</v>
      </c>
      <c r="AE58" s="1191"/>
      <c r="AF58" s="1191"/>
      <c r="AG58" s="1191"/>
      <c r="AH58" s="1191"/>
      <c r="AI58" s="202"/>
      <c r="AJ58" s="109"/>
      <c r="AK58" s="199"/>
      <c r="AL58" s="199"/>
      <c r="AM58" s="199"/>
      <c r="AN58" s="199"/>
      <c r="AO58" s="199"/>
      <c r="AP58" s="202"/>
      <c r="AQ58" s="407"/>
      <c r="AR58" s="108"/>
      <c r="AS58" s="107"/>
      <c r="AT58" s="108"/>
      <c r="AU58" s="107"/>
      <c r="AV58" s="108"/>
      <c r="AW58" s="107"/>
      <c r="AX58" s="108"/>
      <c r="AY58" s="107"/>
      <c r="AZ58" s="202"/>
      <c r="BA58" s="109"/>
      <c r="BB58" s="910"/>
      <c r="BC58" s="910"/>
      <c r="BD58" s="910"/>
      <c r="BE58" s="910"/>
      <c r="BF58" s="910"/>
      <c r="BG58" s="351"/>
      <c r="BH58" s="351"/>
      <c r="BI58" s="351"/>
      <c r="BJ58" s="351"/>
      <c r="BK58" s="351"/>
      <c r="BL58" s="202"/>
      <c r="BM58" s="109"/>
      <c r="BN58" s="1136" t="s">
        <v>54</v>
      </c>
      <c r="BO58" s="1136"/>
      <c r="BP58" s="1136"/>
      <c r="BQ58" s="1136"/>
      <c r="BR58" s="1136"/>
      <c r="BS58" s="1136"/>
      <c r="BT58" s="1136"/>
      <c r="BU58" s="1136"/>
      <c r="BV58" s="359" t="s">
        <v>55</v>
      </c>
      <c r="BW58" s="818"/>
      <c r="BX58" s="407"/>
      <c r="BY58" s="407"/>
      <c r="BZ58" s="109"/>
      <c r="CA58" s="410"/>
      <c r="CB58" s="202"/>
      <c r="CC58" s="407"/>
      <c r="CD58" s="1142" t="s">
        <v>89</v>
      </c>
      <c r="CE58" s="1142"/>
      <c r="CF58" s="1142"/>
      <c r="CG58" s="1142"/>
      <c r="CH58" s="1142"/>
      <c r="CI58" s="1142"/>
      <c r="CJ58" s="1142"/>
      <c r="CK58" s="1142"/>
      <c r="CL58" s="359" t="s">
        <v>91</v>
      </c>
      <c r="CM58" s="351"/>
      <c r="CN58" s="202"/>
      <c r="CO58" s="109"/>
      <c r="CP58" s="1137" t="s">
        <v>90</v>
      </c>
      <c r="CQ58" s="1137"/>
      <c r="CR58" s="1137"/>
      <c r="CS58" s="1137"/>
      <c r="CT58" s="1137"/>
      <c r="CU58" s="1137"/>
      <c r="CV58" s="202"/>
      <c r="CW58" s="109"/>
      <c r="CX58" s="199"/>
      <c r="CY58" s="199"/>
      <c r="CZ58" s="199"/>
      <c r="DA58" s="199"/>
      <c r="DB58" s="199"/>
      <c r="DC58" s="199"/>
      <c r="DD58" s="202"/>
      <c r="DE58" s="109"/>
      <c r="DF58" s="199"/>
      <c r="DG58" s="199"/>
      <c r="DH58" s="199"/>
      <c r="DI58" s="199"/>
      <c r="DJ58" s="199"/>
      <c r="DK58" s="199"/>
      <c r="DL58" s="202"/>
      <c r="DM58" s="109"/>
      <c r="DN58" s="407"/>
      <c r="DO58" s="199"/>
      <c r="DP58" s="199"/>
      <c r="DQ58" s="199"/>
      <c r="DR58" s="199"/>
      <c r="DS58" s="199"/>
      <c r="DT58" s="199"/>
      <c r="DU58" s="199"/>
      <c r="DV58" s="202"/>
      <c r="DW58" s="109"/>
      <c r="DX58" s="1133" t="s">
        <v>84</v>
      </c>
      <c r="DY58" s="1133"/>
      <c r="DZ58" s="1133"/>
      <c r="EA58" s="1133"/>
      <c r="EB58" s="1133"/>
      <c r="EC58" s="1133"/>
      <c r="ED58" s="1133"/>
      <c r="EE58" s="1133"/>
      <c r="EF58" s="1133"/>
      <c r="EG58" s="1133"/>
      <c r="EH58" s="1133"/>
      <c r="EI58" s="1133"/>
      <c r="EJ58" s="1133"/>
      <c r="EK58" s="1133"/>
      <c r="EL58" s="1133"/>
      <c r="EM58" s="1134" t="s">
        <v>91</v>
      </c>
      <c r="EN58" s="108"/>
      <c r="EO58" s="107"/>
      <c r="EP58" s="108"/>
      <c r="EQ58" s="107"/>
      <c r="ER58" s="202"/>
    </row>
    <row r="59" spans="1:148" s="127" customFormat="1" ht="11.25" customHeight="1" x14ac:dyDescent="0.25">
      <c r="A59" s="903"/>
      <c r="B59" s="475"/>
      <c r="C59" s="354"/>
      <c r="D59" s="109"/>
      <c r="E59" s="1002"/>
      <c r="F59" s="1002"/>
      <c r="G59" s="1002"/>
      <c r="H59" s="1002"/>
      <c r="I59" s="359"/>
      <c r="J59" s="407"/>
      <c r="K59" s="202"/>
      <c r="M59" s="347" t="s">
        <v>92</v>
      </c>
      <c r="N59" s="347"/>
      <c r="O59" s="347"/>
      <c r="P59" s="347"/>
      <c r="S59" s="347"/>
      <c r="V59" s="822"/>
      <c r="W59" s="1137"/>
      <c r="X59" s="1137"/>
      <c r="Y59" s="1137"/>
      <c r="Z59" s="1137"/>
      <c r="AA59" s="1137"/>
      <c r="AB59" s="202"/>
      <c r="AC59" s="109"/>
      <c r="AD59" s="407"/>
      <c r="AE59" s="407"/>
      <c r="AF59" s="407"/>
      <c r="AG59" s="407"/>
      <c r="AH59" s="407"/>
      <c r="AI59" s="202"/>
      <c r="AJ59" s="109"/>
      <c r="AK59" s="407"/>
      <c r="AL59" s="407"/>
      <c r="AM59" s="407"/>
      <c r="AN59" s="407"/>
      <c r="AO59" s="407"/>
      <c r="AP59" s="202"/>
      <c r="AQ59" s="407"/>
      <c r="AR59" s="113"/>
      <c r="AS59" s="114"/>
      <c r="AT59" s="113"/>
      <c r="AU59" s="114"/>
      <c r="AV59" s="113"/>
      <c r="AW59" s="114"/>
      <c r="AX59" s="113"/>
      <c r="AY59" s="114"/>
      <c r="AZ59" s="202"/>
      <c r="BA59" s="109"/>
      <c r="BB59" s="910"/>
      <c r="BC59" s="910"/>
      <c r="BD59" s="910"/>
      <c r="BE59" s="910"/>
      <c r="BF59" s="910"/>
      <c r="BG59" s="351"/>
      <c r="BH59" s="351"/>
      <c r="BI59" s="351"/>
      <c r="BJ59" s="351"/>
      <c r="BK59" s="351"/>
      <c r="BL59" s="202"/>
      <c r="BM59" s="109"/>
      <c r="BO59" s="1144" t="s">
        <v>2210</v>
      </c>
      <c r="BP59" s="1144"/>
      <c r="BQ59" s="1144"/>
      <c r="BR59" s="1144"/>
      <c r="BS59" s="1144"/>
      <c r="BT59" s="1144"/>
      <c r="BU59" s="823"/>
      <c r="BV59" s="823"/>
      <c r="BW59" s="848"/>
      <c r="BX59" s="847"/>
      <c r="BY59" s="827"/>
      <c r="BZ59" s="831"/>
      <c r="CA59" s="893"/>
      <c r="CB59" s="832"/>
      <c r="CC59" s="407"/>
      <c r="CM59" s="407"/>
      <c r="CN59" s="202"/>
      <c r="CO59" s="109"/>
      <c r="CP59" s="1137"/>
      <c r="CQ59" s="1137"/>
      <c r="CR59" s="1137"/>
      <c r="CS59" s="1137"/>
      <c r="CT59" s="1137"/>
      <c r="CU59" s="1137"/>
      <c r="CV59" s="202"/>
      <c r="CW59" s="109"/>
      <c r="CX59" s="199"/>
      <c r="CY59" s="199"/>
      <c r="CZ59" s="199"/>
      <c r="DA59" s="199"/>
      <c r="DB59" s="199"/>
      <c r="DC59" s="199"/>
      <c r="DD59" s="202"/>
      <c r="DE59" s="109"/>
      <c r="DF59" s="407"/>
      <c r="DG59" s="407"/>
      <c r="DH59" s="407"/>
      <c r="DI59" s="407"/>
      <c r="DJ59" s="407"/>
      <c r="DK59" s="407"/>
      <c r="DL59" s="202"/>
      <c r="DM59" s="109"/>
      <c r="DN59" s="1139" t="s">
        <v>93</v>
      </c>
      <c r="DO59" s="1139"/>
      <c r="DP59" s="1139"/>
      <c r="DQ59" s="1139"/>
      <c r="DR59" s="1139"/>
      <c r="DS59" s="1139"/>
      <c r="DT59" s="1139"/>
      <c r="DU59" s="1139"/>
      <c r="DV59" s="1140"/>
      <c r="DW59" s="109"/>
      <c r="DX59" s="1133"/>
      <c r="DY59" s="1133"/>
      <c r="DZ59" s="1133"/>
      <c r="EA59" s="1133"/>
      <c r="EB59" s="1133"/>
      <c r="EC59" s="1133"/>
      <c r="ED59" s="1133"/>
      <c r="EE59" s="1133"/>
      <c r="EF59" s="1133"/>
      <c r="EG59" s="1133"/>
      <c r="EH59" s="1133"/>
      <c r="EI59" s="1133"/>
      <c r="EJ59" s="1133"/>
      <c r="EK59" s="1133"/>
      <c r="EL59" s="1133"/>
      <c r="EM59" s="1135"/>
      <c r="EN59" s="113"/>
      <c r="EO59" s="114"/>
      <c r="EP59" s="113"/>
      <c r="EQ59" s="114"/>
      <c r="ER59" s="202"/>
    </row>
    <row r="60" spans="1:148" s="127" customFormat="1" ht="11.25" customHeight="1" x14ac:dyDescent="0.25">
      <c r="A60" s="903"/>
      <c r="B60" s="475"/>
      <c r="C60" s="354"/>
      <c r="D60" s="109"/>
      <c r="E60" s="1002"/>
      <c r="F60" s="1002"/>
      <c r="G60" s="1002"/>
      <c r="H60" s="1002"/>
      <c r="I60" s="175"/>
      <c r="J60" s="407"/>
      <c r="K60" s="202"/>
      <c r="L60" s="109"/>
      <c r="M60" s="1143" t="s">
        <v>94</v>
      </c>
      <c r="N60" s="1143"/>
      <c r="O60" s="1143"/>
      <c r="P60" s="1143"/>
      <c r="Q60" s="1143"/>
      <c r="R60" s="1143"/>
      <c r="S60" s="1143"/>
      <c r="T60" s="1007" t="s">
        <v>116</v>
      </c>
      <c r="V60" s="824"/>
      <c r="W60" s="1137"/>
      <c r="X60" s="1137"/>
      <c r="Y60" s="1137"/>
      <c r="Z60" s="1137"/>
      <c r="AA60" s="1137"/>
      <c r="AB60" s="202"/>
      <c r="AC60" s="109"/>
      <c r="AD60" s="407"/>
      <c r="AE60" s="407"/>
      <c r="AF60" s="407"/>
      <c r="AG60" s="407"/>
      <c r="AH60" s="407"/>
      <c r="AI60" s="202"/>
      <c r="AJ60" s="109"/>
      <c r="AK60" s="407"/>
      <c r="AL60" s="407"/>
      <c r="AM60" s="407"/>
      <c r="AN60" s="407"/>
      <c r="AO60" s="407"/>
      <c r="AP60" s="202"/>
      <c r="AQ60" s="407"/>
      <c r="AR60" s="1212" t="s">
        <v>17</v>
      </c>
      <c r="AS60" s="1212"/>
      <c r="AT60" s="1212"/>
      <c r="AU60" s="1212"/>
      <c r="AV60" s="1212"/>
      <c r="AW60" s="1212"/>
      <c r="AX60" s="1212"/>
      <c r="AY60" s="1212"/>
      <c r="AZ60" s="202"/>
      <c r="BA60" s="355"/>
      <c r="BB60" s="910"/>
      <c r="BC60" s="910"/>
      <c r="BD60" s="910"/>
      <c r="BE60" s="910"/>
      <c r="BF60" s="910"/>
      <c r="BG60" s="351"/>
      <c r="BH60" s="351"/>
      <c r="BI60" s="351"/>
      <c r="BJ60" s="351"/>
      <c r="BK60" s="351"/>
      <c r="BL60" s="202"/>
      <c r="BM60" s="109"/>
      <c r="BN60" s="847"/>
      <c r="BO60" s="1144"/>
      <c r="BP60" s="1144"/>
      <c r="BQ60" s="1144"/>
      <c r="BR60" s="1144"/>
      <c r="BS60" s="1144"/>
      <c r="BT60" s="1144"/>
      <c r="BU60" s="823"/>
      <c r="BV60" s="823"/>
      <c r="BW60" s="848"/>
      <c r="BX60" s="847"/>
      <c r="BY60" s="827"/>
      <c r="BZ60" s="831"/>
      <c r="CA60" s="893"/>
      <c r="CB60" s="832"/>
      <c r="CC60" s="407"/>
      <c r="CD60" s="1142" t="s">
        <v>94</v>
      </c>
      <c r="CE60" s="1142"/>
      <c r="CF60" s="1142"/>
      <c r="CG60" s="1142"/>
      <c r="CH60" s="1142"/>
      <c r="CI60" s="1142"/>
      <c r="CJ60" s="1142"/>
      <c r="CK60" s="1142"/>
      <c r="CL60" s="359" t="s">
        <v>116</v>
      </c>
      <c r="CM60" s="407"/>
      <c r="CN60" s="202"/>
      <c r="CO60" s="109"/>
      <c r="CP60" s="1137"/>
      <c r="CQ60" s="1137"/>
      <c r="CR60" s="1137"/>
      <c r="CS60" s="1137"/>
      <c r="CT60" s="1137"/>
      <c r="CU60" s="1137"/>
      <c r="CV60" s="202"/>
      <c r="CW60" s="109"/>
      <c r="CX60" s="407"/>
      <c r="CY60" s="407"/>
      <c r="CZ60" s="407"/>
      <c r="DA60" s="407"/>
      <c r="DB60" s="407"/>
      <c r="DC60" s="407"/>
      <c r="DD60" s="202"/>
      <c r="DE60" s="109"/>
      <c r="DF60" s="407"/>
      <c r="DG60" s="407"/>
      <c r="DH60" s="407"/>
      <c r="DI60" s="407"/>
      <c r="DJ60" s="407"/>
      <c r="DK60" s="407"/>
      <c r="DL60" s="202"/>
      <c r="DM60" s="109"/>
      <c r="DN60" s="1139"/>
      <c r="DO60" s="1139"/>
      <c r="DP60" s="1139"/>
      <c r="DQ60" s="1139"/>
      <c r="DR60" s="1139"/>
      <c r="DS60" s="1139"/>
      <c r="DT60" s="1139"/>
      <c r="DU60" s="1139"/>
      <c r="DV60" s="1140"/>
      <c r="DW60" s="355"/>
      <c r="DX60" s="1141" t="s">
        <v>93</v>
      </c>
      <c r="DY60" s="1141"/>
      <c r="DZ60" s="1141"/>
      <c r="EA60" s="1141"/>
      <c r="EB60" s="1141"/>
      <c r="EC60" s="1141"/>
      <c r="ED60" s="1141"/>
      <c r="EE60" s="1141"/>
      <c r="EF60" s="1141"/>
      <c r="EG60" s="1141"/>
      <c r="EH60" s="1141"/>
      <c r="EI60" s="1141"/>
      <c r="EJ60" s="1141"/>
      <c r="EK60" s="1141"/>
      <c r="EL60" s="1141"/>
      <c r="EM60" s="1141"/>
      <c r="EN60" s="1141"/>
      <c r="EO60" s="1141"/>
      <c r="EP60" s="1141"/>
      <c r="EQ60" s="1141"/>
      <c r="ER60" s="356"/>
    </row>
    <row r="61" spans="1:148" s="127" customFormat="1" ht="11.25" customHeight="1" x14ac:dyDescent="0.25">
      <c r="A61" s="903"/>
      <c r="B61" s="475"/>
      <c r="C61" s="354"/>
      <c r="D61" s="109"/>
      <c r="E61" s="1002"/>
      <c r="F61" s="1002"/>
      <c r="G61" s="1002"/>
      <c r="H61" s="1002"/>
      <c r="I61" s="175"/>
      <c r="J61" s="407"/>
      <c r="K61" s="202"/>
      <c r="L61" s="109"/>
      <c r="M61" s="347"/>
      <c r="N61" s="347"/>
      <c r="O61" s="348"/>
      <c r="Q61" s="348"/>
      <c r="S61" s="349"/>
      <c r="T61" s="347"/>
      <c r="U61" s="407"/>
      <c r="V61" s="824"/>
      <c r="W61" s="683"/>
      <c r="X61" s="683"/>
      <c r="Y61" s="683"/>
      <c r="Z61" s="683"/>
      <c r="AA61" s="833"/>
      <c r="AB61" s="202"/>
      <c r="AC61" s="109"/>
      <c r="AD61" s="407"/>
      <c r="AE61" s="407"/>
      <c r="AF61" s="407"/>
      <c r="AG61" s="407"/>
      <c r="AH61" s="407"/>
      <c r="AI61" s="202"/>
      <c r="AJ61" s="109"/>
      <c r="AK61" s="407"/>
      <c r="AL61" s="407"/>
      <c r="AM61" s="407"/>
      <c r="AN61" s="407"/>
      <c r="AO61" s="407"/>
      <c r="AP61" s="202"/>
      <c r="AQ61" s="407"/>
      <c r="AR61" s="351"/>
      <c r="AS61" s="351"/>
      <c r="AT61" s="351"/>
      <c r="AU61" s="351"/>
      <c r="AV61" s="351"/>
      <c r="AW61" s="351"/>
      <c r="AX61" s="351"/>
      <c r="AY61" s="351"/>
      <c r="AZ61" s="202"/>
      <c r="BA61" s="355"/>
      <c r="BB61" s="910"/>
      <c r="BC61" s="910"/>
      <c r="BD61" s="910"/>
      <c r="BE61" s="910"/>
      <c r="BF61" s="910"/>
      <c r="BG61" s="825"/>
      <c r="BH61" s="825"/>
      <c r="BI61" s="825"/>
      <c r="BJ61" s="825"/>
      <c r="BK61" s="826"/>
      <c r="BL61" s="353"/>
      <c r="BM61" s="109"/>
      <c r="BN61" s="827"/>
      <c r="BO61" s="827"/>
      <c r="BP61" s="827"/>
      <c r="BQ61" s="827"/>
      <c r="BR61" s="827"/>
      <c r="BS61" s="827"/>
      <c r="BT61" s="827"/>
      <c r="BU61" s="827"/>
      <c r="BV61" s="827"/>
      <c r="BW61" s="828"/>
      <c r="BX61" s="827"/>
      <c r="BY61" s="827"/>
      <c r="BZ61" s="831"/>
      <c r="CA61" s="893"/>
      <c r="CB61" s="832"/>
      <c r="CC61" s="407"/>
      <c r="CM61" s="407"/>
      <c r="CN61" s="202"/>
      <c r="CO61" s="109"/>
      <c r="CP61" s="351"/>
      <c r="CQ61" s="351"/>
      <c r="CR61" s="351"/>
      <c r="CS61" s="351"/>
      <c r="CT61" s="351"/>
      <c r="CU61" s="351"/>
      <c r="CV61" s="202"/>
      <c r="CW61" s="109"/>
      <c r="CX61" s="407"/>
      <c r="CY61" s="407"/>
      <c r="CZ61" s="407"/>
      <c r="DA61" s="407"/>
      <c r="DB61" s="407"/>
      <c r="DC61" s="407"/>
      <c r="DD61" s="202"/>
      <c r="DE61" s="109"/>
      <c r="DF61" s="407"/>
      <c r="DG61" s="407"/>
      <c r="DH61" s="407"/>
      <c r="DI61" s="407"/>
      <c r="DJ61" s="407"/>
      <c r="DK61" s="407"/>
      <c r="DL61" s="202"/>
      <c r="DM61" s="109"/>
      <c r="DN61" s="1139"/>
      <c r="DO61" s="1139"/>
      <c r="DP61" s="1139"/>
      <c r="DQ61" s="1139"/>
      <c r="DR61" s="1139"/>
      <c r="DS61" s="1139"/>
      <c r="DT61" s="1139"/>
      <c r="DU61" s="1139"/>
      <c r="DV61" s="1140"/>
      <c r="DW61" s="355"/>
      <c r="DX61" s="1141"/>
      <c r="DY61" s="1141"/>
      <c r="DZ61" s="1141"/>
      <c r="EA61" s="1141"/>
      <c r="EB61" s="1141"/>
      <c r="EC61" s="1141"/>
      <c r="ED61" s="1141"/>
      <c r="EE61" s="1141"/>
      <c r="EF61" s="1141"/>
      <c r="EG61" s="1141"/>
      <c r="EH61" s="1141"/>
      <c r="EI61" s="1141"/>
      <c r="EJ61" s="1141"/>
      <c r="EK61" s="1141"/>
      <c r="EL61" s="1141"/>
      <c r="EM61" s="1141"/>
      <c r="EN61" s="1141"/>
      <c r="EO61" s="1141"/>
      <c r="EP61" s="1141"/>
      <c r="EQ61" s="1141"/>
      <c r="ER61" s="356"/>
    </row>
    <row r="62" spans="1:148" s="127" customFormat="1" ht="6" customHeight="1" x14ac:dyDescent="0.25">
      <c r="A62" s="903"/>
      <c r="B62" s="475"/>
      <c r="C62" s="354"/>
      <c r="D62" s="113"/>
      <c r="E62" s="119"/>
      <c r="F62" s="119"/>
      <c r="G62" s="119"/>
      <c r="H62" s="119"/>
      <c r="I62" s="119"/>
      <c r="J62" s="119"/>
      <c r="K62" s="114"/>
      <c r="L62" s="113"/>
      <c r="M62" s="407"/>
      <c r="N62" s="407"/>
      <c r="O62" s="407"/>
      <c r="P62" s="407"/>
      <c r="Q62" s="407"/>
      <c r="R62" s="407"/>
      <c r="S62" s="407"/>
      <c r="T62" s="407"/>
      <c r="U62" s="119"/>
      <c r="V62" s="113"/>
      <c r="W62" s="119"/>
      <c r="X62" s="119"/>
      <c r="Y62" s="119"/>
      <c r="Z62" s="119"/>
      <c r="AA62" s="119"/>
      <c r="AB62" s="114"/>
      <c r="AC62" s="113"/>
      <c r="AD62" s="119"/>
      <c r="AE62" s="119"/>
      <c r="AF62" s="119"/>
      <c r="AG62" s="119"/>
      <c r="AH62" s="119"/>
      <c r="AI62" s="114"/>
      <c r="AJ62" s="113"/>
      <c r="AK62" s="119"/>
      <c r="AL62" s="119"/>
      <c r="AM62" s="119"/>
      <c r="AN62" s="119"/>
      <c r="AO62" s="119"/>
      <c r="AP62" s="114"/>
      <c r="AQ62" s="119"/>
      <c r="AR62" s="119"/>
      <c r="AS62" s="119"/>
      <c r="AT62" s="119"/>
      <c r="AU62" s="119"/>
      <c r="AV62" s="119"/>
      <c r="AW62" s="119"/>
      <c r="AX62" s="119"/>
      <c r="AY62" s="119"/>
      <c r="AZ62" s="114"/>
      <c r="BA62" s="113"/>
      <c r="BB62" s="120"/>
      <c r="BC62" s="120"/>
      <c r="BD62" s="120"/>
      <c r="BE62" s="120"/>
      <c r="BF62" s="120"/>
      <c r="BG62" s="119"/>
      <c r="BH62" s="119"/>
      <c r="BI62" s="119"/>
      <c r="BJ62" s="119"/>
      <c r="BK62" s="119"/>
      <c r="BL62" s="114"/>
      <c r="BM62" s="113"/>
      <c r="BN62" s="119"/>
      <c r="BO62" s="119"/>
      <c r="BP62" s="119"/>
      <c r="BQ62" s="119"/>
      <c r="BR62" s="119"/>
      <c r="BS62" s="119"/>
      <c r="BT62" s="119"/>
      <c r="BU62" s="119"/>
      <c r="BV62" s="119"/>
      <c r="BW62" s="830"/>
      <c r="BX62" s="407"/>
      <c r="BY62" s="407"/>
      <c r="BZ62" s="113"/>
      <c r="CA62" s="118"/>
      <c r="CB62" s="114"/>
      <c r="CC62" s="119"/>
      <c r="CD62" s="119"/>
      <c r="CE62" s="119"/>
      <c r="CF62" s="119"/>
      <c r="CG62" s="119"/>
      <c r="CH62" s="119"/>
      <c r="CI62" s="119"/>
      <c r="CJ62" s="119"/>
      <c r="CK62" s="119"/>
      <c r="CL62" s="119"/>
      <c r="CM62" s="119"/>
      <c r="CN62" s="114"/>
      <c r="CO62" s="113"/>
      <c r="CP62" s="119"/>
      <c r="CQ62" s="119"/>
      <c r="CR62" s="119"/>
      <c r="CS62" s="119"/>
      <c r="CT62" s="119"/>
      <c r="CU62" s="119"/>
      <c r="CV62" s="114"/>
      <c r="CW62" s="113"/>
      <c r="CX62" s="119"/>
      <c r="CY62" s="119"/>
      <c r="CZ62" s="119"/>
      <c r="DA62" s="119"/>
      <c r="DB62" s="119"/>
      <c r="DC62" s="119"/>
      <c r="DD62" s="114"/>
      <c r="DE62" s="113"/>
      <c r="DF62" s="119"/>
      <c r="DG62" s="119"/>
      <c r="DH62" s="119"/>
      <c r="DI62" s="119"/>
      <c r="DJ62" s="119"/>
      <c r="DK62" s="119"/>
      <c r="DL62" s="114"/>
      <c r="DM62" s="113"/>
      <c r="DN62" s="119"/>
      <c r="DO62" s="119"/>
      <c r="DP62" s="119"/>
      <c r="DQ62" s="119"/>
      <c r="DR62" s="119"/>
      <c r="DS62" s="119"/>
      <c r="DT62" s="119"/>
      <c r="DU62" s="119"/>
      <c r="DV62" s="114"/>
      <c r="DW62" s="113"/>
      <c r="DX62" s="119"/>
      <c r="DY62" s="119"/>
      <c r="DZ62" s="119"/>
      <c r="EA62" s="119"/>
      <c r="EB62" s="119"/>
      <c r="EC62" s="119"/>
      <c r="ED62" s="119"/>
      <c r="EE62" s="119"/>
      <c r="EF62" s="119"/>
      <c r="EG62" s="119"/>
      <c r="EH62" s="119"/>
      <c r="EI62" s="119"/>
      <c r="EJ62" s="119"/>
      <c r="EK62" s="119"/>
      <c r="EL62" s="119"/>
      <c r="EM62" s="119"/>
      <c r="EN62" s="119"/>
      <c r="EO62" s="119"/>
      <c r="EP62" s="119"/>
      <c r="EQ62" s="119"/>
      <c r="ER62" s="114"/>
    </row>
    <row r="63" spans="1:148" s="127" customFormat="1" ht="6" customHeight="1" x14ac:dyDescent="0.25">
      <c r="A63" s="661"/>
      <c r="B63" s="583"/>
      <c r="C63" s="662"/>
      <c r="D63" s="108"/>
      <c r="E63" s="29"/>
      <c r="F63" s="29"/>
      <c r="G63" s="29"/>
      <c r="H63" s="29"/>
      <c r="I63" s="29"/>
      <c r="J63" s="29"/>
      <c r="K63" s="107"/>
      <c r="L63" s="108"/>
      <c r="M63" s="29"/>
      <c r="N63" s="29"/>
      <c r="O63" s="29"/>
      <c r="P63" s="29"/>
      <c r="Q63" s="29"/>
      <c r="R63" s="29"/>
      <c r="S63" s="29"/>
      <c r="T63" s="29"/>
      <c r="U63" s="29"/>
      <c r="V63" s="108"/>
      <c r="W63" s="29"/>
      <c r="X63" s="29"/>
      <c r="Y63" s="29"/>
      <c r="Z63" s="29"/>
      <c r="AA63" s="29"/>
      <c r="AB63" s="107"/>
      <c r="AC63" s="108"/>
      <c r="AD63" s="29"/>
      <c r="AE63" s="29"/>
      <c r="AF63" s="29"/>
      <c r="AG63" s="29"/>
      <c r="AH63" s="29"/>
      <c r="AI63" s="107"/>
      <c r="AJ63" s="108"/>
      <c r="AK63" s="29"/>
      <c r="AL63" s="29"/>
      <c r="AM63" s="29"/>
      <c r="AN63" s="29"/>
      <c r="AO63" s="29"/>
      <c r="AP63" s="107"/>
      <c r="AQ63" s="29"/>
      <c r="AR63" s="29"/>
      <c r="AS63" s="29"/>
      <c r="AT63" s="29"/>
      <c r="AU63" s="29"/>
      <c r="AV63" s="29"/>
      <c r="AW63" s="29"/>
      <c r="AX63" s="29"/>
      <c r="AY63" s="29"/>
      <c r="AZ63" s="107"/>
      <c r="BA63" s="108"/>
      <c r="BB63" s="33"/>
      <c r="BC63" s="33"/>
      <c r="BD63" s="33"/>
      <c r="BE63" s="33"/>
      <c r="BF63" s="33"/>
      <c r="BG63" s="29"/>
      <c r="BH63" s="29"/>
      <c r="BI63" s="29"/>
      <c r="BJ63" s="29"/>
      <c r="BK63" s="29"/>
      <c r="BL63" s="29"/>
      <c r="BM63" s="108"/>
      <c r="BN63" s="29"/>
      <c r="BO63" s="29"/>
      <c r="BP63" s="29"/>
      <c r="BQ63" s="29"/>
      <c r="BR63" s="29"/>
      <c r="BS63" s="29"/>
      <c r="BT63" s="29"/>
      <c r="BU63" s="29"/>
      <c r="BV63" s="29"/>
      <c r="BW63" s="817"/>
      <c r="BX63" s="407"/>
      <c r="BY63" s="202"/>
      <c r="BZ63" s="108"/>
      <c r="CA63" s="433"/>
      <c r="CB63" s="107"/>
      <c r="CC63" s="29"/>
      <c r="CD63" s="29"/>
      <c r="CE63" s="29"/>
      <c r="CF63" s="29"/>
      <c r="CG63" s="29"/>
      <c r="CH63" s="29"/>
      <c r="CI63" s="29"/>
      <c r="CJ63" s="29"/>
      <c r="CK63" s="29"/>
      <c r="CL63" s="29"/>
      <c r="CM63" s="29"/>
      <c r="CN63" s="107"/>
      <c r="CO63" s="108"/>
      <c r="CP63" s="29"/>
      <c r="CQ63" s="29"/>
      <c r="CR63" s="29"/>
      <c r="CS63" s="29"/>
      <c r="CT63" s="29"/>
      <c r="CU63" s="29"/>
      <c r="CV63" s="107"/>
      <c r="CW63" s="108"/>
      <c r="CX63" s="29"/>
      <c r="CY63" s="29"/>
      <c r="CZ63" s="29"/>
      <c r="DA63" s="29"/>
      <c r="DB63" s="29"/>
      <c r="DC63" s="29"/>
      <c r="DD63" s="107"/>
      <c r="DE63" s="108"/>
      <c r="DF63" s="29"/>
      <c r="DG63" s="29"/>
      <c r="DH63" s="29"/>
      <c r="DI63" s="29"/>
      <c r="DJ63" s="29"/>
      <c r="DK63" s="29"/>
      <c r="DL63" s="107"/>
      <c r="DM63" s="108"/>
      <c r="DN63" s="29"/>
      <c r="DO63" s="29"/>
      <c r="DP63" s="29"/>
      <c r="DQ63" s="29"/>
      <c r="DR63" s="29"/>
      <c r="DS63" s="29"/>
      <c r="DT63" s="29"/>
      <c r="DU63" s="29"/>
      <c r="DV63" s="107"/>
      <c r="DW63" s="108"/>
      <c r="DX63" s="29"/>
      <c r="DY63" s="29"/>
      <c r="DZ63" s="29"/>
      <c r="EA63" s="29"/>
      <c r="EB63" s="29"/>
      <c r="EC63" s="29"/>
      <c r="ED63" s="29"/>
      <c r="EE63" s="29"/>
      <c r="EF63" s="29"/>
      <c r="EG63" s="29"/>
      <c r="EH63" s="29"/>
      <c r="EI63" s="29"/>
      <c r="EJ63" s="29"/>
      <c r="EK63" s="29"/>
      <c r="EL63" s="29"/>
      <c r="EM63" s="29"/>
      <c r="EN63" s="29"/>
      <c r="EO63" s="29"/>
      <c r="EP63" s="29"/>
      <c r="EQ63" s="29"/>
      <c r="ER63" s="107"/>
    </row>
    <row r="64" spans="1:148" s="127" customFormat="1" ht="11.25" customHeight="1" x14ac:dyDescent="0.25">
      <c r="A64" s="903"/>
      <c r="B64" s="121" t="s">
        <v>96</v>
      </c>
      <c r="C64" s="354"/>
      <c r="D64" s="109"/>
      <c r="E64" s="1136" t="s">
        <v>81</v>
      </c>
      <c r="F64" s="1136"/>
      <c r="G64" s="1136"/>
      <c r="H64" s="1136"/>
      <c r="I64" s="359" t="s">
        <v>53</v>
      </c>
      <c r="J64" s="407"/>
      <c r="K64" s="202"/>
      <c r="L64" s="109"/>
      <c r="M64" s="1143" t="s">
        <v>76</v>
      </c>
      <c r="N64" s="1143"/>
      <c r="O64" s="1143"/>
      <c r="P64" s="1143"/>
      <c r="Q64" s="1143"/>
      <c r="R64" s="1143"/>
      <c r="S64" s="1143"/>
      <c r="T64" s="1007" t="s">
        <v>53</v>
      </c>
      <c r="U64" s="407"/>
      <c r="V64" s="109"/>
      <c r="W64" s="1136" t="s">
        <v>52</v>
      </c>
      <c r="X64" s="1136"/>
      <c r="Y64" s="1136"/>
      <c r="Z64" s="1136"/>
      <c r="AA64" s="359" t="s">
        <v>53</v>
      </c>
      <c r="AB64" s="202"/>
      <c r="AC64" s="109"/>
      <c r="AD64" s="359"/>
      <c r="AE64" s="407"/>
      <c r="AF64" s="407"/>
      <c r="AG64" s="407"/>
      <c r="AH64" s="407"/>
      <c r="AI64" s="202"/>
      <c r="AJ64" s="109"/>
      <c r="AK64" s="407"/>
      <c r="AL64" s="407"/>
      <c r="AM64" s="407"/>
      <c r="AN64" s="407"/>
      <c r="AO64" s="407"/>
      <c r="AP64" s="202"/>
      <c r="AQ64" s="407"/>
      <c r="AR64" s="1133" t="s">
        <v>15</v>
      </c>
      <c r="AS64" s="1133"/>
      <c r="AT64" s="1133"/>
      <c r="AU64" s="1133"/>
      <c r="AV64" s="108"/>
      <c r="AW64" s="107"/>
      <c r="AX64" s="108"/>
      <c r="AY64" s="107"/>
      <c r="AZ64" s="202"/>
      <c r="BA64" s="109"/>
      <c r="BB64" s="1133" t="s">
        <v>77</v>
      </c>
      <c r="BC64" s="1133"/>
      <c r="BD64" s="1133"/>
      <c r="BE64" s="1133"/>
      <c r="BF64" s="1133"/>
      <c r="BG64" s="1134" t="s">
        <v>53</v>
      </c>
      <c r="BH64" s="108"/>
      <c r="BI64" s="107"/>
      <c r="BJ64" s="108"/>
      <c r="BK64" s="107"/>
      <c r="BL64" s="407"/>
      <c r="BM64" s="109"/>
      <c r="BN64" s="1136" t="s">
        <v>52</v>
      </c>
      <c r="BO64" s="1136"/>
      <c r="BP64" s="1136"/>
      <c r="BQ64" s="1136"/>
      <c r="BR64" s="1136"/>
      <c r="BS64" s="1136"/>
      <c r="BT64" s="1136"/>
      <c r="BU64" s="1136"/>
      <c r="BV64" s="359" t="s">
        <v>53</v>
      </c>
      <c r="BW64" s="818"/>
      <c r="BX64" s="407"/>
      <c r="BY64" s="407"/>
      <c r="BZ64" s="109"/>
      <c r="CA64" s="121" t="s">
        <v>96</v>
      </c>
      <c r="CB64" s="202"/>
      <c r="CC64" s="407"/>
      <c r="CD64" s="1186" t="s">
        <v>76</v>
      </c>
      <c r="CE64" s="1186"/>
      <c r="CF64" s="1186"/>
      <c r="CG64" s="1186"/>
      <c r="CH64" s="1186"/>
      <c r="CI64" s="1186"/>
      <c r="CJ64" s="1186"/>
      <c r="CK64" s="1186"/>
      <c r="CL64" s="1007" t="s">
        <v>53</v>
      </c>
      <c r="CN64" s="202"/>
      <c r="CO64" s="109"/>
      <c r="CP64" s="1136" t="s">
        <v>52</v>
      </c>
      <c r="CQ64" s="1136"/>
      <c r="CR64" s="1136"/>
      <c r="CS64" s="1136"/>
      <c r="CT64" s="1136"/>
      <c r="CU64" s="359" t="s">
        <v>53</v>
      </c>
      <c r="CV64" s="202"/>
      <c r="CW64" s="109"/>
      <c r="CX64" s="1138" t="s">
        <v>78</v>
      </c>
      <c r="CY64" s="1138"/>
      <c r="CZ64" s="1138"/>
      <c r="DA64" s="1138"/>
      <c r="DB64" s="1138"/>
      <c r="DC64" s="1138"/>
      <c r="DD64" s="202"/>
      <c r="DE64" s="109"/>
      <c r="DF64" s="1136" t="s">
        <v>52</v>
      </c>
      <c r="DG64" s="1136"/>
      <c r="DH64" s="1136"/>
      <c r="DI64" s="1136"/>
      <c r="DJ64" s="1136"/>
      <c r="DK64" s="359" t="s">
        <v>53</v>
      </c>
      <c r="DL64" s="202"/>
      <c r="DM64" s="109"/>
      <c r="DN64" s="1138" t="s">
        <v>79</v>
      </c>
      <c r="DO64" s="1138"/>
      <c r="DP64" s="1138"/>
      <c r="DQ64" s="1138"/>
      <c r="DR64" s="1138"/>
      <c r="DS64" s="1138"/>
      <c r="DT64" s="1138"/>
      <c r="DU64" s="1138"/>
      <c r="DV64" s="202"/>
      <c r="DW64" s="109"/>
      <c r="DX64" s="1133" t="s">
        <v>80</v>
      </c>
      <c r="DY64" s="1133"/>
      <c r="DZ64" s="1133"/>
      <c r="EA64" s="1133"/>
      <c r="EB64" s="1133"/>
      <c r="EC64" s="1133"/>
      <c r="ED64" s="1133"/>
      <c r="EE64" s="1133"/>
      <c r="EF64" s="1133"/>
      <c r="EG64" s="1133"/>
      <c r="EH64" s="1133"/>
      <c r="EI64" s="1133"/>
      <c r="EJ64" s="1133"/>
      <c r="EK64" s="1133"/>
      <c r="EL64" s="1133"/>
      <c r="EM64" s="1134" t="s">
        <v>53</v>
      </c>
      <c r="EN64" s="108"/>
      <c r="EO64" s="107"/>
      <c r="EP64" s="108"/>
      <c r="EQ64" s="107"/>
      <c r="ER64" s="202"/>
    </row>
    <row r="65" spans="1:148" s="127" customFormat="1" ht="11.25" customHeight="1" x14ac:dyDescent="0.25">
      <c r="A65" s="903"/>
      <c r="B65" s="475"/>
      <c r="C65" s="354"/>
      <c r="D65" s="109"/>
      <c r="E65" s="1136" t="s">
        <v>1445</v>
      </c>
      <c r="F65" s="1136"/>
      <c r="G65" s="1136"/>
      <c r="H65" s="1136"/>
      <c r="I65" s="359" t="s">
        <v>55</v>
      </c>
      <c r="K65" s="202"/>
      <c r="L65" s="109"/>
      <c r="M65" s="347"/>
      <c r="N65" s="347"/>
      <c r="O65" s="348"/>
      <c r="Q65" s="348"/>
      <c r="S65" s="349" t="s">
        <v>82</v>
      </c>
      <c r="T65" s="347"/>
      <c r="U65" s="407"/>
      <c r="V65" s="109"/>
      <c r="W65" s="407"/>
      <c r="X65" s="407"/>
      <c r="Y65" s="407"/>
      <c r="Z65" s="407"/>
      <c r="AA65" s="407"/>
      <c r="AB65" s="202"/>
      <c r="AC65" s="109"/>
      <c r="AD65" s="407"/>
      <c r="AE65" s="407"/>
      <c r="AF65" s="407"/>
      <c r="AG65" s="407"/>
      <c r="AH65" s="407"/>
      <c r="AI65" s="202"/>
      <c r="AJ65" s="109"/>
      <c r="AK65" s="1136" t="s">
        <v>83</v>
      </c>
      <c r="AL65" s="1136"/>
      <c r="AM65" s="1136"/>
      <c r="AN65" s="1136"/>
      <c r="AO65" s="359" t="s">
        <v>53</v>
      </c>
      <c r="AP65" s="202"/>
      <c r="AQ65" s="407"/>
      <c r="AR65" s="1133"/>
      <c r="AS65" s="1133"/>
      <c r="AT65" s="1133"/>
      <c r="AU65" s="1133"/>
      <c r="AV65" s="113"/>
      <c r="AW65" s="114"/>
      <c r="AX65" s="113"/>
      <c r="AY65" s="114"/>
      <c r="AZ65" s="202"/>
      <c r="BA65" s="109"/>
      <c r="BB65" s="1133"/>
      <c r="BC65" s="1133"/>
      <c r="BD65" s="1133"/>
      <c r="BE65" s="1133"/>
      <c r="BF65" s="1133"/>
      <c r="BG65" s="1135"/>
      <c r="BH65" s="113"/>
      <c r="BI65" s="114"/>
      <c r="BJ65" s="113"/>
      <c r="BK65" s="114"/>
      <c r="BL65" s="407"/>
      <c r="BM65" s="109"/>
      <c r="BO65" s="1144" t="s">
        <v>1449</v>
      </c>
      <c r="BP65" s="1144"/>
      <c r="BQ65" s="1144"/>
      <c r="BR65" s="1144"/>
      <c r="BS65" s="1144"/>
      <c r="BT65" s="1144"/>
      <c r="BU65" s="823"/>
      <c r="BV65" s="823"/>
      <c r="BW65" s="848"/>
      <c r="BX65" s="847"/>
      <c r="BY65" s="827"/>
      <c r="BZ65" s="831"/>
      <c r="CA65" s="893"/>
      <c r="CB65" s="832"/>
      <c r="CC65" s="407"/>
      <c r="CD65" s="347"/>
      <c r="CE65" s="347"/>
      <c r="CF65" s="348"/>
      <c r="CH65" s="348"/>
      <c r="CJ65" s="349"/>
      <c r="CK65" s="349"/>
      <c r="CL65" s="347"/>
      <c r="CM65" s="199"/>
      <c r="CN65" s="202"/>
      <c r="CO65" s="109"/>
      <c r="CP65" s="407"/>
      <c r="CQ65" s="407"/>
      <c r="CR65" s="407"/>
      <c r="CS65" s="407"/>
      <c r="CT65" s="407"/>
      <c r="CU65" s="407"/>
      <c r="CV65" s="202"/>
      <c r="CW65" s="109"/>
      <c r="CX65" s="1138" t="s">
        <v>84</v>
      </c>
      <c r="CY65" s="1138"/>
      <c r="CZ65" s="1138"/>
      <c r="DA65" s="1138"/>
      <c r="DB65" s="1138"/>
      <c r="DC65" s="1138"/>
      <c r="DD65" s="202"/>
      <c r="DE65" s="109"/>
      <c r="DF65" s="407"/>
      <c r="DG65" s="407"/>
      <c r="DH65" s="407"/>
      <c r="DI65" s="407"/>
      <c r="DJ65" s="407"/>
      <c r="DK65" s="407"/>
      <c r="DL65" s="202"/>
      <c r="DM65" s="109"/>
      <c r="DN65" s="1138" t="s">
        <v>85</v>
      </c>
      <c r="DO65" s="1138"/>
      <c r="DP65" s="1138"/>
      <c r="DQ65" s="1138"/>
      <c r="DR65" s="1138"/>
      <c r="DS65" s="1138"/>
      <c r="DT65" s="1138"/>
      <c r="DU65" s="1138"/>
      <c r="DV65" s="202"/>
      <c r="DW65" s="109"/>
      <c r="DX65" s="1133"/>
      <c r="DY65" s="1133"/>
      <c r="DZ65" s="1133"/>
      <c r="EA65" s="1133"/>
      <c r="EB65" s="1133"/>
      <c r="EC65" s="1133"/>
      <c r="ED65" s="1133"/>
      <c r="EE65" s="1133"/>
      <c r="EF65" s="1133"/>
      <c r="EG65" s="1133"/>
      <c r="EH65" s="1133"/>
      <c r="EI65" s="1133"/>
      <c r="EJ65" s="1133"/>
      <c r="EK65" s="1133"/>
      <c r="EL65" s="1133"/>
      <c r="EM65" s="1135"/>
      <c r="EN65" s="113"/>
      <c r="EO65" s="114"/>
      <c r="EP65" s="113"/>
      <c r="EQ65" s="114"/>
      <c r="ER65" s="202"/>
    </row>
    <row r="66" spans="1:148" s="127" customFormat="1" ht="6" customHeight="1" x14ac:dyDescent="0.25">
      <c r="A66" s="903"/>
      <c r="B66" s="475"/>
      <c r="C66" s="354"/>
      <c r="D66" s="109"/>
      <c r="E66" s="407"/>
      <c r="F66" s="407"/>
      <c r="G66" s="407"/>
      <c r="H66" s="407"/>
      <c r="I66" s="407"/>
      <c r="K66" s="202"/>
      <c r="L66" s="109"/>
      <c r="U66" s="407"/>
      <c r="V66" s="109"/>
      <c r="W66" s="199"/>
      <c r="X66" s="199"/>
      <c r="Y66" s="199"/>
      <c r="Z66" s="199"/>
      <c r="AA66" s="199"/>
      <c r="AB66" s="202"/>
      <c r="AC66" s="109"/>
      <c r="AD66" s="407"/>
      <c r="AE66" s="407"/>
      <c r="AF66" s="407"/>
      <c r="AG66" s="407"/>
      <c r="AH66" s="407"/>
      <c r="AI66" s="202"/>
      <c r="AJ66" s="109"/>
      <c r="AK66" s="407"/>
      <c r="AL66" s="407"/>
      <c r="AM66" s="407"/>
      <c r="AN66" s="407"/>
      <c r="AO66" s="407"/>
      <c r="AP66" s="202"/>
      <c r="AQ66" s="407"/>
      <c r="AR66" s="407"/>
      <c r="AS66" s="407"/>
      <c r="AT66" s="407"/>
      <c r="AU66" s="352"/>
      <c r="AV66" s="407"/>
      <c r="AW66" s="407"/>
      <c r="AX66" s="407"/>
      <c r="AY66" s="407"/>
      <c r="AZ66" s="202"/>
      <c r="BA66" s="109"/>
      <c r="BB66" s="203"/>
      <c r="BC66" s="203"/>
      <c r="BD66" s="203"/>
      <c r="BE66" s="203"/>
      <c r="BF66" s="203"/>
      <c r="BG66" s="407"/>
      <c r="BH66" s="407"/>
      <c r="BI66" s="407"/>
      <c r="BJ66" s="407"/>
      <c r="BK66" s="407"/>
      <c r="BL66" s="407"/>
      <c r="BM66" s="109"/>
      <c r="BN66" s="847"/>
      <c r="BO66" s="1144"/>
      <c r="BP66" s="1144"/>
      <c r="BQ66" s="1144"/>
      <c r="BR66" s="1144"/>
      <c r="BS66" s="1144"/>
      <c r="BT66" s="1144"/>
      <c r="BU66" s="823"/>
      <c r="BV66" s="823"/>
      <c r="BW66" s="848"/>
      <c r="BX66" s="847"/>
      <c r="BY66" s="827"/>
      <c r="BZ66" s="831"/>
      <c r="CA66" s="893"/>
      <c r="CB66" s="832"/>
      <c r="CC66" s="407"/>
      <c r="CD66" s="350"/>
      <c r="CE66" s="350"/>
      <c r="CF66" s="350"/>
      <c r="CG66" s="350"/>
      <c r="CH66" s="350"/>
      <c r="CI66" s="350"/>
      <c r="CJ66" s="350"/>
      <c r="CK66" s="350"/>
      <c r="CM66" s="407"/>
      <c r="CN66" s="202"/>
      <c r="CO66" s="109"/>
      <c r="CP66" s="199"/>
      <c r="CQ66" s="199"/>
      <c r="CR66" s="199"/>
      <c r="CS66" s="199"/>
      <c r="CT66" s="199"/>
      <c r="CU66" s="199"/>
      <c r="CV66" s="202"/>
      <c r="CW66" s="109"/>
      <c r="CX66" s="407"/>
      <c r="CY66" s="407"/>
      <c r="CZ66" s="407"/>
      <c r="DA66" s="407"/>
      <c r="DB66" s="407"/>
      <c r="DC66" s="407"/>
      <c r="DD66" s="202"/>
      <c r="DE66" s="109"/>
      <c r="DF66" s="199"/>
      <c r="DG66" s="199"/>
      <c r="DH66" s="199"/>
      <c r="DI66" s="199"/>
      <c r="DJ66" s="199"/>
      <c r="DK66" s="199"/>
      <c r="DL66" s="202"/>
      <c r="DM66" s="109"/>
      <c r="DN66" s="407"/>
      <c r="DO66" s="407"/>
      <c r="DP66" s="407"/>
      <c r="DQ66" s="407"/>
      <c r="DR66" s="407"/>
      <c r="DS66" s="407"/>
      <c r="DT66" s="407"/>
      <c r="DU66" s="407"/>
      <c r="DV66" s="202"/>
      <c r="DW66" s="109"/>
      <c r="DX66" s="203"/>
      <c r="DY66" s="203"/>
      <c r="DZ66" s="203"/>
      <c r="EA66" s="203"/>
      <c r="EB66" s="203"/>
      <c r="EC66" s="203"/>
      <c r="ED66" s="203"/>
      <c r="EE66" s="203"/>
      <c r="EF66" s="203"/>
      <c r="EG66" s="203"/>
      <c r="EH66" s="203"/>
      <c r="EI66" s="203"/>
      <c r="EJ66" s="203"/>
      <c r="EK66" s="203"/>
      <c r="EL66" s="203"/>
      <c r="EM66" s="407"/>
      <c r="EN66" s="407"/>
      <c r="EO66" s="407"/>
      <c r="EP66" s="407"/>
      <c r="EQ66" s="407"/>
      <c r="ER66" s="202"/>
    </row>
    <row r="67" spans="1:148" s="127" customFormat="1" ht="11.25" customHeight="1" x14ac:dyDescent="0.25">
      <c r="A67" s="903"/>
      <c r="B67" s="475"/>
      <c r="C67" s="354"/>
      <c r="D67" s="109"/>
      <c r="E67" s="1136" t="s">
        <v>1446</v>
      </c>
      <c r="F67" s="1136"/>
      <c r="G67" s="1136"/>
      <c r="H67" s="1136"/>
      <c r="I67" s="821" t="s">
        <v>91</v>
      </c>
      <c r="K67" s="202"/>
      <c r="L67" s="109"/>
      <c r="U67" s="407"/>
      <c r="V67" s="109"/>
      <c r="W67" s="1136" t="s">
        <v>54</v>
      </c>
      <c r="X67" s="1136"/>
      <c r="Y67" s="1136"/>
      <c r="Z67" s="1136"/>
      <c r="AA67" s="359" t="s">
        <v>55</v>
      </c>
      <c r="AB67" s="202"/>
      <c r="AC67" s="109"/>
      <c r="AD67" s="199"/>
      <c r="AE67" s="407"/>
      <c r="AF67" s="407"/>
      <c r="AG67" s="407"/>
      <c r="AH67" s="407"/>
      <c r="AI67" s="202"/>
      <c r="AJ67" s="109"/>
      <c r="AK67" s="199"/>
      <c r="AL67" s="199"/>
      <c r="AM67" s="199"/>
      <c r="AN67" s="199"/>
      <c r="AO67" s="199"/>
      <c r="AP67" s="202"/>
      <c r="AQ67" s="407"/>
      <c r="AR67" s="1133" t="s">
        <v>16</v>
      </c>
      <c r="AS67" s="1133"/>
      <c r="AT67" s="1133"/>
      <c r="AU67" s="1133"/>
      <c r="AV67" s="108"/>
      <c r="AW67" s="107"/>
      <c r="AX67" s="108"/>
      <c r="AY67" s="107"/>
      <c r="AZ67" s="202"/>
      <c r="BA67" s="109"/>
      <c r="BB67" s="1133" t="s">
        <v>86</v>
      </c>
      <c r="BC67" s="1133"/>
      <c r="BD67" s="1133"/>
      <c r="BE67" s="1133"/>
      <c r="BF67" s="1133"/>
      <c r="BG67" s="1134" t="s">
        <v>55</v>
      </c>
      <c r="BH67" s="108"/>
      <c r="BI67" s="107"/>
      <c r="BJ67" s="108"/>
      <c r="BK67" s="107"/>
      <c r="BL67" s="407"/>
      <c r="BM67" s="109"/>
      <c r="BN67" s="847"/>
      <c r="BO67" s="1144"/>
      <c r="BP67" s="1144"/>
      <c r="BQ67" s="1144"/>
      <c r="BR67" s="1144"/>
      <c r="BS67" s="1144"/>
      <c r="BT67" s="1144"/>
      <c r="BU67" s="823"/>
      <c r="BV67" s="823"/>
      <c r="BW67" s="848"/>
      <c r="BX67" s="847"/>
      <c r="BY67" s="827"/>
      <c r="BZ67" s="831"/>
      <c r="CA67" s="893"/>
      <c r="CB67" s="832"/>
      <c r="CC67" s="407"/>
      <c r="CD67" s="350"/>
      <c r="CE67" s="350"/>
      <c r="CF67" s="350"/>
      <c r="CG67" s="350"/>
      <c r="CH67" s="350"/>
      <c r="CI67" s="350"/>
      <c r="CJ67" s="350"/>
      <c r="CK67" s="350"/>
      <c r="CL67" s="351"/>
      <c r="CM67" s="352"/>
      <c r="CN67" s="202"/>
      <c r="CO67" s="109"/>
      <c r="CP67" s="1136" t="s">
        <v>54</v>
      </c>
      <c r="CQ67" s="1136"/>
      <c r="CR67" s="1136"/>
      <c r="CS67" s="1136"/>
      <c r="CT67" s="1136"/>
      <c r="CU67" s="359" t="s">
        <v>55</v>
      </c>
      <c r="CV67" s="202"/>
      <c r="CW67" s="109"/>
      <c r="CX67" s="407"/>
      <c r="CY67" s="108"/>
      <c r="CZ67" s="107"/>
      <c r="DA67" s="108"/>
      <c r="DB67" s="107"/>
      <c r="DC67" s="199"/>
      <c r="DD67" s="202"/>
      <c r="DE67" s="109"/>
      <c r="DF67" s="1136" t="s">
        <v>54</v>
      </c>
      <c r="DG67" s="1136"/>
      <c r="DH67" s="1136"/>
      <c r="DI67" s="1136"/>
      <c r="DJ67" s="1136"/>
      <c r="DK67" s="359" t="s">
        <v>55</v>
      </c>
      <c r="DL67" s="202"/>
      <c r="DM67" s="109"/>
      <c r="DN67" s="407"/>
      <c r="DO67" s="407"/>
      <c r="DP67" s="108"/>
      <c r="DQ67" s="107"/>
      <c r="DR67" s="108"/>
      <c r="DS67" s="107"/>
      <c r="DT67" s="407"/>
      <c r="DU67" s="407"/>
      <c r="DV67" s="202"/>
      <c r="DW67" s="109"/>
      <c r="DX67" s="1133" t="s">
        <v>86</v>
      </c>
      <c r="DY67" s="1133"/>
      <c r="DZ67" s="1133"/>
      <c r="EA67" s="1133"/>
      <c r="EB67" s="1133"/>
      <c r="EC67" s="1133"/>
      <c r="ED67" s="1133"/>
      <c r="EE67" s="1133"/>
      <c r="EF67" s="1133"/>
      <c r="EG67" s="1133"/>
      <c r="EH67" s="1133"/>
      <c r="EI67" s="1133"/>
      <c r="EJ67" s="1133"/>
      <c r="EK67" s="1133"/>
      <c r="EL67" s="1133"/>
      <c r="EM67" s="1134" t="s">
        <v>55</v>
      </c>
      <c r="EN67" s="108"/>
      <c r="EO67" s="107"/>
      <c r="EP67" s="108"/>
      <c r="EQ67" s="107"/>
      <c r="ER67" s="202"/>
    </row>
    <row r="68" spans="1:148" s="127" customFormat="1" ht="11.25" customHeight="1" x14ac:dyDescent="0.25">
      <c r="A68" s="903"/>
      <c r="B68" s="475"/>
      <c r="C68" s="354"/>
      <c r="D68" s="109"/>
      <c r="E68" s="1136" t="s">
        <v>1609</v>
      </c>
      <c r="F68" s="1136"/>
      <c r="G68" s="1136"/>
      <c r="H68" s="1136"/>
      <c r="I68" s="944" t="s">
        <v>116</v>
      </c>
      <c r="K68" s="202"/>
      <c r="L68" s="109"/>
      <c r="M68" s="1143" t="s">
        <v>87</v>
      </c>
      <c r="N68" s="1143"/>
      <c r="O68" s="1143"/>
      <c r="P68" s="1143"/>
      <c r="Q68" s="1143"/>
      <c r="R68" s="1143"/>
      <c r="S68" s="1143"/>
      <c r="T68" s="1008" t="s">
        <v>55</v>
      </c>
      <c r="U68" s="407"/>
      <c r="V68" s="109"/>
      <c r="W68" s="407"/>
      <c r="X68" s="407"/>
      <c r="Y68" s="407"/>
      <c r="Z68" s="407"/>
      <c r="AA68" s="407"/>
      <c r="AB68" s="202"/>
      <c r="AC68" s="109"/>
      <c r="AD68" s="1209"/>
      <c r="AE68" s="1210"/>
      <c r="AF68" s="1210"/>
      <c r="AG68" s="1210"/>
      <c r="AH68" s="1210"/>
      <c r="AI68" s="202"/>
      <c r="AJ68" s="109"/>
      <c r="AK68" s="1136" t="s">
        <v>88</v>
      </c>
      <c r="AL68" s="1136"/>
      <c r="AM68" s="1136"/>
      <c r="AN68" s="1136"/>
      <c r="AO68" s="359" t="s">
        <v>55</v>
      </c>
      <c r="AP68" s="202"/>
      <c r="AQ68" s="407"/>
      <c r="AR68" s="1133"/>
      <c r="AS68" s="1133"/>
      <c r="AT68" s="1133"/>
      <c r="AU68" s="1133"/>
      <c r="AV68" s="113"/>
      <c r="AW68" s="114"/>
      <c r="AX68" s="113"/>
      <c r="AY68" s="114"/>
      <c r="AZ68" s="202"/>
      <c r="BA68" s="109"/>
      <c r="BB68" s="1133"/>
      <c r="BC68" s="1133"/>
      <c r="BD68" s="1133"/>
      <c r="BE68" s="1133"/>
      <c r="BF68" s="1133"/>
      <c r="BG68" s="1135"/>
      <c r="BH68" s="113"/>
      <c r="BI68" s="114"/>
      <c r="BJ68" s="113"/>
      <c r="BK68" s="114"/>
      <c r="BL68" s="407"/>
      <c r="BM68" s="109"/>
      <c r="BN68" s="199"/>
      <c r="BO68" s="199"/>
      <c r="BP68" s="199"/>
      <c r="BQ68" s="199"/>
      <c r="BR68" s="199"/>
      <c r="BS68" s="199"/>
      <c r="BT68" s="199"/>
      <c r="BU68" s="199"/>
      <c r="BV68" s="199"/>
      <c r="BW68" s="818"/>
      <c r="BX68" s="407"/>
      <c r="BY68" s="407"/>
      <c r="BZ68" s="109"/>
      <c r="CA68" s="410"/>
      <c r="CB68" s="202"/>
      <c r="CC68" s="407"/>
      <c r="CD68" s="1188" t="s">
        <v>87</v>
      </c>
      <c r="CE68" s="1188"/>
      <c r="CF68" s="1188"/>
      <c r="CG68" s="1188"/>
      <c r="CH68" s="1188"/>
      <c r="CI68" s="1188"/>
      <c r="CJ68" s="1188"/>
      <c r="CK68" s="1188"/>
      <c r="CL68" s="1009" t="s">
        <v>55</v>
      </c>
      <c r="CM68" s="351"/>
      <c r="CN68" s="202"/>
      <c r="CO68" s="109"/>
      <c r="CP68" s="407"/>
      <c r="CQ68" s="407"/>
      <c r="CR68" s="407"/>
      <c r="CS68" s="407"/>
      <c r="CT68" s="407"/>
      <c r="CU68" s="407"/>
      <c r="CV68" s="202"/>
      <c r="CW68" s="109"/>
      <c r="CX68" s="407"/>
      <c r="CY68" s="113"/>
      <c r="CZ68" s="114"/>
      <c r="DA68" s="113"/>
      <c r="DB68" s="114"/>
      <c r="DC68" s="199"/>
      <c r="DD68" s="202"/>
      <c r="DE68" s="109"/>
      <c r="DL68" s="202"/>
      <c r="DM68" s="109"/>
      <c r="DN68" s="407"/>
      <c r="DO68" s="407"/>
      <c r="DP68" s="113"/>
      <c r="DQ68" s="114"/>
      <c r="DR68" s="113"/>
      <c r="DS68" s="114"/>
      <c r="DT68" s="407"/>
      <c r="DU68" s="407"/>
      <c r="DV68" s="202"/>
      <c r="DW68" s="109"/>
      <c r="DX68" s="1133"/>
      <c r="DY68" s="1133"/>
      <c r="DZ68" s="1133"/>
      <c r="EA68" s="1133"/>
      <c r="EB68" s="1133"/>
      <c r="EC68" s="1133"/>
      <c r="ED68" s="1133"/>
      <c r="EE68" s="1133"/>
      <c r="EF68" s="1133"/>
      <c r="EG68" s="1133"/>
      <c r="EH68" s="1133"/>
      <c r="EI68" s="1133"/>
      <c r="EJ68" s="1133"/>
      <c r="EK68" s="1133"/>
      <c r="EL68" s="1133"/>
      <c r="EM68" s="1135"/>
      <c r="EN68" s="113"/>
      <c r="EO68" s="114"/>
      <c r="EP68" s="113"/>
      <c r="EQ68" s="114"/>
      <c r="ER68" s="202"/>
    </row>
    <row r="69" spans="1:148" s="127" customFormat="1" ht="6" customHeight="1" x14ac:dyDescent="0.25">
      <c r="A69" s="903"/>
      <c r="B69" s="475"/>
      <c r="C69" s="354"/>
      <c r="D69" s="109"/>
      <c r="E69" s="407"/>
      <c r="F69" s="407"/>
      <c r="G69" s="407"/>
      <c r="H69" s="820"/>
      <c r="I69" s="820"/>
      <c r="J69" s="199"/>
      <c r="K69" s="202"/>
      <c r="L69" s="109"/>
      <c r="U69" s="407"/>
      <c r="V69" s="109"/>
      <c r="W69" s="199"/>
      <c r="X69" s="199"/>
      <c r="Y69" s="199"/>
      <c r="Z69" s="199"/>
      <c r="AA69" s="199"/>
      <c r="AB69" s="202"/>
      <c r="AC69" s="109"/>
      <c r="AD69" s="407"/>
      <c r="AE69" s="407"/>
      <c r="AF69" s="407"/>
      <c r="AG69" s="407"/>
      <c r="AH69" s="407"/>
      <c r="AI69" s="202"/>
      <c r="AJ69" s="109"/>
      <c r="AK69" s="199"/>
      <c r="AL69" s="199"/>
      <c r="AM69" s="199"/>
      <c r="AN69" s="199"/>
      <c r="AO69" s="199"/>
      <c r="AP69" s="202"/>
      <c r="AQ69" s="407"/>
      <c r="AR69" s="199"/>
      <c r="AS69" s="407"/>
      <c r="AT69" s="407"/>
      <c r="AU69" s="407"/>
      <c r="AV69" s="407"/>
      <c r="AW69" s="407"/>
      <c r="AX69" s="407"/>
      <c r="AY69" s="407"/>
      <c r="AZ69" s="202"/>
      <c r="BA69" s="109"/>
      <c r="BB69" s="199"/>
      <c r="BC69" s="199"/>
      <c r="BD69" s="199"/>
      <c r="BE69" s="199"/>
      <c r="BF69" s="199"/>
      <c r="BG69" s="199"/>
      <c r="BH69" s="199"/>
      <c r="BI69" s="199"/>
      <c r="BJ69" s="199"/>
      <c r="BK69" s="199"/>
      <c r="BL69" s="199"/>
      <c r="BM69" s="109"/>
      <c r="BN69" s="407"/>
      <c r="BO69" s="407"/>
      <c r="BP69" s="407"/>
      <c r="BQ69" s="407"/>
      <c r="BR69" s="407"/>
      <c r="BS69" s="407"/>
      <c r="BT69" s="407"/>
      <c r="BU69" s="407"/>
      <c r="BV69" s="407"/>
      <c r="BW69" s="818"/>
      <c r="BX69" s="407"/>
      <c r="BY69" s="407"/>
      <c r="BZ69" s="109"/>
      <c r="CA69" s="410"/>
      <c r="CB69" s="202"/>
      <c r="CC69" s="407"/>
      <c r="CD69" s="351"/>
      <c r="CE69" s="351"/>
      <c r="CF69" s="351"/>
      <c r="CG69" s="351"/>
      <c r="CH69" s="351"/>
      <c r="CI69" s="351"/>
      <c r="CJ69" s="351"/>
      <c r="CL69" s="351"/>
      <c r="CM69" s="351"/>
      <c r="CN69" s="202"/>
      <c r="CO69" s="109"/>
      <c r="CP69" s="199"/>
      <c r="CQ69" s="199"/>
      <c r="CR69" s="199"/>
      <c r="CS69" s="199"/>
      <c r="CT69" s="199"/>
      <c r="CU69" s="199"/>
      <c r="CV69" s="202"/>
      <c r="CW69" s="109"/>
      <c r="CX69" s="407"/>
      <c r="CY69" s="407"/>
      <c r="CZ69" s="407"/>
      <c r="DA69" s="407"/>
      <c r="DB69" s="407"/>
      <c r="DC69" s="407"/>
      <c r="DD69" s="202"/>
      <c r="DE69" s="109"/>
      <c r="DF69" s="199"/>
      <c r="DG69" s="199"/>
      <c r="DH69" s="199"/>
      <c r="DI69" s="199"/>
      <c r="DJ69" s="199"/>
      <c r="DK69" s="199"/>
      <c r="DL69" s="202"/>
      <c r="DM69" s="109"/>
      <c r="DN69" s="407"/>
      <c r="DO69" s="407"/>
      <c r="DP69" s="407"/>
      <c r="DQ69" s="407"/>
      <c r="DR69" s="407"/>
      <c r="DS69" s="407"/>
      <c r="DT69" s="407"/>
      <c r="DU69" s="407"/>
      <c r="DV69" s="202"/>
      <c r="DW69" s="109"/>
      <c r="DX69" s="200"/>
      <c r="DY69" s="200"/>
      <c r="DZ69" s="200"/>
      <c r="EA69" s="200"/>
      <c r="EB69" s="200"/>
      <c r="EC69" s="200"/>
      <c r="ED69" s="200"/>
      <c r="EE69" s="200"/>
      <c r="EF69" s="200"/>
      <c r="EG69" s="200"/>
      <c r="EH69" s="200"/>
      <c r="EI69" s="200"/>
      <c r="EJ69" s="200"/>
      <c r="EK69" s="200"/>
      <c r="EL69" s="200"/>
      <c r="EM69" s="199"/>
      <c r="EN69" s="199"/>
      <c r="EO69" s="199"/>
      <c r="EP69" s="199"/>
      <c r="EQ69" s="199"/>
      <c r="ER69" s="354"/>
    </row>
    <row r="70" spans="1:148" s="127" customFormat="1" ht="11.25" customHeight="1" x14ac:dyDescent="0.25">
      <c r="A70" s="903"/>
      <c r="B70" s="475"/>
      <c r="C70" s="354"/>
      <c r="D70" s="109"/>
      <c r="E70" s="1136" t="s">
        <v>1610</v>
      </c>
      <c r="F70" s="1136"/>
      <c r="G70" s="1136"/>
      <c r="H70" s="1136"/>
      <c r="I70" s="613" t="s">
        <v>385</v>
      </c>
      <c r="J70" s="199"/>
      <c r="K70" s="202"/>
      <c r="L70" s="109"/>
      <c r="M70" s="347" t="s">
        <v>89</v>
      </c>
      <c r="N70" s="347"/>
      <c r="O70" s="347"/>
      <c r="P70" s="347"/>
      <c r="Q70" s="347"/>
      <c r="R70" s="347"/>
      <c r="S70" s="347"/>
      <c r="T70" s="1007" t="s">
        <v>91</v>
      </c>
      <c r="V70" s="109"/>
      <c r="W70" s="1137" t="s">
        <v>92</v>
      </c>
      <c r="X70" s="1137"/>
      <c r="Y70" s="1137"/>
      <c r="Z70" s="1137"/>
      <c r="AA70" s="1137"/>
      <c r="AB70" s="202"/>
      <c r="AC70" s="109"/>
      <c r="AD70" s="1138" t="s">
        <v>19</v>
      </c>
      <c r="AE70" s="1191"/>
      <c r="AF70" s="1191"/>
      <c r="AG70" s="1191"/>
      <c r="AH70" s="1191"/>
      <c r="AI70" s="202"/>
      <c r="AJ70" s="109"/>
      <c r="AK70" s="199"/>
      <c r="AL70" s="199"/>
      <c r="AM70" s="199"/>
      <c r="AN70" s="199"/>
      <c r="AO70" s="199"/>
      <c r="AP70" s="202"/>
      <c r="AQ70" s="407"/>
      <c r="AR70" s="108"/>
      <c r="AS70" s="107"/>
      <c r="AT70" s="108"/>
      <c r="AU70" s="107"/>
      <c r="AV70" s="108"/>
      <c r="AW70" s="107"/>
      <c r="AX70" s="108"/>
      <c r="AY70" s="107"/>
      <c r="AZ70" s="202"/>
      <c r="BA70" s="109"/>
      <c r="BB70" s="351"/>
      <c r="BC70" s="351"/>
      <c r="BD70" s="351"/>
      <c r="BE70" s="351"/>
      <c r="BF70" s="351"/>
      <c r="BG70" s="351"/>
      <c r="BH70" s="351"/>
      <c r="BI70" s="351"/>
      <c r="BJ70" s="351"/>
      <c r="BK70" s="351"/>
      <c r="BL70" s="202"/>
      <c r="BM70" s="109"/>
      <c r="BN70" s="1136" t="s">
        <v>54</v>
      </c>
      <c r="BO70" s="1136"/>
      <c r="BP70" s="1136"/>
      <c r="BQ70" s="1136"/>
      <c r="BR70" s="1136"/>
      <c r="BS70" s="1136"/>
      <c r="BT70" s="1136"/>
      <c r="BU70" s="1136"/>
      <c r="BV70" s="359" t="s">
        <v>55</v>
      </c>
      <c r="BW70" s="818"/>
      <c r="BX70" s="407"/>
      <c r="BY70" s="407"/>
      <c r="BZ70" s="109"/>
      <c r="CA70" s="410"/>
      <c r="CB70" s="202"/>
      <c r="CC70" s="407"/>
      <c r="CD70" s="1142" t="s">
        <v>89</v>
      </c>
      <c r="CE70" s="1142"/>
      <c r="CF70" s="1142"/>
      <c r="CG70" s="1142"/>
      <c r="CH70" s="1142"/>
      <c r="CI70" s="1142"/>
      <c r="CJ70" s="1142"/>
      <c r="CK70" s="1142"/>
      <c r="CL70" s="359" t="s">
        <v>91</v>
      </c>
      <c r="CM70" s="351"/>
      <c r="CN70" s="202"/>
      <c r="CO70" s="109"/>
      <c r="CP70" s="1137" t="s">
        <v>90</v>
      </c>
      <c r="CQ70" s="1137"/>
      <c r="CR70" s="1137"/>
      <c r="CS70" s="1137"/>
      <c r="CT70" s="1137"/>
      <c r="CU70" s="1137"/>
      <c r="CV70" s="202"/>
      <c r="CW70" s="109"/>
      <c r="CX70" s="199"/>
      <c r="CY70" s="199"/>
      <c r="CZ70" s="199"/>
      <c r="DA70" s="199"/>
      <c r="DB70" s="199"/>
      <c r="DC70" s="199"/>
      <c r="DD70" s="202"/>
      <c r="DE70" s="109"/>
      <c r="DF70" s="199"/>
      <c r="DG70" s="199"/>
      <c r="DH70" s="199"/>
      <c r="DI70" s="199"/>
      <c r="DJ70" s="199"/>
      <c r="DK70" s="199"/>
      <c r="DL70" s="202"/>
      <c r="DM70" s="109"/>
      <c r="DN70" s="407"/>
      <c r="DO70" s="199"/>
      <c r="DP70" s="199"/>
      <c r="DQ70" s="199"/>
      <c r="DR70" s="199"/>
      <c r="DS70" s="199"/>
      <c r="DT70" s="199"/>
      <c r="DU70" s="199"/>
      <c r="DV70" s="202"/>
      <c r="DW70" s="109"/>
      <c r="DX70" s="1133" t="s">
        <v>84</v>
      </c>
      <c r="DY70" s="1133"/>
      <c r="DZ70" s="1133"/>
      <c r="EA70" s="1133"/>
      <c r="EB70" s="1133"/>
      <c r="EC70" s="1133"/>
      <c r="ED70" s="1133"/>
      <c r="EE70" s="1133"/>
      <c r="EF70" s="1133"/>
      <c r="EG70" s="1133"/>
      <c r="EH70" s="1133"/>
      <c r="EI70" s="1133"/>
      <c r="EJ70" s="1133"/>
      <c r="EK70" s="1133"/>
      <c r="EL70" s="1133"/>
      <c r="EM70" s="1134" t="s">
        <v>91</v>
      </c>
      <c r="EN70" s="108"/>
      <c r="EO70" s="107"/>
      <c r="EP70" s="108"/>
      <c r="EQ70" s="107"/>
      <c r="ER70" s="202"/>
    </row>
    <row r="71" spans="1:148" s="127" customFormat="1" ht="11.25" customHeight="1" x14ac:dyDescent="0.25">
      <c r="A71" s="903"/>
      <c r="B71" s="475"/>
      <c r="C71" s="354"/>
      <c r="D71" s="109"/>
      <c r="E71" s="1002"/>
      <c r="F71" s="1002"/>
      <c r="G71" s="1002"/>
      <c r="H71" s="1002"/>
      <c r="I71" s="359"/>
      <c r="J71" s="407"/>
      <c r="K71" s="202"/>
      <c r="M71" s="347" t="s">
        <v>92</v>
      </c>
      <c r="N71" s="347"/>
      <c r="O71" s="347"/>
      <c r="P71" s="347"/>
      <c r="S71" s="347"/>
      <c r="V71" s="822"/>
      <c r="W71" s="1137"/>
      <c r="X71" s="1137"/>
      <c r="Y71" s="1137"/>
      <c r="Z71" s="1137"/>
      <c r="AA71" s="1137"/>
      <c r="AB71" s="202"/>
      <c r="AC71" s="109"/>
      <c r="AD71" s="407"/>
      <c r="AE71" s="407"/>
      <c r="AF71" s="407"/>
      <c r="AG71" s="407"/>
      <c r="AH71" s="407"/>
      <c r="AI71" s="202"/>
      <c r="AJ71" s="109"/>
      <c r="AK71" s="407"/>
      <c r="AL71" s="407"/>
      <c r="AM71" s="407"/>
      <c r="AN71" s="407"/>
      <c r="AO71" s="407"/>
      <c r="AP71" s="202"/>
      <c r="AQ71" s="407"/>
      <c r="AR71" s="113"/>
      <c r="AS71" s="114"/>
      <c r="AT71" s="113"/>
      <c r="AU71" s="114"/>
      <c r="AV71" s="113"/>
      <c r="AW71" s="114"/>
      <c r="AX71" s="113"/>
      <c r="AY71" s="114"/>
      <c r="AZ71" s="202"/>
      <c r="BA71" s="109"/>
      <c r="BB71" s="351"/>
      <c r="BC71" s="351"/>
      <c r="BD71" s="351"/>
      <c r="BE71" s="351"/>
      <c r="BF71" s="351"/>
      <c r="BG71" s="351"/>
      <c r="BH71" s="351"/>
      <c r="BI71" s="351"/>
      <c r="BJ71" s="351"/>
      <c r="BK71" s="351"/>
      <c r="BL71" s="202"/>
      <c r="BM71" s="109"/>
      <c r="BO71" s="1144" t="s">
        <v>2210</v>
      </c>
      <c r="BP71" s="1144"/>
      <c r="BQ71" s="1144"/>
      <c r="BR71" s="1144"/>
      <c r="BS71" s="1144"/>
      <c r="BT71" s="1144"/>
      <c r="BU71" s="823"/>
      <c r="BV71" s="823"/>
      <c r="BW71" s="848"/>
      <c r="BX71" s="847"/>
      <c r="BY71" s="827"/>
      <c r="BZ71" s="831"/>
      <c r="CA71" s="893"/>
      <c r="CB71" s="832"/>
      <c r="CC71" s="407"/>
      <c r="CM71" s="407"/>
      <c r="CN71" s="202"/>
      <c r="CO71" s="109"/>
      <c r="CP71" s="1137"/>
      <c r="CQ71" s="1137"/>
      <c r="CR71" s="1137"/>
      <c r="CS71" s="1137"/>
      <c r="CT71" s="1137"/>
      <c r="CU71" s="1137"/>
      <c r="CV71" s="202"/>
      <c r="CW71" s="109"/>
      <c r="CX71" s="199"/>
      <c r="CY71" s="199"/>
      <c r="CZ71" s="199"/>
      <c r="DA71" s="199"/>
      <c r="DB71" s="199"/>
      <c r="DC71" s="199"/>
      <c r="DD71" s="202"/>
      <c r="DE71" s="109"/>
      <c r="DF71" s="407"/>
      <c r="DG71" s="407"/>
      <c r="DH71" s="407"/>
      <c r="DI71" s="407"/>
      <c r="DJ71" s="407"/>
      <c r="DK71" s="407"/>
      <c r="DL71" s="202"/>
      <c r="DM71" s="109"/>
      <c r="DN71" s="1139" t="s">
        <v>93</v>
      </c>
      <c r="DO71" s="1139"/>
      <c r="DP71" s="1139"/>
      <c r="DQ71" s="1139"/>
      <c r="DR71" s="1139"/>
      <c r="DS71" s="1139"/>
      <c r="DT71" s="1139"/>
      <c r="DU71" s="1139"/>
      <c r="DV71" s="1140"/>
      <c r="DW71" s="109"/>
      <c r="DX71" s="1133"/>
      <c r="DY71" s="1133"/>
      <c r="DZ71" s="1133"/>
      <c r="EA71" s="1133"/>
      <c r="EB71" s="1133"/>
      <c r="EC71" s="1133"/>
      <c r="ED71" s="1133"/>
      <c r="EE71" s="1133"/>
      <c r="EF71" s="1133"/>
      <c r="EG71" s="1133"/>
      <c r="EH71" s="1133"/>
      <c r="EI71" s="1133"/>
      <c r="EJ71" s="1133"/>
      <c r="EK71" s="1133"/>
      <c r="EL71" s="1133"/>
      <c r="EM71" s="1135"/>
      <c r="EN71" s="113"/>
      <c r="EO71" s="114"/>
      <c r="EP71" s="113"/>
      <c r="EQ71" s="114"/>
      <c r="ER71" s="202"/>
    </row>
    <row r="72" spans="1:148" s="127" customFormat="1" ht="11.25" customHeight="1" x14ac:dyDescent="0.25">
      <c r="A72" s="903"/>
      <c r="B72" s="475"/>
      <c r="C72" s="354"/>
      <c r="D72" s="109"/>
      <c r="E72" s="1002"/>
      <c r="F72" s="1002"/>
      <c r="G72" s="1002"/>
      <c r="H72" s="1002"/>
      <c r="I72" s="175"/>
      <c r="J72" s="407"/>
      <c r="K72" s="202"/>
      <c r="L72" s="109"/>
      <c r="M72" s="1143" t="s">
        <v>94</v>
      </c>
      <c r="N72" s="1143"/>
      <c r="O72" s="1143"/>
      <c r="P72" s="1143"/>
      <c r="Q72" s="1143"/>
      <c r="R72" s="1143"/>
      <c r="S72" s="1143"/>
      <c r="T72" s="1007" t="s">
        <v>116</v>
      </c>
      <c r="V72" s="824"/>
      <c r="W72" s="1137"/>
      <c r="X72" s="1137"/>
      <c r="Y72" s="1137"/>
      <c r="Z72" s="1137"/>
      <c r="AA72" s="1137"/>
      <c r="AB72" s="202"/>
      <c r="AC72" s="109"/>
      <c r="AD72" s="407"/>
      <c r="AE72" s="407"/>
      <c r="AF72" s="407"/>
      <c r="AG72" s="407"/>
      <c r="AH72" s="407"/>
      <c r="AI72" s="202"/>
      <c r="AJ72" s="109"/>
      <c r="AK72" s="407"/>
      <c r="AL72" s="407"/>
      <c r="AM72" s="407"/>
      <c r="AN72" s="407"/>
      <c r="AO72" s="407"/>
      <c r="AP72" s="202"/>
      <c r="AQ72" s="407"/>
      <c r="AR72" s="1212" t="s">
        <v>17</v>
      </c>
      <c r="AS72" s="1212"/>
      <c r="AT72" s="1212"/>
      <c r="AU72" s="1212"/>
      <c r="AV72" s="1212"/>
      <c r="AW72" s="1212"/>
      <c r="AX72" s="1212"/>
      <c r="AY72" s="1212"/>
      <c r="AZ72" s="202"/>
      <c r="BA72" s="355"/>
      <c r="BB72" s="351"/>
      <c r="BC72" s="351"/>
      <c r="BD72" s="351"/>
      <c r="BE72" s="351"/>
      <c r="BF72" s="351"/>
      <c r="BG72" s="351"/>
      <c r="BH72" s="351"/>
      <c r="BI72" s="351"/>
      <c r="BJ72" s="351"/>
      <c r="BK72" s="351"/>
      <c r="BL72" s="202"/>
      <c r="BM72" s="109"/>
      <c r="BN72" s="847"/>
      <c r="BO72" s="1144"/>
      <c r="BP72" s="1144"/>
      <c r="BQ72" s="1144"/>
      <c r="BR72" s="1144"/>
      <c r="BS72" s="1144"/>
      <c r="BT72" s="1144"/>
      <c r="BU72" s="823"/>
      <c r="BV72" s="823"/>
      <c r="BW72" s="848"/>
      <c r="BX72" s="847"/>
      <c r="BY72" s="827"/>
      <c r="BZ72" s="831"/>
      <c r="CA72" s="893"/>
      <c r="CB72" s="832"/>
      <c r="CC72" s="407"/>
      <c r="CD72" s="1142" t="s">
        <v>94</v>
      </c>
      <c r="CE72" s="1142"/>
      <c r="CF72" s="1142"/>
      <c r="CG72" s="1142"/>
      <c r="CH72" s="1142"/>
      <c r="CI72" s="1142"/>
      <c r="CJ72" s="1142"/>
      <c r="CK72" s="1142"/>
      <c r="CL72" s="359" t="s">
        <v>116</v>
      </c>
      <c r="CM72" s="407"/>
      <c r="CN72" s="202"/>
      <c r="CO72" s="109"/>
      <c r="CP72" s="1137"/>
      <c r="CQ72" s="1137"/>
      <c r="CR72" s="1137"/>
      <c r="CS72" s="1137"/>
      <c r="CT72" s="1137"/>
      <c r="CU72" s="1137"/>
      <c r="CV72" s="202"/>
      <c r="CW72" s="109"/>
      <c r="CX72" s="407"/>
      <c r="CY72" s="407"/>
      <c r="CZ72" s="407"/>
      <c r="DA72" s="407"/>
      <c r="DB72" s="407"/>
      <c r="DC72" s="407"/>
      <c r="DD72" s="202"/>
      <c r="DE72" s="109"/>
      <c r="DF72" s="407"/>
      <c r="DG72" s="407"/>
      <c r="DH72" s="407"/>
      <c r="DI72" s="407"/>
      <c r="DJ72" s="407"/>
      <c r="DK72" s="407"/>
      <c r="DL72" s="202"/>
      <c r="DM72" s="109"/>
      <c r="DN72" s="1139"/>
      <c r="DO72" s="1139"/>
      <c r="DP72" s="1139"/>
      <c r="DQ72" s="1139"/>
      <c r="DR72" s="1139"/>
      <c r="DS72" s="1139"/>
      <c r="DT72" s="1139"/>
      <c r="DU72" s="1139"/>
      <c r="DV72" s="1140"/>
      <c r="DW72" s="355"/>
      <c r="DX72" s="1141" t="s">
        <v>93</v>
      </c>
      <c r="DY72" s="1141"/>
      <c r="DZ72" s="1141"/>
      <c r="EA72" s="1141"/>
      <c r="EB72" s="1141"/>
      <c r="EC72" s="1141"/>
      <c r="ED72" s="1141"/>
      <c r="EE72" s="1141"/>
      <c r="EF72" s="1141"/>
      <c r="EG72" s="1141"/>
      <c r="EH72" s="1141"/>
      <c r="EI72" s="1141"/>
      <c r="EJ72" s="1141"/>
      <c r="EK72" s="1141"/>
      <c r="EL72" s="1141"/>
      <c r="EM72" s="1141"/>
      <c r="EN72" s="1141"/>
      <c r="EO72" s="1141"/>
      <c r="EP72" s="1141"/>
      <c r="EQ72" s="1141"/>
      <c r="ER72" s="356"/>
    </row>
    <row r="73" spans="1:148" s="127" customFormat="1" ht="11.25" customHeight="1" x14ac:dyDescent="0.25">
      <c r="A73" s="903"/>
      <c r="B73" s="475"/>
      <c r="C73" s="354"/>
      <c r="D73" s="109"/>
      <c r="E73" s="1002"/>
      <c r="F73" s="1002"/>
      <c r="G73" s="1002"/>
      <c r="H73" s="1002"/>
      <c r="I73" s="175"/>
      <c r="J73" s="407"/>
      <c r="K73" s="202"/>
      <c r="L73" s="109"/>
      <c r="M73" s="347"/>
      <c r="N73" s="347"/>
      <c r="O73" s="348"/>
      <c r="Q73" s="348"/>
      <c r="S73" s="349"/>
      <c r="T73" s="347"/>
      <c r="U73" s="407"/>
      <c r="V73" s="824"/>
      <c r="W73" s="683"/>
      <c r="X73" s="683"/>
      <c r="Y73" s="683"/>
      <c r="Z73" s="683"/>
      <c r="AA73" s="833"/>
      <c r="AB73" s="202"/>
      <c r="AC73" s="109"/>
      <c r="AD73" s="407"/>
      <c r="AE73" s="407"/>
      <c r="AF73" s="407"/>
      <c r="AG73" s="407"/>
      <c r="AH73" s="407"/>
      <c r="AI73" s="202"/>
      <c r="AJ73" s="109"/>
      <c r="AK73" s="407"/>
      <c r="AL73" s="407"/>
      <c r="AM73" s="407"/>
      <c r="AN73" s="407"/>
      <c r="AO73" s="407"/>
      <c r="AP73" s="202"/>
      <c r="AQ73" s="407"/>
      <c r="AR73" s="351"/>
      <c r="AS73" s="351"/>
      <c r="AT73" s="351"/>
      <c r="AU73" s="351"/>
      <c r="AV73" s="351"/>
      <c r="AW73" s="351"/>
      <c r="AX73" s="351"/>
      <c r="AY73" s="351"/>
      <c r="AZ73" s="202"/>
      <c r="BA73" s="355"/>
      <c r="BB73" s="825"/>
      <c r="BC73" s="825"/>
      <c r="BD73" s="825"/>
      <c r="BE73" s="825"/>
      <c r="BF73" s="825"/>
      <c r="BG73" s="825"/>
      <c r="BH73" s="825"/>
      <c r="BI73" s="825"/>
      <c r="BJ73" s="825"/>
      <c r="BK73" s="826"/>
      <c r="BL73" s="353"/>
      <c r="BM73" s="109"/>
      <c r="BN73" s="827"/>
      <c r="BO73" s="827"/>
      <c r="BP73" s="827"/>
      <c r="BQ73" s="827"/>
      <c r="BR73" s="827"/>
      <c r="BS73" s="827"/>
      <c r="BT73" s="827"/>
      <c r="BU73" s="827"/>
      <c r="BV73" s="827"/>
      <c r="BW73" s="828"/>
      <c r="BX73" s="827"/>
      <c r="BY73" s="827"/>
      <c r="BZ73" s="831"/>
      <c r="CA73" s="893"/>
      <c r="CB73" s="832"/>
      <c r="CC73" s="407"/>
      <c r="CM73" s="407"/>
      <c r="CN73" s="202"/>
      <c r="CO73" s="109"/>
      <c r="CP73" s="829"/>
      <c r="CQ73" s="829"/>
      <c r="CR73" s="829"/>
      <c r="CS73" s="829"/>
      <c r="CT73" s="829"/>
      <c r="CU73" s="829"/>
      <c r="CV73" s="202"/>
      <c r="CW73" s="109"/>
      <c r="CX73" s="407"/>
      <c r="CY73" s="407"/>
      <c r="CZ73" s="407"/>
      <c r="DA73" s="407"/>
      <c r="DB73" s="407"/>
      <c r="DC73" s="407"/>
      <c r="DD73" s="202"/>
      <c r="DE73" s="109"/>
      <c r="DF73" s="407"/>
      <c r="DG73" s="407"/>
      <c r="DH73" s="407"/>
      <c r="DI73" s="407"/>
      <c r="DJ73" s="407"/>
      <c r="DK73" s="407"/>
      <c r="DL73" s="202"/>
      <c r="DM73" s="109"/>
      <c r="DN73" s="1139"/>
      <c r="DO73" s="1139"/>
      <c r="DP73" s="1139"/>
      <c r="DQ73" s="1139"/>
      <c r="DR73" s="1139"/>
      <c r="DS73" s="1139"/>
      <c r="DT73" s="1139"/>
      <c r="DU73" s="1139"/>
      <c r="DV73" s="1140"/>
      <c r="DW73" s="355"/>
      <c r="DX73" s="1141"/>
      <c r="DY73" s="1141"/>
      <c r="DZ73" s="1141"/>
      <c r="EA73" s="1141"/>
      <c r="EB73" s="1141"/>
      <c r="EC73" s="1141"/>
      <c r="ED73" s="1141"/>
      <c r="EE73" s="1141"/>
      <c r="EF73" s="1141"/>
      <c r="EG73" s="1141"/>
      <c r="EH73" s="1141"/>
      <c r="EI73" s="1141"/>
      <c r="EJ73" s="1141"/>
      <c r="EK73" s="1141"/>
      <c r="EL73" s="1141"/>
      <c r="EM73" s="1141"/>
      <c r="EN73" s="1141"/>
      <c r="EO73" s="1141"/>
      <c r="EP73" s="1141"/>
      <c r="EQ73" s="1141"/>
      <c r="ER73" s="356"/>
    </row>
    <row r="74" spans="1:148" ht="6" customHeight="1" x14ac:dyDescent="0.25">
      <c r="A74" s="854"/>
      <c r="B74" s="904"/>
      <c r="C74" s="905"/>
      <c r="D74" s="35"/>
      <c r="E74" s="406"/>
      <c r="F74" s="406"/>
      <c r="G74" s="406"/>
      <c r="H74" s="406"/>
      <c r="I74" s="406"/>
      <c r="J74" s="406"/>
      <c r="K74" s="62"/>
      <c r="L74" s="113"/>
      <c r="M74" s="407"/>
      <c r="N74" s="407"/>
      <c r="O74" s="407"/>
      <c r="P74" s="407"/>
      <c r="Q74" s="407"/>
      <c r="R74" s="407"/>
      <c r="S74" s="407"/>
      <c r="T74" s="407"/>
      <c r="U74" s="406"/>
      <c r="V74" s="35"/>
      <c r="W74" s="406"/>
      <c r="X74" s="406"/>
      <c r="Y74" s="406"/>
      <c r="Z74" s="406"/>
      <c r="AA74" s="406"/>
      <c r="AB74" s="62"/>
      <c r="AC74" s="406"/>
      <c r="AD74" s="406"/>
      <c r="AE74" s="406"/>
      <c r="AF74" s="406"/>
      <c r="AG74" s="406"/>
      <c r="AH74" s="406"/>
      <c r="AI74" s="62"/>
      <c r="AJ74" s="35"/>
      <c r="AK74" s="406"/>
      <c r="AL74" s="406"/>
      <c r="AM74" s="406"/>
      <c r="AN74" s="406"/>
      <c r="AO74" s="406"/>
      <c r="AP74" s="62"/>
      <c r="AQ74" s="406"/>
      <c r="AR74" s="406"/>
      <c r="AS74" s="406"/>
      <c r="AT74" s="406"/>
      <c r="AU74" s="406"/>
      <c r="AV74" s="406"/>
      <c r="AW74" s="406"/>
      <c r="AX74" s="406"/>
      <c r="AY74" s="406"/>
      <c r="AZ74" s="62"/>
      <c r="BA74" s="35"/>
      <c r="BB74" s="406"/>
      <c r="BC74" s="406"/>
      <c r="BD74" s="406"/>
      <c r="BE74" s="406"/>
      <c r="BF74" s="406"/>
      <c r="BG74" s="406"/>
      <c r="BH74" s="406"/>
      <c r="BI74" s="406"/>
      <c r="BJ74" s="406"/>
      <c r="BK74" s="406"/>
      <c r="BL74" s="62"/>
      <c r="BM74" s="35"/>
      <c r="BN74" s="406"/>
      <c r="BO74" s="406"/>
      <c r="BP74" s="406"/>
      <c r="BQ74" s="406"/>
      <c r="BR74" s="406"/>
      <c r="BS74" s="406"/>
      <c r="BT74" s="406"/>
      <c r="BU74" s="406"/>
      <c r="BV74" s="406"/>
      <c r="BW74" s="346"/>
      <c r="BX74" s="408"/>
      <c r="BY74" s="409"/>
      <c r="BZ74" s="35"/>
      <c r="CA74" s="411"/>
      <c r="CB74" s="62"/>
      <c r="CC74" s="406"/>
      <c r="CD74" s="406"/>
      <c r="CE74" s="406"/>
      <c r="CF74" s="406"/>
      <c r="CG74" s="406"/>
      <c r="CH74" s="406"/>
      <c r="CI74" s="406"/>
      <c r="CJ74" s="406"/>
      <c r="CK74" s="406"/>
      <c r="CL74" s="406"/>
      <c r="CM74" s="406"/>
      <c r="CN74" s="114"/>
      <c r="CO74" s="35"/>
      <c r="CP74" s="406"/>
      <c r="CQ74" s="406"/>
      <c r="CR74" s="406"/>
      <c r="CS74" s="406"/>
      <c r="CT74" s="406"/>
      <c r="CU74" s="406"/>
      <c r="CV74" s="62"/>
      <c r="CW74" s="35"/>
      <c r="CX74" s="406"/>
      <c r="CY74" s="406"/>
      <c r="CZ74" s="406"/>
      <c r="DA74" s="406"/>
      <c r="DB74" s="406"/>
      <c r="DC74" s="406"/>
      <c r="DD74" s="62"/>
      <c r="DE74" s="35"/>
      <c r="DF74" s="406"/>
      <c r="DG74" s="406"/>
      <c r="DH74" s="406"/>
      <c r="DI74" s="406"/>
      <c r="DJ74" s="406"/>
      <c r="DK74" s="406"/>
      <c r="DL74" s="62"/>
      <c r="DM74" s="35"/>
      <c r="DN74" s="119"/>
      <c r="DO74" s="119"/>
      <c r="DP74" s="119"/>
      <c r="DQ74" s="119"/>
      <c r="DR74" s="119"/>
      <c r="DS74" s="119"/>
      <c r="DT74" s="119"/>
      <c r="DU74" s="119"/>
      <c r="DV74" s="114"/>
      <c r="DW74" s="113"/>
      <c r="DX74" s="119"/>
      <c r="DY74" s="119"/>
      <c r="DZ74" s="119"/>
      <c r="EA74" s="119"/>
      <c r="EB74" s="119"/>
      <c r="EC74" s="119"/>
      <c r="ED74" s="119"/>
      <c r="EE74" s="119"/>
      <c r="EF74" s="119"/>
      <c r="EG74" s="119"/>
      <c r="EH74" s="119"/>
      <c r="EI74" s="119"/>
      <c r="EJ74" s="119"/>
      <c r="EK74" s="119"/>
      <c r="EL74" s="119"/>
      <c r="EM74" s="119"/>
      <c r="EN74" s="119"/>
      <c r="EO74" s="119"/>
      <c r="EP74" s="119"/>
      <c r="EQ74" s="119"/>
      <c r="ER74" s="114"/>
    </row>
    <row r="75" spans="1:148" customFormat="1" ht="6" customHeight="1" x14ac:dyDescent="0.25">
      <c r="B75" s="358"/>
      <c r="D75" s="834"/>
      <c r="E75" s="835"/>
      <c r="F75" s="836"/>
      <c r="G75" s="835"/>
      <c r="H75" s="835"/>
      <c r="I75" s="835"/>
      <c r="J75" s="835"/>
      <c r="K75" s="808"/>
      <c r="L75" s="835"/>
      <c r="M75" s="835"/>
      <c r="N75" s="835"/>
      <c r="O75" s="835"/>
      <c r="P75" s="835"/>
      <c r="Q75" s="835"/>
      <c r="R75" s="835"/>
      <c r="S75" s="835"/>
      <c r="T75" s="835"/>
      <c r="U75" s="835"/>
      <c r="V75" s="835"/>
      <c r="W75" s="835"/>
      <c r="X75" s="835"/>
      <c r="Y75" s="835"/>
      <c r="Z75" s="835"/>
      <c r="AA75" s="835"/>
      <c r="AB75" s="835"/>
      <c r="AC75" s="835"/>
      <c r="AD75" s="835"/>
      <c r="AE75" s="835"/>
      <c r="AF75" s="835"/>
      <c r="AG75" s="835"/>
      <c r="AH75" s="835"/>
      <c r="AI75" s="835"/>
      <c r="AJ75" s="835"/>
      <c r="AK75" s="835"/>
      <c r="AL75" s="835"/>
      <c r="AM75" s="835"/>
      <c r="AN75" s="835"/>
      <c r="AO75" s="835"/>
      <c r="AP75" s="835"/>
      <c r="AQ75" s="835"/>
      <c r="AR75" s="835"/>
      <c r="AS75" s="835"/>
      <c r="AT75" s="835"/>
      <c r="AU75" s="835"/>
      <c r="AV75" s="835"/>
      <c r="AW75" s="835"/>
      <c r="AX75" s="835"/>
      <c r="AY75" s="835"/>
      <c r="AZ75" s="837"/>
      <c r="BA75" s="798"/>
      <c r="BB75" s="799"/>
      <c r="BC75" s="799"/>
      <c r="BD75" s="799"/>
      <c r="BE75" s="799"/>
      <c r="BF75" s="799"/>
      <c r="BG75" s="799"/>
      <c r="BH75" s="799"/>
      <c r="BI75" s="799"/>
      <c r="BJ75" s="799"/>
      <c r="BK75" s="799"/>
      <c r="BL75" s="799"/>
      <c r="BM75" s="799"/>
      <c r="BN75" s="799"/>
      <c r="BO75" s="799"/>
      <c r="BP75" s="799"/>
      <c r="BQ75" s="799"/>
      <c r="BR75" s="799"/>
      <c r="BS75" s="799"/>
      <c r="BT75" s="799"/>
      <c r="BU75" s="799"/>
      <c r="BV75" s="799"/>
      <c r="BW75" s="864"/>
      <c r="BX75" s="849"/>
      <c r="BY75" s="809"/>
      <c r="BZ75" s="802"/>
      <c r="CA75" s="898"/>
      <c r="CB75" s="799"/>
      <c r="CC75" s="799"/>
      <c r="CD75" s="799"/>
      <c r="CE75" s="799"/>
      <c r="CF75" s="799"/>
      <c r="CG75" s="799"/>
      <c r="CH75" s="799"/>
      <c r="CI75" s="799"/>
      <c r="CJ75" s="799"/>
      <c r="CK75" s="799"/>
      <c r="CL75" s="799"/>
      <c r="CM75" s="799"/>
      <c r="CN75" s="799"/>
      <c r="CO75" s="799"/>
      <c r="CP75" s="799"/>
      <c r="CQ75" s="799"/>
      <c r="CR75" s="799"/>
      <c r="CS75" s="799"/>
      <c r="CT75" s="799"/>
      <c r="CU75" s="799"/>
      <c r="CV75" s="799"/>
      <c r="CW75" s="799"/>
      <c r="CX75" s="799"/>
      <c r="CY75" s="799"/>
      <c r="CZ75" s="799"/>
      <c r="DA75" s="799"/>
      <c r="DB75" s="799"/>
      <c r="DC75" s="799"/>
      <c r="DD75" s="799"/>
      <c r="DE75" s="799"/>
      <c r="DF75" s="799"/>
      <c r="DG75" s="799"/>
      <c r="DH75" s="799"/>
      <c r="DI75" s="799"/>
      <c r="DJ75" s="799"/>
      <c r="DK75" s="799"/>
      <c r="DL75" s="799"/>
      <c r="DM75" s="799"/>
      <c r="DN75" s="799"/>
      <c r="DO75" s="799"/>
      <c r="DP75" s="799"/>
      <c r="DQ75" s="799"/>
      <c r="DR75" s="799"/>
      <c r="DS75" s="799"/>
      <c r="DT75" s="799"/>
      <c r="DU75" s="799"/>
      <c r="DV75" s="799"/>
      <c r="DW75" s="799"/>
      <c r="DX75" s="799"/>
      <c r="DY75" s="799"/>
      <c r="DZ75" s="799"/>
      <c r="EA75" s="799"/>
      <c r="EB75" s="799"/>
      <c r="EC75" s="799"/>
      <c r="ED75" s="799"/>
      <c r="EE75" s="799"/>
      <c r="EF75" s="799"/>
      <c r="EG75" s="799"/>
      <c r="EH75" s="799"/>
      <c r="EI75" s="799"/>
      <c r="EJ75" s="799"/>
      <c r="EK75" s="799"/>
      <c r="EL75" s="799"/>
      <c r="EM75" s="799"/>
      <c r="EN75" s="799"/>
      <c r="EO75" s="799"/>
      <c r="EP75" s="799"/>
      <c r="EQ75" s="799"/>
      <c r="ER75" s="800"/>
    </row>
    <row r="76" spans="1:148" customFormat="1" ht="11.25" customHeight="1" x14ac:dyDescent="0.25">
      <c r="B76" s="358"/>
      <c r="D76" s="838"/>
      <c r="E76" s="839" t="s">
        <v>1447</v>
      </c>
      <c r="F76" s="840"/>
      <c r="G76" s="564"/>
      <c r="H76" s="564"/>
      <c r="I76" s="351"/>
      <c r="J76" s="763"/>
      <c r="K76" s="841"/>
      <c r="L76" s="763"/>
      <c r="M76" s="1208" t="str">
        <f ca="1">VLOOKUP(INDIRECT(ADDRESS(ROW(),COLUMN()-8)),INDIRECT("translations[[Question Num]:["&amp; Language_Selected &amp;"]]"),MATCH(Language_Selected,Language_Options,0)+1,FALSE)</f>
        <v>Have you had any pregnancies that ended since the last pregnancy mentioned?</v>
      </c>
      <c r="N76" s="1208"/>
      <c r="O76" s="1208"/>
      <c r="P76" s="1208"/>
      <c r="Q76" s="1208"/>
      <c r="R76" s="1208"/>
      <c r="S76" s="1208"/>
      <c r="T76" s="1208"/>
      <c r="U76" s="1208"/>
      <c r="V76" s="1208"/>
      <c r="W76" s="1208"/>
      <c r="X76" s="1208"/>
      <c r="Y76" s="1208"/>
      <c r="Z76" s="1208"/>
      <c r="AA76" s="1208"/>
      <c r="AB76" s="1208"/>
      <c r="AC76" s="1208"/>
      <c r="AD76" s="1208"/>
      <c r="AE76" s="1208"/>
      <c r="AF76" s="763"/>
      <c r="AG76" s="1211" t="s">
        <v>52</v>
      </c>
      <c r="AH76" s="1211"/>
      <c r="AI76" s="1211"/>
      <c r="AJ76" s="1211"/>
      <c r="AK76" s="1211"/>
      <c r="AL76" s="1211"/>
      <c r="AM76" s="1211"/>
      <c r="AN76" s="1211"/>
      <c r="AO76" s="1211"/>
      <c r="AP76" s="871" t="s">
        <v>53</v>
      </c>
      <c r="AQ76" s="872"/>
      <c r="AR76" s="869"/>
      <c r="AS76" s="851" t="s">
        <v>1448</v>
      </c>
      <c r="AT76" s="869"/>
      <c r="AU76" s="869"/>
      <c r="AV76" s="869"/>
      <c r="AW76" s="869"/>
      <c r="AX76" s="869"/>
      <c r="AY76" s="869"/>
      <c r="AZ76" s="870"/>
      <c r="BA76" s="801"/>
      <c r="BB76" s="802"/>
      <c r="BC76" s="802"/>
      <c r="BD76" s="802"/>
      <c r="BE76" s="802"/>
      <c r="BF76" s="802"/>
      <c r="BG76" s="802"/>
      <c r="BH76" s="802"/>
      <c r="BI76" s="802"/>
      <c r="BJ76" s="802"/>
      <c r="BK76" s="802"/>
      <c r="BL76" s="802"/>
      <c r="BM76" s="802"/>
      <c r="BN76" s="802"/>
      <c r="BO76" s="802"/>
      <c r="BP76" s="802"/>
      <c r="BQ76" s="802"/>
      <c r="BR76" s="802"/>
      <c r="BS76" s="802"/>
      <c r="BT76" s="802"/>
      <c r="BU76" s="856"/>
      <c r="BV76" s="802"/>
      <c r="BW76" s="865"/>
      <c r="BX76" s="849"/>
      <c r="BY76" s="809"/>
      <c r="BZ76" s="802"/>
      <c r="CA76" s="898"/>
      <c r="CB76" s="802"/>
      <c r="CC76" s="802"/>
      <c r="CD76" s="802"/>
      <c r="CE76" s="802"/>
      <c r="CF76" s="802"/>
      <c r="CG76" s="802"/>
      <c r="CH76" s="802"/>
      <c r="CI76" s="802"/>
      <c r="CJ76" s="802"/>
      <c r="CK76" s="802"/>
      <c r="CL76" s="802"/>
      <c r="CM76" s="802"/>
      <c r="CN76" s="802"/>
      <c r="CO76" s="802"/>
      <c r="CP76" s="802"/>
      <c r="CQ76" s="802"/>
      <c r="CR76" s="802"/>
      <c r="CS76" s="802"/>
      <c r="CT76" s="802"/>
      <c r="CU76" s="802"/>
      <c r="CV76" s="802"/>
      <c r="CW76" s="802"/>
      <c r="CX76" s="802"/>
      <c r="CY76" s="802"/>
      <c r="CZ76" s="802"/>
      <c r="DA76" s="802"/>
      <c r="DB76" s="802"/>
      <c r="DC76" s="802"/>
      <c r="DD76" s="802"/>
      <c r="DE76" s="802"/>
      <c r="DF76" s="802"/>
      <c r="DG76" s="802"/>
      <c r="DH76" s="802"/>
      <c r="DI76" s="802"/>
      <c r="DJ76" s="802"/>
      <c r="DK76" s="802"/>
      <c r="DL76" s="802"/>
      <c r="DM76" s="802"/>
      <c r="DN76" s="802"/>
      <c r="DO76" s="802"/>
      <c r="DP76" s="802"/>
      <c r="DQ76" s="802"/>
      <c r="DR76" s="802"/>
      <c r="DS76" s="802"/>
      <c r="DT76" s="802"/>
      <c r="DU76" s="802"/>
      <c r="DV76" s="802"/>
      <c r="DW76" s="802"/>
      <c r="DX76" s="802"/>
      <c r="DY76" s="802"/>
      <c r="DZ76" s="802"/>
      <c r="EA76" s="802"/>
      <c r="EB76" s="802"/>
      <c r="EC76" s="802"/>
      <c r="ED76" s="802"/>
      <c r="EE76" s="802"/>
      <c r="EF76" s="802"/>
      <c r="EG76" s="802"/>
      <c r="EH76" s="802"/>
      <c r="EI76" s="802"/>
      <c r="EJ76" s="802"/>
      <c r="EK76" s="802"/>
      <c r="EL76" s="802"/>
      <c r="EM76" s="802"/>
      <c r="EN76" s="802"/>
      <c r="EO76" s="802"/>
      <c r="EP76" s="802"/>
      <c r="EQ76" s="802"/>
      <c r="ER76" s="803"/>
    </row>
    <row r="77" spans="1:148" customFormat="1" ht="11.25" customHeight="1" x14ac:dyDescent="0.25">
      <c r="B77" s="358"/>
      <c r="D77" s="838"/>
      <c r="E77" s="564"/>
      <c r="F77" s="842"/>
      <c r="G77" s="564"/>
      <c r="H77" s="564"/>
      <c r="I77" s="763"/>
      <c r="J77" s="763"/>
      <c r="K77" s="841"/>
      <c r="L77" s="763"/>
      <c r="M77" s="1208"/>
      <c r="N77" s="1208"/>
      <c r="O77" s="1208"/>
      <c r="P77" s="1208"/>
      <c r="Q77" s="1208"/>
      <c r="R77" s="1208"/>
      <c r="S77" s="1208"/>
      <c r="T77" s="1208"/>
      <c r="U77" s="1208"/>
      <c r="V77" s="1208"/>
      <c r="W77" s="1208"/>
      <c r="X77" s="1208"/>
      <c r="Y77" s="1208"/>
      <c r="Z77" s="1208"/>
      <c r="AA77" s="1208"/>
      <c r="AB77" s="1208"/>
      <c r="AC77" s="1208"/>
      <c r="AD77" s="1208"/>
      <c r="AE77" s="1208"/>
      <c r="AF77" s="763"/>
      <c r="AG77" s="1211" t="s">
        <v>54</v>
      </c>
      <c r="AH77" s="1211"/>
      <c r="AI77" s="1211"/>
      <c r="AJ77" s="1211"/>
      <c r="AK77" s="1211"/>
      <c r="AL77" s="1211"/>
      <c r="AM77" s="1211"/>
      <c r="AN77" s="1211"/>
      <c r="AO77" s="1211"/>
      <c r="AP77" s="871" t="s">
        <v>55</v>
      </c>
      <c r="AQ77" s="825"/>
      <c r="AR77" s="868"/>
      <c r="AS77" s="868"/>
      <c r="AT77" s="868"/>
      <c r="AU77" s="868"/>
      <c r="AV77" s="868"/>
      <c r="AW77" s="868"/>
      <c r="AX77" s="868"/>
      <c r="AY77" s="869"/>
      <c r="AZ77" s="869"/>
      <c r="BA77" s="801"/>
      <c r="BB77" s="802"/>
      <c r="BC77" s="802"/>
      <c r="BD77" s="802"/>
      <c r="BE77" s="802"/>
      <c r="BF77" s="802"/>
      <c r="BG77" s="802"/>
      <c r="BH77" s="802"/>
      <c r="BI77" s="802"/>
      <c r="BJ77" s="802"/>
      <c r="BK77" s="802"/>
      <c r="BL77" s="802"/>
      <c r="BM77" s="802"/>
      <c r="BN77" s="802"/>
      <c r="BO77" s="802"/>
      <c r="BP77" s="802"/>
      <c r="BQ77" s="802"/>
      <c r="BR77" s="802"/>
      <c r="BS77" s="802"/>
      <c r="BT77" s="802"/>
      <c r="BU77" s="802"/>
      <c r="BV77" s="802"/>
      <c r="BW77" s="865"/>
      <c r="BX77" s="849"/>
      <c r="BY77" s="809"/>
      <c r="BZ77" s="802"/>
      <c r="CA77" s="898"/>
      <c r="CB77" s="802"/>
      <c r="CC77" s="802"/>
      <c r="CD77" s="802"/>
      <c r="CE77" s="802"/>
      <c r="CF77" s="802"/>
      <c r="CG77" s="802"/>
      <c r="CH77" s="802"/>
      <c r="CI77" s="802"/>
      <c r="CJ77" s="802"/>
      <c r="CK77" s="802"/>
      <c r="CL77" s="802"/>
      <c r="CM77" s="802"/>
      <c r="CN77" s="802"/>
      <c r="CO77" s="802"/>
      <c r="CP77" s="802"/>
      <c r="CQ77" s="802"/>
      <c r="CR77" s="802"/>
      <c r="CS77" s="802"/>
      <c r="CT77" s="802"/>
      <c r="CU77" s="802"/>
      <c r="CV77" s="802"/>
      <c r="CW77" s="802"/>
      <c r="CX77" s="802"/>
      <c r="CY77" s="802"/>
      <c r="CZ77" s="802"/>
      <c r="DA77" s="802"/>
      <c r="DB77" s="802"/>
      <c r="DC77" s="802"/>
      <c r="DD77" s="802"/>
      <c r="DE77" s="802"/>
      <c r="DF77" s="802"/>
      <c r="DG77" s="802"/>
      <c r="DH77" s="802"/>
      <c r="DI77" s="802"/>
      <c r="DJ77" s="802"/>
      <c r="DK77" s="802"/>
      <c r="DL77" s="802"/>
      <c r="DM77" s="802"/>
      <c r="DN77" s="802"/>
      <c r="DO77" s="802"/>
      <c r="DP77" s="802"/>
      <c r="DQ77" s="802"/>
      <c r="DR77" s="802"/>
      <c r="DS77" s="802"/>
      <c r="DT77" s="802"/>
      <c r="DU77" s="802"/>
      <c r="DV77" s="802"/>
      <c r="DW77" s="802"/>
      <c r="DX77" s="802"/>
      <c r="DY77" s="802"/>
      <c r="DZ77" s="802"/>
      <c r="EA77" s="802"/>
      <c r="EB77" s="802"/>
      <c r="EC77" s="802"/>
      <c r="ED77" s="802"/>
      <c r="EE77" s="802"/>
      <c r="EF77" s="802"/>
      <c r="EG77" s="802"/>
      <c r="EH77" s="802"/>
      <c r="EI77" s="802"/>
      <c r="EJ77" s="802"/>
      <c r="EK77" s="802"/>
      <c r="EL77" s="802"/>
      <c r="EM77" s="802"/>
      <c r="EN77" s="802"/>
      <c r="EO77" s="802"/>
      <c r="EP77" s="802"/>
      <c r="EQ77" s="802"/>
      <c r="ER77" s="803"/>
    </row>
    <row r="78" spans="1:148" customFormat="1" ht="6" customHeight="1" x14ac:dyDescent="0.25">
      <c r="B78" s="358"/>
      <c r="D78" s="843"/>
      <c r="E78" s="844"/>
      <c r="F78" s="845"/>
      <c r="G78" s="844"/>
      <c r="H78" s="844"/>
      <c r="I78" s="844"/>
      <c r="J78" s="844"/>
      <c r="K78" s="810"/>
      <c r="L78" s="844"/>
      <c r="M78" s="844"/>
      <c r="N78" s="844"/>
      <c r="O78" s="844"/>
      <c r="P78" s="844"/>
      <c r="Q78" s="844"/>
      <c r="R78" s="844"/>
      <c r="S78" s="844"/>
      <c r="T78" s="844"/>
      <c r="U78" s="844"/>
      <c r="V78" s="844"/>
      <c r="W78" s="844"/>
      <c r="X78" s="844"/>
      <c r="Y78" s="844"/>
      <c r="Z78" s="844"/>
      <c r="AA78" s="844"/>
      <c r="AB78" s="844"/>
      <c r="AC78" s="844"/>
      <c r="AD78" s="844"/>
      <c r="AE78" s="846"/>
      <c r="AF78" s="846"/>
      <c r="AG78" s="846"/>
      <c r="AH78" s="846"/>
      <c r="AI78" s="846"/>
      <c r="AJ78" s="846"/>
      <c r="AK78" s="846"/>
      <c r="AL78" s="844"/>
      <c r="AM78" s="844"/>
      <c r="AN78" s="844"/>
      <c r="AO78" s="844"/>
      <c r="AP78" s="844"/>
      <c r="AQ78" s="844"/>
      <c r="AR78" s="844"/>
      <c r="AS78" s="844"/>
      <c r="AT78" s="844"/>
      <c r="AU78" s="844"/>
      <c r="AV78" s="844"/>
      <c r="AW78" s="844"/>
      <c r="AX78" s="844"/>
      <c r="AY78" s="844"/>
      <c r="AZ78" s="810"/>
      <c r="BA78" s="804"/>
      <c r="BB78" s="805"/>
      <c r="BC78" s="805"/>
      <c r="BD78" s="805"/>
      <c r="BE78" s="805"/>
      <c r="BF78" s="805"/>
      <c r="BG78" s="805"/>
      <c r="BH78" s="805"/>
      <c r="BI78" s="805"/>
      <c r="BJ78" s="805"/>
      <c r="BK78" s="805"/>
      <c r="BL78" s="805"/>
      <c r="BM78" s="805"/>
      <c r="BN78" s="805"/>
      <c r="BO78" s="805"/>
      <c r="BP78" s="805"/>
      <c r="BQ78" s="805"/>
      <c r="BR78" s="805"/>
      <c r="BS78" s="805"/>
      <c r="BT78" s="805"/>
      <c r="BU78" s="805"/>
      <c r="BV78" s="805"/>
      <c r="BW78" s="865"/>
      <c r="BX78" s="849"/>
      <c r="BY78" s="809"/>
      <c r="BZ78" s="801"/>
      <c r="CA78" s="899"/>
      <c r="CB78" s="863"/>
      <c r="CC78" s="863"/>
      <c r="CD78" s="863"/>
      <c r="CE78" s="863"/>
      <c r="CF78" s="863"/>
      <c r="CG78" s="863"/>
      <c r="CH78" s="863"/>
      <c r="CI78" s="863"/>
      <c r="CJ78" s="863"/>
      <c r="CK78" s="863"/>
      <c r="CL78" s="863"/>
      <c r="CM78" s="863"/>
      <c r="CN78" s="863"/>
      <c r="CO78" s="863"/>
      <c r="CP78" s="863"/>
      <c r="CQ78" s="863"/>
      <c r="CR78" s="863"/>
      <c r="CS78" s="863"/>
      <c r="CT78" s="863"/>
      <c r="CU78" s="863"/>
      <c r="CV78" s="863"/>
      <c r="CW78" s="863"/>
      <c r="CX78" s="863"/>
      <c r="CY78" s="863"/>
      <c r="CZ78" s="863"/>
      <c r="DA78" s="863"/>
      <c r="DB78" s="863"/>
      <c r="DC78" s="863"/>
      <c r="DD78" s="863"/>
      <c r="DE78" s="863"/>
      <c r="DF78" s="863"/>
      <c r="DG78" s="863"/>
      <c r="DH78" s="863"/>
      <c r="DI78" s="863"/>
      <c r="DJ78" s="863"/>
      <c r="DK78" s="863"/>
      <c r="DL78" s="863"/>
      <c r="DM78" s="863"/>
      <c r="DN78" s="863"/>
      <c r="DO78" s="863"/>
      <c r="DP78" s="863"/>
      <c r="DQ78" s="863"/>
      <c r="DR78" s="863"/>
      <c r="DS78" s="863"/>
      <c r="DT78" s="863"/>
      <c r="DU78" s="863"/>
      <c r="DV78" s="863"/>
      <c r="DW78" s="863"/>
      <c r="DX78" s="863"/>
      <c r="DY78" s="863"/>
      <c r="DZ78" s="863"/>
      <c r="EA78" s="863"/>
      <c r="EB78" s="863"/>
      <c r="EC78" s="863"/>
      <c r="ED78" s="863"/>
      <c r="EE78" s="863"/>
      <c r="EF78" s="863"/>
      <c r="EG78" s="863"/>
      <c r="EH78" s="863"/>
      <c r="EI78" s="863"/>
      <c r="EJ78" s="863"/>
      <c r="EK78" s="863"/>
      <c r="EL78" s="863"/>
      <c r="EM78" s="863"/>
      <c r="EN78" s="863"/>
      <c r="EO78" s="863"/>
      <c r="EP78" s="863"/>
      <c r="EQ78" s="863"/>
      <c r="ER78" s="803"/>
    </row>
    <row r="79" spans="1:148" s="227" customFormat="1" ht="6" customHeight="1" x14ac:dyDescent="0.25">
      <c r="B79" s="897"/>
      <c r="D79" s="36"/>
      <c r="E79" s="24"/>
      <c r="F79" s="24"/>
      <c r="G79" s="24"/>
      <c r="H79" s="24"/>
      <c r="I79" s="24"/>
      <c r="J79" s="24"/>
      <c r="K79" s="60"/>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866"/>
      <c r="BX79" s="408"/>
      <c r="BY79" s="409"/>
      <c r="BZ79" s="861"/>
      <c r="CA79" s="900"/>
      <c r="CB79" s="861"/>
      <c r="CC79" s="861"/>
      <c r="CD79" s="861"/>
      <c r="CE79" s="861"/>
      <c r="CF79" s="861"/>
      <c r="CG79" s="861"/>
      <c r="CH79" s="861"/>
      <c r="CI79" s="861"/>
      <c r="CJ79" s="861"/>
      <c r="CK79" s="861"/>
      <c r="CL79" s="861"/>
      <c r="CM79" s="861"/>
      <c r="CN79" s="861"/>
      <c r="CO79" s="861"/>
      <c r="CP79" s="861"/>
      <c r="CQ79" s="861"/>
      <c r="CR79" s="861"/>
      <c r="CS79" s="861"/>
      <c r="CT79" s="861"/>
      <c r="CU79" s="861"/>
      <c r="CV79" s="861"/>
      <c r="CW79" s="861"/>
      <c r="CX79" s="861"/>
      <c r="CY79" s="861"/>
      <c r="CZ79" s="861"/>
      <c r="DA79" s="861"/>
      <c r="DB79" s="861"/>
      <c r="DC79" s="861"/>
      <c r="DD79" s="861"/>
      <c r="DE79" s="861"/>
      <c r="DF79" s="861"/>
      <c r="DG79" s="861"/>
      <c r="DH79" s="861"/>
      <c r="DI79" s="861"/>
      <c r="DJ79" s="861"/>
      <c r="DK79" s="861"/>
      <c r="DL79" s="861"/>
      <c r="DM79" s="861"/>
      <c r="DN79" s="861"/>
      <c r="DO79" s="861"/>
      <c r="DP79" s="861"/>
      <c r="DQ79" s="861"/>
      <c r="DR79" s="861"/>
      <c r="DS79" s="861"/>
      <c r="DT79" s="861"/>
      <c r="DU79" s="861"/>
      <c r="DV79" s="861"/>
      <c r="DW79" s="861"/>
      <c r="DX79" s="861"/>
      <c r="DY79" s="861"/>
      <c r="DZ79" s="861"/>
      <c r="EA79" s="861"/>
      <c r="EB79" s="861"/>
      <c r="EC79" s="861"/>
      <c r="ED79" s="861"/>
      <c r="EE79" s="861"/>
      <c r="EF79" s="861"/>
      <c r="EG79" s="861"/>
      <c r="EH79" s="861"/>
      <c r="EI79" s="861"/>
      <c r="EJ79" s="861"/>
      <c r="EK79" s="861"/>
      <c r="EL79" s="861"/>
      <c r="EM79" s="861"/>
      <c r="EN79" s="861"/>
      <c r="EO79" s="861"/>
      <c r="EP79" s="861"/>
      <c r="EQ79" s="861"/>
      <c r="ER79" s="862"/>
    </row>
    <row r="80" spans="1:148" ht="10" customHeight="1" x14ac:dyDescent="0.25">
      <c r="D80" s="873"/>
      <c r="E80" s="1058" t="s">
        <v>1450</v>
      </c>
      <c r="K80" s="852"/>
      <c r="M80" s="1207" t="s">
        <v>1475</v>
      </c>
      <c r="N80" s="1207"/>
      <c r="O80" s="1207"/>
      <c r="P80" s="1207"/>
      <c r="Q80" s="1207"/>
      <c r="R80" s="1207"/>
      <c r="S80" s="1207"/>
      <c r="T80" s="1207"/>
      <c r="U80" s="1207"/>
      <c r="V80" s="1207"/>
      <c r="W80" s="120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07"/>
      <c r="BF80" s="1207"/>
      <c r="BG80" s="1207"/>
      <c r="BH80" s="1207"/>
      <c r="BI80" s="1207"/>
      <c r="BJ80" s="1207"/>
      <c r="BK80" s="1207"/>
      <c r="BL80" s="1207"/>
      <c r="BM80" s="1207"/>
      <c r="BN80" s="1207"/>
      <c r="BO80" s="1207"/>
      <c r="BP80" s="1207"/>
      <c r="BQ80" s="1207"/>
      <c r="BR80" s="1207"/>
      <c r="BS80" s="1207"/>
      <c r="BT80" s="1207"/>
      <c r="BU80" s="1207"/>
      <c r="BV80" s="1207"/>
      <c r="BW80" s="832"/>
      <c r="BY80" s="852"/>
      <c r="BZ80" s="857"/>
      <c r="CA80" s="901"/>
      <c r="CB80" s="857"/>
      <c r="CC80" s="857"/>
      <c r="CD80" s="857"/>
      <c r="CE80" s="857"/>
      <c r="CF80" s="857"/>
      <c r="CG80" s="857"/>
      <c r="CH80" s="857"/>
      <c r="CI80" s="857"/>
      <c r="CJ80" s="857"/>
      <c r="CK80" s="857"/>
      <c r="CL80" s="857"/>
      <c r="CM80" s="857"/>
      <c r="CN80" s="857"/>
      <c r="CO80" s="857"/>
      <c r="CP80" s="857"/>
      <c r="CQ80" s="857"/>
      <c r="CR80" s="857"/>
      <c r="CS80" s="857"/>
      <c r="CT80" s="857"/>
      <c r="CU80" s="857"/>
      <c r="CV80" s="857"/>
      <c r="CW80" s="857"/>
      <c r="CX80" s="857"/>
      <c r="CY80" s="857"/>
      <c r="CZ80" s="857"/>
      <c r="DA80" s="857"/>
      <c r="DB80" s="857"/>
      <c r="DC80" s="857"/>
      <c r="DD80" s="857"/>
      <c r="DE80" s="857"/>
      <c r="DF80" s="857"/>
      <c r="DG80" s="857"/>
      <c r="DH80" s="857"/>
      <c r="DI80" s="857"/>
      <c r="DJ80" s="857"/>
      <c r="DK80" s="857"/>
      <c r="DL80" s="857"/>
      <c r="DM80" s="857"/>
      <c r="DN80" s="857"/>
      <c r="DO80" s="857"/>
      <c r="DP80" s="857"/>
      <c r="DQ80" s="857"/>
      <c r="DR80" s="857"/>
      <c r="DS80" s="857"/>
      <c r="DT80" s="857"/>
      <c r="DU80" s="857"/>
      <c r="DV80" s="857"/>
      <c r="DW80" s="857"/>
      <c r="DX80" s="857"/>
      <c r="DY80" s="857"/>
      <c r="DZ80" s="857"/>
      <c r="EA80" s="857"/>
      <c r="EB80" s="857"/>
      <c r="EC80" s="857"/>
      <c r="ED80" s="857"/>
      <c r="EE80" s="857"/>
      <c r="EF80" s="857"/>
      <c r="EG80" s="857"/>
      <c r="EH80" s="857"/>
      <c r="EI80" s="857"/>
      <c r="EJ80" s="857"/>
      <c r="EK80" s="857"/>
      <c r="EL80" s="857"/>
      <c r="EM80" s="857"/>
      <c r="EN80" s="857"/>
      <c r="EO80" s="857"/>
      <c r="EP80" s="857"/>
      <c r="EQ80" s="857"/>
      <c r="ER80" s="858"/>
    </row>
    <row r="81" spans="4:148" x14ac:dyDescent="0.25">
      <c r="D81" s="873"/>
      <c r="K81" s="852"/>
      <c r="M81" s="1207"/>
      <c r="N81" s="1207"/>
      <c r="O81" s="1207"/>
      <c r="P81" s="1207"/>
      <c r="Q81" s="1207"/>
      <c r="R81" s="1207"/>
      <c r="S81" s="1207"/>
      <c r="T81" s="1207"/>
      <c r="U81" s="1207"/>
      <c r="V81" s="1207"/>
      <c r="W81" s="1207"/>
      <c r="X81" s="1207"/>
      <c r="Y81" s="1207"/>
      <c r="Z81" s="1207"/>
      <c r="AA81" s="1207"/>
      <c r="AB81" s="1207"/>
      <c r="AC81" s="1207"/>
      <c r="AD81" s="1207"/>
      <c r="AE81" s="1207"/>
      <c r="AF81" s="1207"/>
      <c r="AG81" s="1207"/>
      <c r="AH81" s="1207"/>
      <c r="AI81" s="1207"/>
      <c r="AJ81" s="1207"/>
      <c r="AK81" s="1207"/>
      <c r="AL81" s="1207"/>
      <c r="AM81" s="1207"/>
      <c r="AN81" s="1207"/>
      <c r="AO81" s="1207"/>
      <c r="AP81" s="1207"/>
      <c r="AQ81" s="1207"/>
      <c r="AR81" s="1207"/>
      <c r="AS81" s="1207"/>
      <c r="AT81" s="1207"/>
      <c r="AU81" s="1207"/>
      <c r="AV81" s="1207"/>
      <c r="AW81" s="1207"/>
      <c r="AX81" s="1207"/>
      <c r="AY81" s="1207"/>
      <c r="AZ81" s="1207"/>
      <c r="BA81" s="1207"/>
      <c r="BB81" s="1207"/>
      <c r="BC81" s="1207"/>
      <c r="BD81" s="1207"/>
      <c r="BE81" s="1207"/>
      <c r="BF81" s="1207"/>
      <c r="BG81" s="1207"/>
      <c r="BH81" s="1207"/>
      <c r="BI81" s="1207"/>
      <c r="BJ81" s="1207"/>
      <c r="BK81" s="1207"/>
      <c r="BL81" s="1207"/>
      <c r="BM81" s="1207"/>
      <c r="BN81" s="1207"/>
      <c r="BO81" s="1207"/>
      <c r="BP81" s="1207"/>
      <c r="BQ81" s="1207"/>
      <c r="BR81" s="1207"/>
      <c r="BS81" s="1207"/>
      <c r="BT81" s="1207"/>
      <c r="BU81" s="1207"/>
      <c r="BV81" s="1207"/>
      <c r="BW81" s="832"/>
      <c r="BY81" s="852"/>
      <c r="BZ81" s="857"/>
      <c r="CA81" s="901"/>
      <c r="CB81" s="857"/>
      <c r="CC81" s="857"/>
      <c r="CD81" s="857"/>
      <c r="CE81" s="857"/>
      <c r="CF81" s="857"/>
      <c r="CG81" s="857"/>
      <c r="CH81" s="857"/>
      <c r="CI81" s="857"/>
      <c r="CJ81" s="857"/>
      <c r="CK81" s="857"/>
      <c r="CL81" s="857"/>
      <c r="CM81" s="857"/>
      <c r="CN81" s="857"/>
      <c r="CO81" s="857"/>
      <c r="CP81" s="857"/>
      <c r="CQ81" s="857"/>
      <c r="CR81" s="857"/>
      <c r="CS81" s="857"/>
      <c r="CT81" s="857"/>
      <c r="CU81" s="857"/>
      <c r="CV81" s="857"/>
      <c r="CW81" s="857"/>
      <c r="CX81" s="857"/>
      <c r="CY81" s="857"/>
      <c r="CZ81" s="857"/>
      <c r="DA81" s="857"/>
      <c r="DB81" s="857"/>
      <c r="DC81" s="857"/>
      <c r="DD81" s="857"/>
      <c r="DE81" s="857"/>
      <c r="DF81" s="857"/>
      <c r="DG81" s="857"/>
      <c r="DH81" s="857"/>
      <c r="DI81" s="857"/>
      <c r="DJ81" s="857"/>
      <c r="DK81" s="857"/>
      <c r="DL81" s="857"/>
      <c r="DM81" s="857"/>
      <c r="DN81" s="857"/>
      <c r="DO81" s="857"/>
      <c r="DP81" s="857"/>
      <c r="DQ81" s="857"/>
      <c r="DR81" s="857"/>
      <c r="DS81" s="857"/>
      <c r="DT81" s="857"/>
      <c r="DU81" s="857"/>
      <c r="DV81" s="857"/>
      <c r="DW81" s="857"/>
      <c r="DX81" s="857"/>
      <c r="DY81" s="857"/>
      <c r="DZ81" s="857"/>
      <c r="EA81" s="857"/>
      <c r="EB81" s="857"/>
      <c r="EC81" s="857"/>
      <c r="ED81" s="857"/>
      <c r="EE81" s="857"/>
      <c r="EF81" s="857"/>
      <c r="EG81" s="857"/>
      <c r="EH81" s="857"/>
      <c r="EI81" s="857"/>
      <c r="EJ81" s="857"/>
      <c r="EK81" s="857"/>
      <c r="EL81" s="857"/>
      <c r="EM81" s="857"/>
      <c r="EN81" s="857"/>
      <c r="EO81" s="857"/>
      <c r="EP81" s="857"/>
      <c r="EQ81" s="857"/>
      <c r="ER81" s="858"/>
    </row>
    <row r="82" spans="4:148" x14ac:dyDescent="0.25">
      <c r="D82" s="873"/>
      <c r="K82" s="852"/>
      <c r="M82" s="1207"/>
      <c r="N82" s="1207"/>
      <c r="O82" s="1207"/>
      <c r="P82" s="1207"/>
      <c r="Q82" s="1207"/>
      <c r="R82" s="1207"/>
      <c r="S82" s="1207"/>
      <c r="T82" s="1207"/>
      <c r="U82" s="1207"/>
      <c r="V82" s="1207"/>
      <c r="W82" s="1207"/>
      <c r="X82" s="1207"/>
      <c r="Y82" s="1207"/>
      <c r="Z82" s="1207"/>
      <c r="AA82" s="1207"/>
      <c r="AB82" s="1207"/>
      <c r="AC82" s="1207"/>
      <c r="AD82" s="1207"/>
      <c r="AE82" s="1207"/>
      <c r="AF82" s="1207"/>
      <c r="AG82" s="1207"/>
      <c r="AH82" s="1207"/>
      <c r="AI82" s="1207"/>
      <c r="AJ82" s="1207"/>
      <c r="AK82" s="1207"/>
      <c r="AL82" s="1207"/>
      <c r="AM82" s="1207"/>
      <c r="AN82" s="1207"/>
      <c r="AO82" s="1207"/>
      <c r="AP82" s="1207"/>
      <c r="AQ82" s="1207"/>
      <c r="AR82" s="1207"/>
      <c r="AS82" s="1207"/>
      <c r="AT82" s="1207"/>
      <c r="AU82" s="1207"/>
      <c r="AV82" s="1207"/>
      <c r="AW82" s="1207"/>
      <c r="AX82" s="1207"/>
      <c r="AY82" s="1207"/>
      <c r="AZ82" s="1207"/>
      <c r="BA82" s="1207"/>
      <c r="BB82" s="1207"/>
      <c r="BC82" s="1207"/>
      <c r="BD82" s="1207"/>
      <c r="BE82" s="1207"/>
      <c r="BF82" s="1207"/>
      <c r="BG82" s="1207"/>
      <c r="BH82" s="1207"/>
      <c r="BI82" s="1207"/>
      <c r="BJ82" s="1207"/>
      <c r="BK82" s="1207"/>
      <c r="BL82" s="1207"/>
      <c r="BM82" s="1207"/>
      <c r="BN82" s="1207"/>
      <c r="BO82" s="1207"/>
      <c r="BP82" s="1207"/>
      <c r="BQ82" s="1207"/>
      <c r="BR82" s="1207"/>
      <c r="BS82" s="1207"/>
      <c r="BT82" s="1207"/>
      <c r="BU82" s="1207"/>
      <c r="BV82" s="1207"/>
      <c r="BW82" s="832"/>
      <c r="BY82" s="852"/>
      <c r="BZ82" s="857"/>
      <c r="CA82" s="901"/>
      <c r="CB82" s="857"/>
      <c r="CC82" s="857"/>
      <c r="CD82" s="857"/>
      <c r="CE82" s="857"/>
      <c r="CF82" s="857"/>
      <c r="CG82" s="857"/>
      <c r="CH82" s="857"/>
      <c r="CI82" s="857"/>
      <c r="CJ82" s="857"/>
      <c r="CK82" s="857"/>
      <c r="CL82" s="857"/>
      <c r="CM82" s="857"/>
      <c r="CN82" s="857"/>
      <c r="CO82" s="857"/>
      <c r="CP82" s="857"/>
      <c r="CQ82" s="857"/>
      <c r="CR82" s="857"/>
      <c r="CS82" s="857"/>
      <c r="CT82" s="857"/>
      <c r="CU82" s="857"/>
      <c r="CV82" s="857"/>
      <c r="CW82" s="857"/>
      <c r="CX82" s="857"/>
      <c r="CY82" s="857"/>
      <c r="CZ82" s="857"/>
      <c r="DA82" s="857"/>
      <c r="DB82" s="857"/>
      <c r="DC82" s="857"/>
      <c r="DD82" s="857"/>
      <c r="DE82" s="857"/>
      <c r="DF82" s="857"/>
      <c r="DG82" s="857"/>
      <c r="DH82" s="857"/>
      <c r="DI82" s="857"/>
      <c r="DJ82" s="857"/>
      <c r="DK82" s="857"/>
      <c r="DL82" s="857"/>
      <c r="DM82" s="857"/>
      <c r="DN82" s="857"/>
      <c r="DO82" s="857"/>
      <c r="DP82" s="857"/>
      <c r="DQ82" s="857"/>
      <c r="DR82" s="857"/>
      <c r="DS82" s="857"/>
      <c r="DT82" s="857"/>
      <c r="DU82" s="857"/>
      <c r="DV82" s="857"/>
      <c r="DW82" s="857"/>
      <c r="DX82" s="857"/>
      <c r="DY82" s="857"/>
      <c r="DZ82" s="857"/>
      <c r="EA82" s="857"/>
      <c r="EB82" s="857"/>
      <c r="EC82" s="857"/>
      <c r="ED82" s="857"/>
      <c r="EE82" s="857"/>
      <c r="EF82" s="857"/>
      <c r="EG82" s="857"/>
      <c r="EH82" s="857"/>
      <c r="EI82" s="857"/>
      <c r="EJ82" s="857"/>
      <c r="EK82" s="857"/>
      <c r="EL82" s="857"/>
      <c r="EM82" s="857"/>
      <c r="EN82" s="857"/>
      <c r="EO82" s="857"/>
      <c r="EP82" s="857"/>
      <c r="EQ82" s="857"/>
      <c r="ER82" s="858"/>
    </row>
    <row r="83" spans="4:148" x14ac:dyDescent="0.25">
      <c r="D83" s="873"/>
      <c r="K83" s="852"/>
      <c r="M83" s="1207"/>
      <c r="N83" s="1207"/>
      <c r="O83" s="1207"/>
      <c r="P83" s="1207"/>
      <c r="Q83" s="1207"/>
      <c r="R83" s="1207"/>
      <c r="S83" s="1207"/>
      <c r="T83" s="1207"/>
      <c r="U83" s="1207"/>
      <c r="V83" s="1207"/>
      <c r="W83" s="1207"/>
      <c r="X83" s="1207"/>
      <c r="Y83" s="1207"/>
      <c r="Z83" s="1207"/>
      <c r="AA83" s="1207"/>
      <c r="AB83" s="1207"/>
      <c r="AC83" s="1207"/>
      <c r="AD83" s="1207"/>
      <c r="AE83" s="1207"/>
      <c r="AF83" s="1207"/>
      <c r="AG83" s="1207"/>
      <c r="AH83" s="1207"/>
      <c r="AI83" s="1207"/>
      <c r="AJ83" s="1207"/>
      <c r="AK83" s="1207"/>
      <c r="AL83" s="1207"/>
      <c r="AM83" s="1207"/>
      <c r="AN83" s="1207"/>
      <c r="AO83" s="1207"/>
      <c r="AP83" s="1207"/>
      <c r="AQ83" s="1207"/>
      <c r="AR83" s="1207"/>
      <c r="AS83" s="1207"/>
      <c r="AT83" s="1207"/>
      <c r="AU83" s="1207"/>
      <c r="AV83" s="1207"/>
      <c r="AW83" s="1207"/>
      <c r="AX83" s="1207"/>
      <c r="AY83" s="1207"/>
      <c r="AZ83" s="1207"/>
      <c r="BA83" s="1207"/>
      <c r="BB83" s="1207"/>
      <c r="BC83" s="1207"/>
      <c r="BD83" s="1207"/>
      <c r="BE83" s="1207"/>
      <c r="BF83" s="1207"/>
      <c r="BG83" s="1207"/>
      <c r="BH83" s="1207"/>
      <c r="BI83" s="1207"/>
      <c r="BJ83" s="1207"/>
      <c r="BK83" s="1207"/>
      <c r="BL83" s="1207"/>
      <c r="BM83" s="1207"/>
      <c r="BN83" s="1207"/>
      <c r="BO83" s="1207"/>
      <c r="BP83" s="1207"/>
      <c r="BQ83" s="1207"/>
      <c r="BR83" s="1207"/>
      <c r="BS83" s="1207"/>
      <c r="BT83" s="1207"/>
      <c r="BU83" s="1207"/>
      <c r="BV83" s="1207"/>
      <c r="BW83" s="832"/>
      <c r="BY83" s="852"/>
      <c r="BZ83" s="857"/>
      <c r="CA83" s="901"/>
      <c r="CB83" s="857"/>
      <c r="CC83" s="857"/>
      <c r="CD83" s="857"/>
      <c r="CE83" s="857"/>
      <c r="CF83" s="857"/>
      <c r="CG83" s="857"/>
      <c r="CH83" s="857"/>
      <c r="CI83" s="857"/>
      <c r="CJ83" s="857"/>
      <c r="CK83" s="857"/>
      <c r="CL83" s="857"/>
      <c r="CM83" s="857"/>
      <c r="CN83" s="857"/>
      <c r="CO83" s="857"/>
      <c r="CP83" s="857"/>
      <c r="CQ83" s="857"/>
      <c r="CR83" s="857"/>
      <c r="CS83" s="857"/>
      <c r="CT83" s="857"/>
      <c r="CU83" s="857"/>
      <c r="CV83" s="857"/>
      <c r="CW83" s="857"/>
      <c r="CX83" s="857"/>
      <c r="CY83" s="857"/>
      <c r="CZ83" s="857"/>
      <c r="DA83" s="857"/>
      <c r="DB83" s="857"/>
      <c r="DC83" s="857"/>
      <c r="DD83" s="857"/>
      <c r="DE83" s="857"/>
      <c r="DF83" s="857"/>
      <c r="DG83" s="857"/>
      <c r="DH83" s="857"/>
      <c r="DI83" s="857"/>
      <c r="DJ83" s="857"/>
      <c r="DK83" s="857"/>
      <c r="DL83" s="857"/>
      <c r="DM83" s="857"/>
      <c r="DN83" s="857"/>
      <c r="DO83" s="857"/>
      <c r="DP83" s="857"/>
      <c r="DQ83" s="857"/>
      <c r="DR83" s="857"/>
      <c r="DS83" s="857"/>
      <c r="DT83" s="857"/>
      <c r="DU83" s="857"/>
      <c r="DV83" s="857"/>
      <c r="DW83" s="857"/>
      <c r="DX83" s="857"/>
      <c r="DY83" s="857"/>
      <c r="DZ83" s="857"/>
      <c r="EA83" s="857"/>
      <c r="EB83" s="857"/>
      <c r="EC83" s="857"/>
      <c r="ED83" s="857"/>
      <c r="EE83" s="857"/>
      <c r="EF83" s="857"/>
      <c r="EG83" s="857"/>
      <c r="EH83" s="857"/>
      <c r="EI83" s="857"/>
      <c r="EJ83" s="857"/>
      <c r="EK83" s="857"/>
      <c r="EL83" s="857"/>
      <c r="EM83" s="857"/>
      <c r="EN83" s="857"/>
      <c r="EO83" s="857"/>
      <c r="EP83" s="857"/>
      <c r="EQ83" s="857"/>
      <c r="ER83" s="858"/>
    </row>
    <row r="84" spans="4:148" x14ac:dyDescent="0.25">
      <c r="D84" s="873"/>
      <c r="K84" s="852"/>
      <c r="M84" s="1207"/>
      <c r="N84" s="1207"/>
      <c r="O84" s="1207"/>
      <c r="P84" s="1207"/>
      <c r="Q84" s="1207"/>
      <c r="R84" s="1207"/>
      <c r="S84" s="1207"/>
      <c r="T84" s="1207"/>
      <c r="U84" s="1207"/>
      <c r="V84" s="1207"/>
      <c r="W84" s="1207"/>
      <c r="X84" s="1207"/>
      <c r="Y84" s="1207"/>
      <c r="Z84" s="1207"/>
      <c r="AA84" s="1207"/>
      <c r="AB84" s="1207"/>
      <c r="AC84" s="1207"/>
      <c r="AD84" s="1207"/>
      <c r="AE84" s="1207"/>
      <c r="AF84" s="1207"/>
      <c r="AG84" s="1207"/>
      <c r="AH84" s="1207"/>
      <c r="AI84" s="1207"/>
      <c r="AJ84" s="1207"/>
      <c r="AK84" s="1207"/>
      <c r="AL84" s="1207"/>
      <c r="AM84" s="1207"/>
      <c r="AN84" s="1207"/>
      <c r="AO84" s="1207"/>
      <c r="AP84" s="1207"/>
      <c r="AQ84" s="1207"/>
      <c r="AR84" s="1207"/>
      <c r="AS84" s="1207"/>
      <c r="AT84" s="1207"/>
      <c r="AU84" s="1207"/>
      <c r="AV84" s="1207"/>
      <c r="AW84" s="1207"/>
      <c r="AX84" s="1207"/>
      <c r="AY84" s="1207"/>
      <c r="AZ84" s="1207"/>
      <c r="BA84" s="1207"/>
      <c r="BB84" s="1207"/>
      <c r="BC84" s="1207"/>
      <c r="BD84" s="1207"/>
      <c r="BE84" s="1207"/>
      <c r="BF84" s="1207"/>
      <c r="BG84" s="1207"/>
      <c r="BH84" s="1207"/>
      <c r="BI84" s="1207"/>
      <c r="BJ84" s="1207"/>
      <c r="BK84" s="1207"/>
      <c r="BL84" s="1207"/>
      <c r="BM84" s="1207"/>
      <c r="BN84" s="1207"/>
      <c r="BO84" s="1207"/>
      <c r="BP84" s="1207"/>
      <c r="BQ84" s="1207"/>
      <c r="BR84" s="1207"/>
      <c r="BS84" s="1207"/>
      <c r="BT84" s="1207"/>
      <c r="BU84" s="1207"/>
      <c r="BV84" s="1207"/>
      <c r="BW84" s="832"/>
      <c r="BY84" s="852"/>
      <c r="BZ84" s="857"/>
      <c r="CA84" s="901"/>
      <c r="CB84" s="857"/>
      <c r="CC84" s="857"/>
      <c r="CD84" s="857"/>
      <c r="CE84" s="857"/>
      <c r="CF84" s="857"/>
      <c r="CG84" s="857"/>
      <c r="CH84" s="857"/>
      <c r="CI84" s="857"/>
      <c r="CJ84" s="857"/>
      <c r="CK84" s="857"/>
      <c r="CL84" s="857"/>
      <c r="CM84" s="857"/>
      <c r="CN84" s="857"/>
      <c r="CO84" s="857"/>
      <c r="CP84" s="857"/>
      <c r="CQ84" s="857"/>
      <c r="CR84" s="857"/>
      <c r="CS84" s="857"/>
      <c r="CT84" s="857"/>
      <c r="CU84" s="857"/>
      <c r="CV84" s="857"/>
      <c r="CW84" s="857"/>
      <c r="CX84" s="857"/>
      <c r="CY84" s="857"/>
      <c r="CZ84" s="857"/>
      <c r="DA84" s="857"/>
      <c r="DB84" s="857"/>
      <c r="DC84" s="857"/>
      <c r="DD84" s="857"/>
      <c r="DE84" s="857"/>
      <c r="DF84" s="857"/>
      <c r="DG84" s="857"/>
      <c r="DH84" s="857"/>
      <c r="DI84" s="857"/>
      <c r="DJ84" s="857"/>
      <c r="DK84" s="857"/>
      <c r="DL84" s="857"/>
      <c r="DM84" s="857"/>
      <c r="DN84" s="857"/>
      <c r="DO84" s="857"/>
      <c r="DP84" s="857"/>
      <c r="DQ84" s="857"/>
      <c r="DR84" s="857"/>
      <c r="DS84" s="857"/>
      <c r="DT84" s="857"/>
      <c r="DU84" s="857"/>
      <c r="DV84" s="857"/>
      <c r="DW84" s="857"/>
      <c r="DX84" s="857"/>
      <c r="DY84" s="857"/>
      <c r="DZ84" s="857"/>
      <c r="EA84" s="857"/>
      <c r="EB84" s="857"/>
      <c r="EC84" s="857"/>
      <c r="ED84" s="857"/>
      <c r="EE84" s="857"/>
      <c r="EF84" s="857"/>
      <c r="EG84" s="857"/>
      <c r="EH84" s="857"/>
      <c r="EI84" s="857"/>
      <c r="EJ84" s="857"/>
      <c r="EK84" s="857"/>
      <c r="EL84" s="857"/>
      <c r="EM84" s="857"/>
      <c r="EN84" s="857"/>
      <c r="EO84" s="857"/>
      <c r="EP84" s="857"/>
      <c r="EQ84" s="857"/>
      <c r="ER84" s="858"/>
    </row>
    <row r="85" spans="4:148" x14ac:dyDescent="0.25">
      <c r="D85" s="873"/>
      <c r="K85" s="852"/>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07"/>
      <c r="BF85" s="1207"/>
      <c r="BG85" s="1207"/>
      <c r="BH85" s="1207"/>
      <c r="BI85" s="1207"/>
      <c r="BJ85" s="1207"/>
      <c r="BK85" s="1207"/>
      <c r="BL85" s="1207"/>
      <c r="BM85" s="1207"/>
      <c r="BN85" s="1207"/>
      <c r="BO85" s="1207"/>
      <c r="BP85" s="1207"/>
      <c r="BQ85" s="1207"/>
      <c r="BR85" s="1207"/>
      <c r="BS85" s="1207"/>
      <c r="BT85" s="1207"/>
      <c r="BU85" s="1207"/>
      <c r="BV85" s="1207"/>
      <c r="BW85" s="832"/>
      <c r="BY85" s="852"/>
      <c r="BZ85" s="857"/>
      <c r="CA85" s="901"/>
      <c r="CB85" s="857"/>
      <c r="CC85" s="857"/>
      <c r="CD85" s="857"/>
      <c r="CE85" s="857"/>
      <c r="CF85" s="857"/>
      <c r="CG85" s="857"/>
      <c r="CH85" s="857"/>
      <c r="CI85" s="857"/>
      <c r="CJ85" s="857"/>
      <c r="CK85" s="857"/>
      <c r="CL85" s="857"/>
      <c r="CM85" s="857"/>
      <c r="CN85" s="857"/>
      <c r="CO85" s="857"/>
      <c r="CP85" s="857"/>
      <c r="CQ85" s="857"/>
      <c r="CR85" s="857"/>
      <c r="CS85" s="857"/>
      <c r="CT85" s="857"/>
      <c r="CU85" s="857"/>
      <c r="CV85" s="857"/>
      <c r="CW85" s="857"/>
      <c r="CX85" s="857"/>
      <c r="CY85" s="857"/>
      <c r="CZ85" s="857"/>
      <c r="DA85" s="857"/>
      <c r="DB85" s="857"/>
      <c r="DC85" s="857"/>
      <c r="DD85" s="857"/>
      <c r="DE85" s="857"/>
      <c r="DF85" s="857"/>
      <c r="DG85" s="857"/>
      <c r="DH85" s="857"/>
      <c r="DI85" s="857"/>
      <c r="DJ85" s="857"/>
      <c r="DK85" s="857"/>
      <c r="DL85" s="857"/>
      <c r="DM85" s="857"/>
      <c r="DN85" s="857"/>
      <c r="DO85" s="857"/>
      <c r="DP85" s="857"/>
      <c r="DQ85" s="857"/>
      <c r="DR85" s="857"/>
      <c r="DS85" s="857"/>
      <c r="DT85" s="857"/>
      <c r="DU85" s="857"/>
      <c r="DV85" s="857"/>
      <c r="DW85" s="857"/>
      <c r="DX85" s="857"/>
      <c r="DY85" s="857"/>
      <c r="DZ85" s="857"/>
      <c r="EA85" s="857"/>
      <c r="EB85" s="857"/>
      <c r="EC85" s="857"/>
      <c r="ED85" s="857"/>
      <c r="EE85" s="857"/>
      <c r="EF85" s="857"/>
      <c r="EG85" s="857"/>
      <c r="EH85" s="857"/>
      <c r="EI85" s="857"/>
      <c r="EJ85" s="857"/>
      <c r="EK85" s="857"/>
      <c r="EL85" s="857"/>
      <c r="EM85" s="857"/>
      <c r="EN85" s="857"/>
      <c r="EO85" s="857"/>
      <c r="EP85" s="857"/>
      <c r="EQ85" s="857"/>
      <c r="ER85" s="858"/>
    </row>
    <row r="86" spans="4:148" ht="6" customHeight="1" x14ac:dyDescent="0.25">
      <c r="D86" s="854"/>
      <c r="E86" s="853"/>
      <c r="F86" s="853"/>
      <c r="G86" s="853"/>
      <c r="H86" s="853"/>
      <c r="I86" s="853"/>
      <c r="J86" s="853"/>
      <c r="K86" s="853"/>
      <c r="L86" s="854"/>
      <c r="M86" s="853"/>
      <c r="N86" s="853"/>
      <c r="O86" s="853"/>
      <c r="P86" s="853"/>
      <c r="Q86" s="853"/>
      <c r="R86" s="853"/>
      <c r="S86" s="853"/>
      <c r="T86" s="853"/>
      <c r="U86" s="853"/>
      <c r="V86" s="853"/>
      <c r="W86" s="853"/>
      <c r="X86" s="853"/>
      <c r="Y86" s="853"/>
      <c r="Z86" s="853"/>
      <c r="AA86" s="853"/>
      <c r="AB86" s="853"/>
      <c r="AC86" s="853"/>
      <c r="AD86" s="853"/>
      <c r="AE86" s="853"/>
      <c r="AF86" s="853"/>
      <c r="AG86" s="853"/>
      <c r="AH86" s="853"/>
      <c r="AI86" s="853"/>
      <c r="AJ86" s="853"/>
      <c r="AK86" s="853"/>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67"/>
      <c r="BX86" s="227"/>
      <c r="BY86" s="852"/>
      <c r="BZ86" s="859"/>
      <c r="CA86" s="902"/>
      <c r="CB86" s="859"/>
      <c r="CC86" s="859"/>
      <c r="CD86" s="859"/>
      <c r="CE86" s="859"/>
      <c r="CF86" s="859"/>
      <c r="CG86" s="859"/>
      <c r="CH86" s="859"/>
      <c r="CI86" s="859"/>
      <c r="CJ86" s="859"/>
      <c r="CK86" s="859"/>
      <c r="CL86" s="859"/>
      <c r="CM86" s="859"/>
      <c r="CN86" s="859"/>
      <c r="CO86" s="859"/>
      <c r="CP86" s="859"/>
      <c r="CQ86" s="859"/>
      <c r="CR86" s="859"/>
      <c r="CS86" s="859"/>
      <c r="CT86" s="859"/>
      <c r="CU86" s="859"/>
      <c r="CV86" s="859"/>
      <c r="CW86" s="859"/>
      <c r="CX86" s="859"/>
      <c r="CY86" s="859"/>
      <c r="CZ86" s="859"/>
      <c r="DA86" s="859"/>
      <c r="DB86" s="859"/>
      <c r="DC86" s="859"/>
      <c r="DD86" s="859"/>
      <c r="DE86" s="859"/>
      <c r="DF86" s="859"/>
      <c r="DG86" s="859"/>
      <c r="DH86" s="859"/>
      <c r="DI86" s="859"/>
      <c r="DJ86" s="859"/>
      <c r="DK86" s="859"/>
      <c r="DL86" s="859"/>
      <c r="DM86" s="859"/>
      <c r="DN86" s="859"/>
      <c r="DO86" s="859"/>
      <c r="DP86" s="859"/>
      <c r="DQ86" s="859"/>
      <c r="DR86" s="859"/>
      <c r="DS86" s="859"/>
      <c r="DT86" s="859"/>
      <c r="DU86" s="859"/>
      <c r="DV86" s="859"/>
      <c r="DW86" s="859"/>
      <c r="DX86" s="859"/>
      <c r="DY86" s="859"/>
      <c r="DZ86" s="859"/>
      <c r="EA86" s="859"/>
      <c r="EB86" s="859"/>
      <c r="EC86" s="859"/>
      <c r="ED86" s="859"/>
      <c r="EE86" s="859"/>
      <c r="EF86" s="859"/>
      <c r="EG86" s="859"/>
      <c r="EH86" s="859"/>
      <c r="EI86" s="859"/>
      <c r="EJ86" s="859"/>
      <c r="EK86" s="859"/>
      <c r="EL86" s="859"/>
      <c r="EM86" s="859"/>
      <c r="EN86" s="859"/>
      <c r="EO86" s="859"/>
      <c r="EP86" s="859"/>
      <c r="EQ86" s="859"/>
      <c r="ER86" s="860"/>
    </row>
    <row r="87" spans="4:148" ht="6" customHeight="1" x14ac:dyDescent="0.25">
      <c r="BW87" s="855"/>
      <c r="BX87" s="227"/>
      <c r="BY87" s="227"/>
      <c r="BZ87" s="227"/>
    </row>
  </sheetData>
  <sheetProtection sheet="1" scenarios="1" formatCells="0" formatRows="0" insertRows="0" deleteRows="0"/>
  <mergeCells count="205">
    <mergeCell ref="E46:H46"/>
    <mergeCell ref="E44:H44"/>
    <mergeCell ref="E43:H43"/>
    <mergeCell ref="E41:H41"/>
    <mergeCell ref="E52:H52"/>
    <mergeCell ref="E53:H53"/>
    <mergeCell ref="E55:H55"/>
    <mergeCell ref="E56:H56"/>
    <mergeCell ref="M24:T24"/>
    <mergeCell ref="M30:T30"/>
    <mergeCell ref="M25:T29"/>
    <mergeCell ref="M31:T37"/>
    <mergeCell ref="E64:H64"/>
    <mergeCell ref="E65:H65"/>
    <mergeCell ref="E67:H67"/>
    <mergeCell ref="AG77:AO77"/>
    <mergeCell ref="AR72:AY72"/>
    <mergeCell ref="CD72:CK72"/>
    <mergeCell ref="CD52:CK52"/>
    <mergeCell ref="CD56:CK56"/>
    <mergeCell ref="CD58:CK58"/>
    <mergeCell ref="AR52:AU53"/>
    <mergeCell ref="E68:H68"/>
    <mergeCell ref="E70:H70"/>
    <mergeCell ref="M52:S52"/>
    <mergeCell ref="M56:S56"/>
    <mergeCell ref="M60:S60"/>
    <mergeCell ref="M64:S64"/>
    <mergeCell ref="M68:S68"/>
    <mergeCell ref="BN64:BU64"/>
    <mergeCell ref="BN52:BU52"/>
    <mergeCell ref="BN58:BU58"/>
    <mergeCell ref="CD68:CK68"/>
    <mergeCell ref="CD70:CK70"/>
    <mergeCell ref="E58:H58"/>
    <mergeCell ref="BN70:BU70"/>
    <mergeCell ref="BB67:BF68"/>
    <mergeCell ref="BG67:BG68"/>
    <mergeCell ref="AK65:AN65"/>
    <mergeCell ref="AK68:AN68"/>
    <mergeCell ref="BB64:BF65"/>
    <mergeCell ref="BG64:BG65"/>
    <mergeCell ref="AR60:AY60"/>
    <mergeCell ref="AR48:AY48"/>
    <mergeCell ref="AD56:AH56"/>
    <mergeCell ref="AD58:AH58"/>
    <mergeCell ref="AR67:AU68"/>
    <mergeCell ref="M80:BV85"/>
    <mergeCell ref="M76:AE77"/>
    <mergeCell ref="AD68:AH68"/>
    <mergeCell ref="W70:AA72"/>
    <mergeCell ref="AD70:AH70"/>
    <mergeCell ref="AD44:AH44"/>
    <mergeCell ref="W47:AA49"/>
    <mergeCell ref="M72:S72"/>
    <mergeCell ref="BO71:BT72"/>
    <mergeCell ref="BO65:BT67"/>
    <mergeCell ref="BO59:BT60"/>
    <mergeCell ref="BO53:BT55"/>
    <mergeCell ref="BO47:BT48"/>
    <mergeCell ref="AK44:AN44"/>
    <mergeCell ref="AK53:AN53"/>
    <mergeCell ref="AK56:AN56"/>
    <mergeCell ref="W55:Z55"/>
    <mergeCell ref="W52:Z52"/>
    <mergeCell ref="AD46:AH46"/>
    <mergeCell ref="W64:Z64"/>
    <mergeCell ref="W67:Z67"/>
    <mergeCell ref="AG76:AO76"/>
    <mergeCell ref="BN46:BU46"/>
    <mergeCell ref="M48:S48"/>
    <mergeCell ref="D1:BW1"/>
    <mergeCell ref="CA1:ER1"/>
    <mergeCell ref="M9:T9"/>
    <mergeCell ref="W9:AA9"/>
    <mergeCell ref="AD9:AH9"/>
    <mergeCell ref="AK9:AO9"/>
    <mergeCell ref="DF9:DK9"/>
    <mergeCell ref="DN9:DU9"/>
    <mergeCell ref="DX9:EQ9"/>
    <mergeCell ref="B4:E4"/>
    <mergeCell ref="F4:BV6"/>
    <mergeCell ref="B9:B37"/>
    <mergeCell ref="CA9:CA37"/>
    <mergeCell ref="E14:J14"/>
    <mergeCell ref="E15:J24"/>
    <mergeCell ref="E25:J25"/>
    <mergeCell ref="E26:J37"/>
    <mergeCell ref="M15:T22"/>
    <mergeCell ref="M14:T14"/>
    <mergeCell ref="M23:T23"/>
    <mergeCell ref="CX15:DC23"/>
    <mergeCell ref="CX25:DC37"/>
    <mergeCell ref="CX14:DC14"/>
    <mergeCell ref="CX24:DC24"/>
    <mergeCell ref="EM40:EM41"/>
    <mergeCell ref="CX41:DC41"/>
    <mergeCell ref="DN41:DU41"/>
    <mergeCell ref="BB52:BF53"/>
    <mergeCell ref="BG52:BG53"/>
    <mergeCell ref="CX9:DC9"/>
    <mergeCell ref="DF14:DK37"/>
    <mergeCell ref="DN14:DU37"/>
    <mergeCell ref="AD14:AH37"/>
    <mergeCell ref="BB14:BK24"/>
    <mergeCell ref="DX14:EQ14"/>
    <mergeCell ref="CD46:CK46"/>
    <mergeCell ref="AR40:AU41"/>
    <mergeCell ref="BB40:BF41"/>
    <mergeCell ref="BG40:BG41"/>
    <mergeCell ref="CX40:DC40"/>
    <mergeCell ref="DN40:DU40"/>
    <mergeCell ref="DX40:EL41"/>
    <mergeCell ref="CD40:CK40"/>
    <mergeCell ref="CD44:CK44"/>
    <mergeCell ref="DF40:DJ40"/>
    <mergeCell ref="DF43:DJ43"/>
    <mergeCell ref="CP40:CT40"/>
    <mergeCell ref="CP43:CT43"/>
    <mergeCell ref="DX70:EL71"/>
    <mergeCell ref="CD64:CK64"/>
    <mergeCell ref="DF64:DJ64"/>
    <mergeCell ref="DX58:EL59"/>
    <mergeCell ref="DN59:DV61"/>
    <mergeCell ref="DX60:EQ61"/>
    <mergeCell ref="EM52:EM53"/>
    <mergeCell ref="CX53:DC53"/>
    <mergeCell ref="DN53:DU53"/>
    <mergeCell ref="DN52:DU52"/>
    <mergeCell ref="DX52:EL53"/>
    <mergeCell ref="DF67:DJ67"/>
    <mergeCell ref="EM70:EM71"/>
    <mergeCell ref="DN71:DV73"/>
    <mergeCell ref="CP67:CT67"/>
    <mergeCell ref="CP64:CT64"/>
    <mergeCell ref="DX72:EQ73"/>
    <mergeCell ref="DX55:EL56"/>
    <mergeCell ref="EM55:EM56"/>
    <mergeCell ref="CP70:CU72"/>
    <mergeCell ref="CX65:DC65"/>
    <mergeCell ref="DN65:DU65"/>
    <mergeCell ref="DX67:EL68"/>
    <mergeCell ref="EM67:EM68"/>
    <mergeCell ref="CP9:CU9"/>
    <mergeCell ref="BB25:BK37"/>
    <mergeCell ref="BN28:BV37"/>
    <mergeCell ref="CP14:CU37"/>
    <mergeCell ref="CD14:CM38"/>
    <mergeCell ref="CX11:DU12"/>
    <mergeCell ref="DX11:EQ12"/>
    <mergeCell ref="BN14:BV14"/>
    <mergeCell ref="BN20:BV20"/>
    <mergeCell ref="BN15:BV19"/>
    <mergeCell ref="BN21:BV27"/>
    <mergeCell ref="DX15:EQ25"/>
    <mergeCell ref="DX27:EQ37"/>
    <mergeCell ref="DX26:EQ26"/>
    <mergeCell ref="E9:J9"/>
    <mergeCell ref="W14:AA37"/>
    <mergeCell ref="AK14:AO37"/>
    <mergeCell ref="AR9:AY9"/>
    <mergeCell ref="BB9:BK9"/>
    <mergeCell ref="BN9:BV9"/>
    <mergeCell ref="CD9:CM9"/>
    <mergeCell ref="AR43:AU44"/>
    <mergeCell ref="BB43:BF44"/>
    <mergeCell ref="BG43:BG44"/>
    <mergeCell ref="M44:S44"/>
    <mergeCell ref="W41:Z41"/>
    <mergeCell ref="W44:Z44"/>
    <mergeCell ref="E40:H40"/>
    <mergeCell ref="AR21:AY21"/>
    <mergeCell ref="AR26:AY28"/>
    <mergeCell ref="AR29:AY37"/>
    <mergeCell ref="AR22:AY25"/>
    <mergeCell ref="AR11:AY20"/>
    <mergeCell ref="CD48:CK48"/>
    <mergeCell ref="CD60:CK60"/>
    <mergeCell ref="AR55:AU56"/>
    <mergeCell ref="BB55:BF56"/>
    <mergeCell ref="BG55:BG56"/>
    <mergeCell ref="AR64:AU65"/>
    <mergeCell ref="M40:S40"/>
    <mergeCell ref="BO41:BT43"/>
    <mergeCell ref="AK41:AN41"/>
    <mergeCell ref="BN40:BU40"/>
    <mergeCell ref="W58:AA60"/>
    <mergeCell ref="DX43:EL44"/>
    <mergeCell ref="EM43:EM44"/>
    <mergeCell ref="DF52:DJ52"/>
    <mergeCell ref="DF55:DJ55"/>
    <mergeCell ref="CP58:CU60"/>
    <mergeCell ref="CP52:CT52"/>
    <mergeCell ref="CP55:CT55"/>
    <mergeCell ref="DX64:EL65"/>
    <mergeCell ref="CX64:DC64"/>
    <mergeCell ref="DN64:DU64"/>
    <mergeCell ref="EM58:EM59"/>
    <mergeCell ref="CP46:CU48"/>
    <mergeCell ref="DX46:EL47"/>
    <mergeCell ref="EM46:EM47"/>
    <mergeCell ref="CX52:DC52"/>
    <mergeCell ref="EM64:EM65"/>
    <mergeCell ref="DN47:DV49"/>
    <mergeCell ref="DX48:EQ49"/>
  </mergeCells>
  <printOptions horizontalCentered="1"/>
  <pageMargins left="0.15" right="0.15" top="0.1" bottom="0.1" header="0.3" footer="0.3"/>
  <pageSetup paperSize="9" fitToWidth="2" orientation="portrait" r:id="rId1"/>
  <headerFooter>
    <oddFooter>&amp;CW-&amp;P</oddFooter>
  </headerFooter>
  <colBreaks count="1" manualBreakCount="1">
    <brk id="76" max="8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66CC"/>
  </sheetPr>
  <dimension ref="A1:AR136"/>
  <sheetViews>
    <sheetView view="pageBreakPreview" zoomScaleNormal="100" zoomScaleSheetLayoutView="100" workbookViewId="0">
      <selection activeCell="AL2" sqref="AL2:AP2"/>
    </sheetView>
  </sheetViews>
  <sheetFormatPr defaultColWidth="2.90625" defaultRowHeight="10.3" x14ac:dyDescent="0.25"/>
  <cols>
    <col min="1" max="1" width="1.90625" style="127" customWidth="1"/>
    <col min="2" max="2" width="4.90625" style="458" customWidth="1"/>
    <col min="3" max="4" width="1.90625" style="127" customWidth="1"/>
    <col min="5" max="20" width="2.90625" style="127"/>
    <col min="21" max="22" width="1.90625" style="127" customWidth="1"/>
    <col min="23" max="26" width="2.90625" style="127"/>
    <col min="27" max="27" width="2.90625" style="127" customWidth="1"/>
    <col min="28" max="33" width="2.90625" style="127"/>
    <col min="34" max="34" width="2.90625" style="127" customWidth="1"/>
    <col min="35" max="37" width="2.90625" style="127"/>
    <col min="38" max="38" width="3.08984375" style="127" customWidth="1"/>
    <col min="39" max="39" width="1.90625" style="246" customWidth="1"/>
    <col min="40" max="41" width="1.90625" style="127" customWidth="1"/>
    <col min="42" max="42" width="4.90625" style="84" customWidth="1"/>
    <col min="43" max="43" width="1.90625" style="127" customWidth="1"/>
    <col min="44" max="16384" width="2.90625" style="127"/>
  </cols>
  <sheetData>
    <row r="1" spans="1:43" s="84" customFormat="1" x14ac:dyDescent="0.25">
      <c r="A1" s="1130" t="s">
        <v>47</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row>
    <row r="2" spans="1:43" ht="6" customHeight="1" x14ac:dyDescent="0.25">
      <c r="A2" s="407"/>
      <c r="B2" s="450"/>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L2" s="246"/>
      <c r="AM2" s="127"/>
    </row>
    <row r="3" spans="1:43" s="199" customFormat="1" ht="11.25" customHeight="1" thickBot="1" x14ac:dyDescent="0.3">
      <c r="A3" s="141"/>
      <c r="B3" s="451" t="s">
        <v>48</v>
      </c>
      <c r="C3" s="139"/>
      <c r="D3" s="140"/>
      <c r="E3" s="1132" t="s">
        <v>49</v>
      </c>
      <c r="F3" s="1132"/>
      <c r="G3" s="1132"/>
      <c r="H3" s="1132"/>
      <c r="I3" s="1132"/>
      <c r="J3" s="1132"/>
      <c r="K3" s="1132"/>
      <c r="L3" s="1132"/>
      <c r="M3" s="1132"/>
      <c r="N3" s="1132"/>
      <c r="O3" s="1132"/>
      <c r="P3" s="1132"/>
      <c r="Q3" s="1132"/>
      <c r="R3" s="1132"/>
      <c r="S3" s="1132"/>
      <c r="T3" s="1132"/>
      <c r="U3" s="141"/>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s="84" customFormat="1" ht="6" customHeight="1" x14ac:dyDescent="0.25">
      <c r="A4" s="129"/>
      <c r="B4" s="453"/>
      <c r="C4" s="131"/>
      <c r="D4" s="132"/>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1"/>
      <c r="AN4" s="132"/>
      <c r="AO4" s="133"/>
      <c r="AP4" s="133"/>
      <c r="AQ4" s="135"/>
    </row>
    <row r="5" spans="1:43" s="84" customFormat="1" ht="11.25" customHeight="1" x14ac:dyDescent="0.25">
      <c r="A5" s="136"/>
      <c r="B5" s="452">
        <v>230</v>
      </c>
      <c r="C5" s="202"/>
      <c r="D5" s="109"/>
      <c r="E5" s="1226" t="s">
        <v>98</v>
      </c>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c r="AL5" s="1226"/>
      <c r="AM5" s="202"/>
      <c r="AN5" s="109"/>
      <c r="AO5" s="407"/>
      <c r="AP5" s="407"/>
      <c r="AQ5" s="137"/>
    </row>
    <row r="6" spans="1:43" s="84" customFormat="1" ht="6" customHeight="1" x14ac:dyDescent="0.25">
      <c r="A6" s="136"/>
      <c r="B6" s="393"/>
      <c r="C6" s="202"/>
      <c r="D6" s="109"/>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7"/>
      <c r="AL6" s="407"/>
      <c r="AM6" s="202"/>
      <c r="AN6" s="109"/>
      <c r="AO6" s="407"/>
      <c r="AP6" s="407"/>
      <c r="AQ6" s="137"/>
    </row>
    <row r="7" spans="1:43" s="84" customFormat="1" ht="11.25" customHeight="1" x14ac:dyDescent="0.25">
      <c r="A7" s="136"/>
      <c r="B7" s="393"/>
      <c r="C7" s="202"/>
      <c r="D7" s="109"/>
      <c r="E7" s="407"/>
      <c r="F7" s="407"/>
      <c r="H7" s="412"/>
      <c r="I7" s="412"/>
      <c r="J7" s="412"/>
      <c r="K7" s="412"/>
      <c r="L7" s="412"/>
      <c r="M7" s="412"/>
      <c r="N7" s="412"/>
      <c r="O7" s="412"/>
      <c r="P7" s="412"/>
      <c r="Q7" s="412"/>
      <c r="R7" s="85"/>
      <c r="S7" s="85"/>
      <c r="T7" s="85"/>
      <c r="U7" s="407"/>
      <c r="V7" s="407"/>
      <c r="W7" s="407"/>
      <c r="X7" s="407"/>
      <c r="Y7" s="1221" t="s">
        <v>99</v>
      </c>
      <c r="Z7" s="1221"/>
      <c r="AA7" s="1221"/>
      <c r="AB7" s="1221"/>
      <c r="AC7" s="1221"/>
      <c r="AD7" s="1221"/>
      <c r="AE7" s="1221"/>
      <c r="AF7" s="1221"/>
      <c r="AG7" s="1221"/>
      <c r="AH7" s="407"/>
      <c r="AI7" s="407"/>
      <c r="AJ7" s="407"/>
      <c r="AK7" s="407"/>
      <c r="AL7" s="407"/>
      <c r="AM7" s="202"/>
      <c r="AN7" s="109"/>
      <c r="AO7" s="407"/>
      <c r="AP7" s="407"/>
      <c r="AQ7" s="137"/>
    </row>
    <row r="8" spans="1:43" s="84" customFormat="1" ht="11.25" customHeight="1" x14ac:dyDescent="0.25">
      <c r="A8" s="136"/>
      <c r="B8" s="393"/>
      <c r="C8" s="202"/>
      <c r="D8" s="109"/>
      <c r="E8" s="407"/>
      <c r="F8" s="407"/>
      <c r="G8" s="1219" t="s">
        <v>1327</v>
      </c>
      <c r="H8" s="1219"/>
      <c r="I8" s="1219"/>
      <c r="J8" s="1219"/>
      <c r="K8" s="1219"/>
      <c r="L8" s="1219"/>
      <c r="M8" s="1219"/>
      <c r="N8" s="1219"/>
      <c r="O8" s="1219"/>
      <c r="P8" s="1219"/>
      <c r="Q8" s="1219"/>
      <c r="R8" s="85"/>
      <c r="S8" s="85"/>
      <c r="T8" s="85"/>
      <c r="U8" s="407"/>
      <c r="V8" s="407"/>
      <c r="W8" s="407"/>
      <c r="X8" s="407"/>
      <c r="Y8" s="1221"/>
      <c r="Z8" s="1221"/>
      <c r="AA8" s="1221"/>
      <c r="AB8" s="1221"/>
      <c r="AC8" s="1221"/>
      <c r="AD8" s="1221"/>
      <c r="AE8" s="1221"/>
      <c r="AF8" s="1221"/>
      <c r="AG8" s="1221"/>
      <c r="AH8" s="407"/>
      <c r="AI8" s="407"/>
      <c r="AJ8" s="407"/>
      <c r="AK8" s="407"/>
      <c r="AL8" s="407"/>
      <c r="AM8" s="202"/>
      <c r="AN8" s="109"/>
      <c r="AO8" s="407"/>
      <c r="AP8" s="407"/>
      <c r="AQ8" s="137"/>
    </row>
    <row r="9" spans="1:43" s="84" customFormat="1" ht="11.25" customHeight="1" x14ac:dyDescent="0.25">
      <c r="A9" s="136"/>
      <c r="B9" s="393"/>
      <c r="C9" s="202"/>
      <c r="D9" s="109"/>
      <c r="E9" s="407"/>
      <c r="F9" s="407"/>
      <c r="G9" s="1219"/>
      <c r="H9" s="1219"/>
      <c r="I9" s="1219"/>
      <c r="J9" s="1219"/>
      <c r="K9" s="1219"/>
      <c r="L9" s="1219"/>
      <c r="M9" s="1219"/>
      <c r="N9" s="1219"/>
      <c r="O9" s="1219"/>
      <c r="P9" s="1219"/>
      <c r="Q9" s="1219"/>
      <c r="R9" s="85"/>
      <c r="S9" s="85"/>
      <c r="T9" s="85"/>
      <c r="U9" s="407"/>
      <c r="V9" s="407"/>
      <c r="W9" s="407"/>
      <c r="X9" s="407"/>
      <c r="Y9" s="1221"/>
      <c r="Z9" s="1221"/>
      <c r="AA9" s="1221"/>
      <c r="AB9" s="1221"/>
      <c r="AC9" s="1221"/>
      <c r="AD9" s="1221"/>
      <c r="AE9" s="1221"/>
      <c r="AF9" s="1221"/>
      <c r="AG9" s="1221"/>
      <c r="AH9" s="407"/>
      <c r="AI9" s="407"/>
      <c r="AJ9" s="407"/>
      <c r="AK9" s="407"/>
      <c r="AL9" s="407"/>
      <c r="AM9" s="202"/>
      <c r="AN9" s="109"/>
      <c r="AO9" s="407"/>
      <c r="AP9" s="407"/>
      <c r="AQ9" s="137"/>
    </row>
    <row r="10" spans="1:43" s="84" customFormat="1" ht="11.25" customHeight="1" x14ac:dyDescent="0.25">
      <c r="A10" s="136"/>
      <c r="B10" s="393"/>
      <c r="C10" s="202"/>
      <c r="D10" s="109"/>
      <c r="E10" s="407"/>
      <c r="F10" s="407"/>
      <c r="G10" s="1219"/>
      <c r="H10" s="1219"/>
      <c r="I10" s="1219"/>
      <c r="J10" s="1219"/>
      <c r="K10" s="1219"/>
      <c r="L10" s="1219"/>
      <c r="M10" s="1219"/>
      <c r="N10" s="1219"/>
      <c r="O10" s="1219"/>
      <c r="P10" s="1219"/>
      <c r="Q10" s="1219"/>
      <c r="R10" s="85"/>
      <c r="S10" s="85"/>
      <c r="T10" s="85"/>
      <c r="U10" s="407"/>
      <c r="V10" s="407"/>
      <c r="W10" s="407"/>
      <c r="X10" s="407"/>
      <c r="Y10" s="407"/>
      <c r="Z10" s="407"/>
      <c r="AA10" s="407"/>
      <c r="AB10" s="407"/>
      <c r="AC10" s="85"/>
      <c r="AD10" s="85"/>
      <c r="AE10" s="407"/>
      <c r="AF10" s="407"/>
      <c r="AG10" s="407"/>
      <c r="AH10" s="407"/>
      <c r="AI10" s="407"/>
      <c r="AJ10" s="407"/>
      <c r="AK10" s="407"/>
      <c r="AL10" s="407"/>
      <c r="AM10" s="202"/>
      <c r="AN10" s="109"/>
      <c r="AO10" s="407"/>
      <c r="AP10" s="407"/>
      <c r="AQ10" s="137"/>
    </row>
    <row r="11" spans="1:43" s="84" customFormat="1" ht="11.25" customHeight="1" x14ac:dyDescent="0.25">
      <c r="A11" s="136"/>
      <c r="B11" s="393"/>
      <c r="C11" s="202"/>
      <c r="D11" s="109"/>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85"/>
      <c r="AE11" s="407"/>
      <c r="AF11" s="407"/>
      <c r="AG11" s="203" t="s">
        <v>100</v>
      </c>
      <c r="AH11" s="407"/>
      <c r="AI11" s="407"/>
      <c r="AJ11" s="407"/>
      <c r="AK11" s="407"/>
      <c r="AL11" s="407"/>
      <c r="AM11" s="202"/>
      <c r="AN11" s="109"/>
      <c r="AO11" s="407"/>
      <c r="AP11" s="407"/>
      <c r="AQ11" s="137"/>
    </row>
    <row r="12" spans="1:43" s="84" customFormat="1" ht="6" customHeight="1" thickBot="1" x14ac:dyDescent="0.3">
      <c r="A12" s="138"/>
      <c r="B12" s="451"/>
      <c r="C12" s="139"/>
      <c r="D12" s="140"/>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39"/>
      <c r="AN12" s="140"/>
      <c r="AO12" s="141"/>
      <c r="AP12" s="141"/>
      <c r="AQ12" s="143"/>
    </row>
    <row r="13" spans="1:43" s="84" customFormat="1" ht="6" customHeight="1" x14ac:dyDescent="0.25">
      <c r="A13" s="129"/>
      <c r="B13" s="453"/>
      <c r="C13" s="131"/>
      <c r="D13" s="132"/>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1"/>
      <c r="AN13" s="132"/>
      <c r="AO13" s="133"/>
      <c r="AP13" s="133"/>
      <c r="AQ13" s="135"/>
    </row>
    <row r="14" spans="1:43" ht="11.25" customHeight="1" x14ac:dyDescent="0.25">
      <c r="A14" s="136"/>
      <c r="B14" s="452">
        <v>231</v>
      </c>
      <c r="C14" s="202"/>
      <c r="D14" s="109"/>
      <c r="E14" s="189"/>
      <c r="F14" s="407"/>
      <c r="G14" s="407"/>
      <c r="H14" s="1148" t="str">
        <f>"FOR EACH LIVE BIRTH IN " &amp; FIVE_YRS_BEFORE_SRVY &amp; "-" &amp; FW_YR &amp; ", ENTER 'B' IN THE MONTH OF BIRTH IN THE CALENDAR. WRITE THE NAME OF THE CHILD TO THE LEFT OF THE 'B' CODE. " &amp; " FOR EACH LIVE BIRTH, RECORD 'P' IN EACH OF THE PRECEDING MONTHS ACCORDING TO THE DURATION OF PREGNANCY. " &amp; "(NOTE: THE NUMBER OF 'P's MUST BE ONE LESS THAN THE NUMBER OF MONTHS THAT THE PREGNANCY LASTED.)"</f>
        <v>FOR EACH LIVE BIRTH IN 2017-2022, ENTER 'B' IN THE MONTH OF BIRTH IN THE CALENDAR. WRITE THE NAME OF THE CHILD TO THE LEFT OF THE 'B' CODE.  FOR EACH LIVE BIRTH, RECORD 'P' IN EACH OF THE PRECEDING MONTHS ACCORDING TO THE DURATION OF PREGNANCY. (NOTE: THE NUMBER OF 'P's MUST BE ONE LESS THAN THE NUMBER OF MONTHS THAT THE PREGNANCY LASTED.)</v>
      </c>
      <c r="I14" s="1148"/>
      <c r="J14" s="1148"/>
      <c r="K14" s="1148"/>
      <c r="L14" s="1148"/>
      <c r="M14" s="1148"/>
      <c r="N14" s="1148"/>
      <c r="O14" s="1148"/>
      <c r="P14" s="1148"/>
      <c r="Q14" s="1148"/>
      <c r="R14" s="1148"/>
      <c r="S14" s="1148"/>
      <c r="T14" s="1148"/>
      <c r="U14" s="1148"/>
      <c r="V14" s="1148"/>
      <c r="W14" s="1148"/>
      <c r="X14" s="1148"/>
      <c r="Y14" s="1148"/>
      <c r="Z14" s="1148"/>
      <c r="AA14" s="1148"/>
      <c r="AB14" s="1148"/>
      <c r="AC14" s="1148"/>
      <c r="AD14" s="1148"/>
      <c r="AE14" s="1148"/>
      <c r="AF14" s="1148"/>
      <c r="AG14" s="1148"/>
      <c r="AH14" s="1148"/>
      <c r="AI14" s="1148"/>
      <c r="AJ14" s="1148"/>
      <c r="AK14" s="1148"/>
      <c r="AL14" s="1148"/>
      <c r="AM14" s="202"/>
      <c r="AN14" s="109"/>
      <c r="AO14" s="407"/>
      <c r="AP14" s="407"/>
      <c r="AQ14" s="137"/>
    </row>
    <row r="15" spans="1:43" ht="11.25" customHeight="1" x14ac:dyDescent="0.25">
      <c r="A15" s="136"/>
      <c r="B15" s="454"/>
      <c r="C15" s="202"/>
      <c r="D15" s="109"/>
      <c r="E15" s="1225" t="s">
        <v>101</v>
      </c>
      <c r="F15" s="1225"/>
      <c r="G15" s="1225"/>
      <c r="H15" s="1148"/>
      <c r="I15" s="1148"/>
      <c r="J15" s="1148"/>
      <c r="K15" s="1148"/>
      <c r="L15" s="1148"/>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202"/>
      <c r="AN15" s="109"/>
      <c r="AO15" s="407"/>
      <c r="AP15" s="407"/>
      <c r="AQ15" s="137"/>
    </row>
    <row r="16" spans="1:43" ht="11.25" customHeight="1" x14ac:dyDescent="0.25">
      <c r="A16" s="136"/>
      <c r="B16" s="393"/>
      <c r="C16" s="202"/>
      <c r="D16" s="109"/>
      <c r="E16" s="1225"/>
      <c r="F16" s="1225"/>
      <c r="G16" s="1225"/>
      <c r="H16" s="1148"/>
      <c r="I16" s="1148"/>
      <c r="J16" s="1148"/>
      <c r="K16" s="1148"/>
      <c r="L16" s="1148"/>
      <c r="M16" s="1148"/>
      <c r="N16" s="1148"/>
      <c r="O16" s="1148"/>
      <c r="P16" s="1148"/>
      <c r="Q16" s="1148"/>
      <c r="R16" s="1148"/>
      <c r="S16" s="1148"/>
      <c r="T16" s="1148"/>
      <c r="U16" s="1148"/>
      <c r="V16" s="1148"/>
      <c r="W16" s="1148"/>
      <c r="X16" s="1148"/>
      <c r="Y16" s="1148"/>
      <c r="Z16" s="1148"/>
      <c r="AA16" s="1148"/>
      <c r="AB16" s="1148"/>
      <c r="AC16" s="1148"/>
      <c r="AD16" s="1148"/>
      <c r="AE16" s="1148"/>
      <c r="AF16" s="1148"/>
      <c r="AG16" s="1148"/>
      <c r="AH16" s="1148"/>
      <c r="AI16" s="1148"/>
      <c r="AJ16" s="1148"/>
      <c r="AK16" s="1148"/>
      <c r="AL16" s="1148"/>
      <c r="AM16" s="202"/>
      <c r="AN16" s="109"/>
      <c r="AO16" s="407"/>
      <c r="AP16" s="407"/>
      <c r="AQ16" s="137"/>
    </row>
    <row r="17" spans="1:43" ht="11.25" customHeight="1" x14ac:dyDescent="0.25">
      <c r="A17" s="136"/>
      <c r="B17" s="393"/>
      <c r="C17" s="202"/>
      <c r="D17" s="109"/>
      <c r="E17" s="1225"/>
      <c r="F17" s="1225"/>
      <c r="G17" s="1225"/>
      <c r="H17" s="1148"/>
      <c r="I17" s="1148"/>
      <c r="J17" s="1148"/>
      <c r="K17" s="1148"/>
      <c r="L17" s="1148"/>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202"/>
      <c r="AN17" s="109"/>
      <c r="AO17" s="407"/>
      <c r="AP17" s="407"/>
      <c r="AQ17" s="137"/>
    </row>
    <row r="18" spans="1:43" ht="11.25" customHeight="1" x14ac:dyDescent="0.25">
      <c r="A18" s="136"/>
      <c r="B18" s="393"/>
      <c r="C18" s="202"/>
      <c r="D18" s="109"/>
      <c r="E18" s="1225"/>
      <c r="F18" s="1225"/>
      <c r="G18" s="1225"/>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202"/>
      <c r="AN18" s="109"/>
      <c r="AO18" s="407"/>
      <c r="AP18" s="407"/>
      <c r="AQ18" s="137"/>
    </row>
    <row r="19" spans="1:43" ht="6" customHeight="1" x14ac:dyDescent="0.25">
      <c r="A19" s="136"/>
      <c r="B19" s="393"/>
      <c r="C19" s="202"/>
      <c r="D19" s="109"/>
      <c r="E19" s="407"/>
      <c r="F19" s="407"/>
      <c r="G19" s="407"/>
      <c r="H19" s="1148"/>
      <c r="I19" s="1148"/>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202"/>
      <c r="AN19" s="109"/>
      <c r="AO19" s="407"/>
      <c r="AP19" s="407"/>
      <c r="AQ19" s="137"/>
    </row>
    <row r="20" spans="1:43" s="84" customFormat="1" ht="11.25" customHeight="1" x14ac:dyDescent="0.25">
      <c r="A20" s="136"/>
      <c r="B20" s="393"/>
      <c r="C20" s="202"/>
      <c r="D20" s="109"/>
      <c r="E20" s="431"/>
      <c r="F20" s="431"/>
      <c r="G20" s="431"/>
      <c r="H20" s="1148" t="str">
        <f>"FOR EACH PREGNANCY THAT DID NOT END IN A LIVE BIRTH IN "&amp;FIVE_YRS_BEFORE_SRVY&amp;"-"&amp;FW_YR&amp;", ENTER 'T' IN THE CALENDAR IN THE MONTH THAT THE PREGNANCY TERMINATED AND 'P' FOR THE REMAINING NUMBER OF COMPLETED MONTHS OF PREGNANCY."</f>
        <v>FOR EACH PREGNANCY THAT DID NOT END IN A LIVE BIRTH IN 2017-2022, ENTER 'T' IN THE CALENDAR IN THE MONTH THAT THE PREGNANCY TERMINATED AND 'P' FOR THE REMAINING NUMBER OF COMPLETED MONTHS OF PREGNANCY.</v>
      </c>
      <c r="I20" s="1148"/>
      <c r="J20" s="1148"/>
      <c r="K20" s="1148"/>
      <c r="L20" s="1148"/>
      <c r="M20" s="1148"/>
      <c r="N20" s="1148"/>
      <c r="O20" s="1148"/>
      <c r="P20" s="1148"/>
      <c r="Q20" s="1148"/>
      <c r="R20" s="1148"/>
      <c r="S20" s="1148"/>
      <c r="T20" s="1148"/>
      <c r="U20" s="1148"/>
      <c r="V20" s="1148"/>
      <c r="W20" s="1148"/>
      <c r="X20" s="1148"/>
      <c r="Y20" s="1148"/>
      <c r="Z20" s="1148"/>
      <c r="AA20" s="1148"/>
      <c r="AB20" s="1148"/>
      <c r="AC20" s="1148"/>
      <c r="AD20" s="1148"/>
      <c r="AE20" s="1148"/>
      <c r="AF20" s="1148"/>
      <c r="AG20" s="1148"/>
      <c r="AH20" s="1148"/>
      <c r="AI20" s="1148"/>
      <c r="AJ20" s="1148"/>
      <c r="AK20" s="1148"/>
      <c r="AL20" s="1148"/>
      <c r="AM20" s="202"/>
      <c r="AN20" s="109"/>
      <c r="AO20" s="407"/>
      <c r="AP20" s="407"/>
      <c r="AQ20" s="137"/>
    </row>
    <row r="21" spans="1:43" s="84" customFormat="1" ht="11.25" customHeight="1" x14ac:dyDescent="0.25">
      <c r="A21" s="136"/>
      <c r="B21" s="393"/>
      <c r="C21" s="202"/>
      <c r="D21" s="109"/>
      <c r="E21" s="431"/>
      <c r="F21" s="431"/>
      <c r="G21" s="431"/>
      <c r="H21" s="1148"/>
      <c r="I21" s="1148"/>
      <c r="J21" s="1148"/>
      <c r="K21" s="1148"/>
      <c r="L21" s="1148"/>
      <c r="M21" s="1148"/>
      <c r="N21" s="1148"/>
      <c r="O21" s="1148"/>
      <c r="P21" s="1148"/>
      <c r="Q21" s="1148"/>
      <c r="R21" s="1148"/>
      <c r="S21" s="1148"/>
      <c r="T21" s="1148"/>
      <c r="U21" s="1148"/>
      <c r="V21" s="1148"/>
      <c r="W21" s="1148"/>
      <c r="X21" s="1148"/>
      <c r="Y21" s="1148"/>
      <c r="Z21" s="1148"/>
      <c r="AA21" s="1148"/>
      <c r="AB21" s="1148"/>
      <c r="AC21" s="1148"/>
      <c r="AD21" s="1148"/>
      <c r="AE21" s="1148"/>
      <c r="AF21" s="1148"/>
      <c r="AG21" s="1148"/>
      <c r="AH21" s="1148"/>
      <c r="AI21" s="1148"/>
      <c r="AJ21" s="1148"/>
      <c r="AK21" s="1148"/>
      <c r="AL21" s="1148"/>
      <c r="AM21" s="202"/>
      <c r="AN21" s="109"/>
      <c r="AO21" s="407"/>
      <c r="AP21" s="407"/>
      <c r="AQ21" s="137"/>
    </row>
    <row r="22" spans="1:43" s="84" customFormat="1" ht="11.25" customHeight="1" x14ac:dyDescent="0.25">
      <c r="A22" s="136"/>
      <c r="B22" s="393"/>
      <c r="C22" s="202"/>
      <c r="D22" s="109"/>
      <c r="E22" s="431"/>
      <c r="F22" s="431"/>
      <c r="G22" s="431"/>
      <c r="H22" s="1148"/>
      <c r="I22" s="1148"/>
      <c r="J22" s="1148"/>
      <c r="K22" s="1148"/>
      <c r="L22" s="1148"/>
      <c r="M22" s="1148"/>
      <c r="N22" s="1148"/>
      <c r="O22" s="1148"/>
      <c r="P22" s="1148"/>
      <c r="Q22" s="1148"/>
      <c r="R22" s="1148"/>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202"/>
      <c r="AN22" s="109"/>
      <c r="AO22" s="407"/>
      <c r="AP22" s="407"/>
      <c r="AQ22" s="137"/>
    </row>
    <row r="23" spans="1:43" s="84" customFormat="1" ht="6" customHeight="1" x14ac:dyDescent="0.25">
      <c r="A23" s="136"/>
      <c r="B23" s="393"/>
      <c r="C23" s="202"/>
      <c r="D23" s="109"/>
      <c r="E23" s="431"/>
      <c r="F23" s="431"/>
      <c r="G23" s="431"/>
      <c r="H23" s="1148"/>
      <c r="I23" s="1148"/>
      <c r="J23" s="1148"/>
      <c r="K23" s="1148"/>
      <c r="L23" s="1148"/>
      <c r="M23" s="1148"/>
      <c r="N23" s="1148"/>
      <c r="O23" s="1148"/>
      <c r="P23" s="1148"/>
      <c r="Q23" s="1148"/>
      <c r="R23" s="1148"/>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202"/>
      <c r="AN23" s="109"/>
      <c r="AO23" s="407"/>
      <c r="AP23" s="407"/>
      <c r="AQ23" s="137"/>
    </row>
    <row r="24" spans="1:43" s="84" customFormat="1" x14ac:dyDescent="0.25">
      <c r="A24" s="136"/>
      <c r="B24" s="393"/>
      <c r="C24" s="202"/>
      <c r="D24" s="109"/>
      <c r="E24" s="145"/>
      <c r="F24" s="145"/>
      <c r="G24" s="145"/>
      <c r="H24" s="1148" t="s">
        <v>1348</v>
      </c>
      <c r="I24" s="1148"/>
      <c r="J24" s="1148"/>
      <c r="K24" s="1148"/>
      <c r="L24" s="1148"/>
      <c r="M24" s="1148"/>
      <c r="N24" s="1148"/>
      <c r="O24" s="1148"/>
      <c r="P24" s="1148"/>
      <c r="Q24" s="1148"/>
      <c r="R24" s="1148"/>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202"/>
      <c r="AN24" s="109"/>
      <c r="AO24" s="407"/>
      <c r="AP24" s="407"/>
      <c r="AQ24" s="137"/>
    </row>
    <row r="25" spans="1:43" s="84" customFormat="1" x14ac:dyDescent="0.25">
      <c r="A25" s="136"/>
      <c r="B25" s="393"/>
      <c r="C25" s="202"/>
      <c r="D25" s="109"/>
      <c r="E25" s="145"/>
      <c r="F25" s="145"/>
      <c r="G25" s="145"/>
      <c r="H25" s="1148"/>
      <c r="I25" s="1148"/>
      <c r="J25" s="1148"/>
      <c r="K25" s="1148"/>
      <c r="L25" s="1148"/>
      <c r="M25" s="1148"/>
      <c r="N25" s="1148"/>
      <c r="O25" s="1148"/>
      <c r="P25" s="1148"/>
      <c r="Q25" s="1148"/>
      <c r="R25" s="1148"/>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202"/>
      <c r="AN25" s="109"/>
      <c r="AO25" s="407"/>
      <c r="AP25" s="407"/>
      <c r="AQ25" s="137"/>
    </row>
    <row r="26" spans="1:43" s="84" customFormat="1" x14ac:dyDescent="0.25">
      <c r="A26" s="136"/>
      <c r="B26" s="393"/>
      <c r="C26" s="202"/>
      <c r="D26" s="109"/>
      <c r="E26" s="145"/>
      <c r="F26" s="145"/>
      <c r="G26" s="145"/>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202"/>
      <c r="AN26" s="109"/>
      <c r="AO26" s="407"/>
      <c r="AP26" s="407"/>
      <c r="AQ26" s="137"/>
    </row>
    <row r="27" spans="1:43" s="84" customFormat="1" ht="6" customHeight="1" thickBot="1" x14ac:dyDescent="0.3">
      <c r="A27" s="138"/>
      <c r="B27" s="451"/>
      <c r="C27" s="139"/>
      <c r="D27" s="140"/>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2"/>
      <c r="AM27" s="139"/>
      <c r="AN27" s="140"/>
      <c r="AO27" s="141"/>
      <c r="AP27" s="141"/>
      <c r="AQ27" s="143"/>
    </row>
    <row r="28" spans="1:43" ht="6" customHeight="1" x14ac:dyDescent="0.25">
      <c r="A28" s="133"/>
      <c r="B28" s="453"/>
      <c r="C28" s="131"/>
      <c r="D28" s="132"/>
      <c r="E28" s="133"/>
      <c r="F28" s="133"/>
      <c r="G28" s="133"/>
      <c r="H28" s="133"/>
      <c r="I28" s="133"/>
      <c r="J28" s="133"/>
      <c r="K28" s="133"/>
      <c r="L28" s="133"/>
      <c r="M28" s="133"/>
      <c r="N28" s="133"/>
      <c r="O28" s="133"/>
      <c r="P28" s="133"/>
      <c r="Q28" s="133"/>
      <c r="R28" s="133"/>
      <c r="S28" s="133"/>
      <c r="T28" s="133"/>
      <c r="U28" s="133"/>
      <c r="V28" s="132"/>
      <c r="W28" s="133"/>
      <c r="X28" s="133"/>
      <c r="Y28" s="133"/>
      <c r="Z28" s="133"/>
      <c r="AA28" s="133"/>
      <c r="AB28" s="133"/>
      <c r="AC28" s="133"/>
      <c r="AD28" s="133"/>
      <c r="AE28" s="133"/>
      <c r="AF28" s="133"/>
      <c r="AG28" s="133"/>
      <c r="AH28" s="133"/>
      <c r="AI28" s="133"/>
      <c r="AJ28" s="133"/>
      <c r="AK28" s="133"/>
      <c r="AL28" s="134"/>
      <c r="AM28" s="131"/>
      <c r="AN28" s="132"/>
      <c r="AO28" s="133"/>
      <c r="AP28" s="133"/>
      <c r="AQ28" s="133"/>
    </row>
    <row r="29" spans="1:43" ht="11.25" customHeight="1" x14ac:dyDescent="0.25">
      <c r="A29" s="407"/>
      <c r="B29" s="452">
        <v>232</v>
      </c>
      <c r="C29" s="202"/>
      <c r="D29" s="109"/>
      <c r="E29" s="1128" t="str">
        <f ca="1">VLOOKUP(INDIRECT(ADDRESS(ROW(),COLUMN()-3)),INDIRECT("translations[[Question Num]:["&amp; Language_Selected &amp;"]]"),MATCH(Language_Selected,Language_Options,0)+1,FALSE)</f>
        <v>Are you pregnant now?</v>
      </c>
      <c r="F29" s="1128"/>
      <c r="G29" s="1128"/>
      <c r="H29" s="1128"/>
      <c r="I29" s="1128"/>
      <c r="J29" s="1128"/>
      <c r="K29" s="1128"/>
      <c r="L29" s="1128"/>
      <c r="M29" s="1128"/>
      <c r="N29" s="1128"/>
      <c r="O29" s="1128"/>
      <c r="P29" s="1128"/>
      <c r="Q29" s="1128"/>
      <c r="R29" s="1128"/>
      <c r="S29" s="1128"/>
      <c r="T29" s="1128"/>
      <c r="U29" s="381"/>
      <c r="V29" s="109"/>
      <c r="W29" s="381" t="s">
        <v>52</v>
      </c>
      <c r="X29" s="381"/>
      <c r="Y29" s="111" t="s">
        <v>9</v>
      </c>
      <c r="Z29" s="111"/>
      <c r="AA29" s="111"/>
      <c r="AB29" s="111"/>
      <c r="AC29" s="111"/>
      <c r="AD29" s="111"/>
      <c r="AE29" s="111"/>
      <c r="AF29" s="111"/>
      <c r="AG29" s="111"/>
      <c r="AH29" s="111"/>
      <c r="AI29" s="111"/>
      <c r="AJ29" s="111"/>
      <c r="AK29" s="111"/>
      <c r="AL29" s="117" t="s">
        <v>53</v>
      </c>
      <c r="AM29" s="202"/>
      <c r="AN29" s="109"/>
      <c r="AO29" s="381"/>
      <c r="AP29" s="381"/>
      <c r="AQ29" s="381"/>
    </row>
    <row r="30" spans="1:43" x14ac:dyDescent="0.25">
      <c r="A30" s="407"/>
      <c r="B30" s="450"/>
      <c r="C30" s="202"/>
      <c r="D30" s="109"/>
      <c r="E30" s="1128"/>
      <c r="F30" s="1128"/>
      <c r="G30" s="1128"/>
      <c r="H30" s="1128"/>
      <c r="I30" s="1128"/>
      <c r="J30" s="1128"/>
      <c r="K30" s="1128"/>
      <c r="L30" s="1128"/>
      <c r="M30" s="1128"/>
      <c r="N30" s="1128"/>
      <c r="O30" s="1128"/>
      <c r="P30" s="1128"/>
      <c r="Q30" s="1128"/>
      <c r="R30" s="1128"/>
      <c r="S30" s="1128"/>
      <c r="T30" s="1128"/>
      <c r="U30" s="381"/>
      <c r="V30" s="109"/>
      <c r="W30" s="381" t="s">
        <v>54</v>
      </c>
      <c r="X30" s="381"/>
      <c r="Y30" s="111" t="s">
        <v>9</v>
      </c>
      <c r="Z30" s="111"/>
      <c r="AA30" s="111"/>
      <c r="AB30" s="111"/>
      <c r="AC30" s="111"/>
      <c r="AD30" s="111"/>
      <c r="AE30" s="111"/>
      <c r="AF30" s="111"/>
      <c r="AG30" s="111"/>
      <c r="AH30" s="111"/>
      <c r="AI30" s="111"/>
      <c r="AJ30" s="111"/>
      <c r="AK30" s="111"/>
      <c r="AL30" s="117" t="s">
        <v>55</v>
      </c>
      <c r="AM30" s="202"/>
      <c r="AN30" s="109"/>
      <c r="AO30" s="381"/>
      <c r="AP30" s="1222">
        <v>236</v>
      </c>
      <c r="AQ30" s="381"/>
    </row>
    <row r="31" spans="1:43" x14ac:dyDescent="0.25">
      <c r="A31" s="407"/>
      <c r="B31" s="450"/>
      <c r="C31" s="202"/>
      <c r="D31" s="109"/>
      <c r="E31" s="1128"/>
      <c r="F31" s="1128"/>
      <c r="G31" s="1128"/>
      <c r="H31" s="1128"/>
      <c r="I31" s="1128"/>
      <c r="J31" s="1128"/>
      <c r="K31" s="1128"/>
      <c r="L31" s="1128"/>
      <c r="M31" s="1128"/>
      <c r="N31" s="1128"/>
      <c r="O31" s="1128"/>
      <c r="P31" s="1128"/>
      <c r="Q31" s="1128"/>
      <c r="R31" s="1128"/>
      <c r="S31" s="1128"/>
      <c r="T31" s="1128"/>
      <c r="U31" s="381"/>
      <c r="V31" s="109"/>
      <c r="W31" s="381" t="s">
        <v>102</v>
      </c>
      <c r="X31" s="381"/>
      <c r="Y31" s="381"/>
      <c r="Z31" s="381"/>
      <c r="AA31" s="111" t="s">
        <v>9</v>
      </c>
      <c r="AB31" s="111"/>
      <c r="AC31" s="111"/>
      <c r="AD31" s="111"/>
      <c r="AE31" s="111"/>
      <c r="AF31" s="111"/>
      <c r="AG31" s="111"/>
      <c r="AH31" s="111"/>
      <c r="AI31" s="111"/>
      <c r="AJ31" s="111"/>
      <c r="AK31" s="111"/>
      <c r="AL31" s="117" t="s">
        <v>103</v>
      </c>
      <c r="AM31" s="202"/>
      <c r="AN31" s="109"/>
      <c r="AO31" s="381"/>
      <c r="AP31" s="1222"/>
      <c r="AQ31" s="381"/>
    </row>
    <row r="32" spans="1:43" ht="6" customHeight="1" x14ac:dyDescent="0.25">
      <c r="A32" s="119"/>
      <c r="B32" s="394"/>
      <c r="C32" s="114"/>
      <c r="D32" s="113"/>
      <c r="E32" s="119"/>
      <c r="F32" s="119"/>
      <c r="G32" s="119"/>
      <c r="H32" s="119"/>
      <c r="I32" s="119"/>
      <c r="J32" s="119"/>
      <c r="K32" s="119"/>
      <c r="L32" s="119"/>
      <c r="M32" s="119"/>
      <c r="N32" s="119"/>
      <c r="O32" s="119"/>
      <c r="P32" s="119"/>
      <c r="Q32" s="119"/>
      <c r="R32" s="119"/>
      <c r="S32" s="119"/>
      <c r="T32" s="119"/>
      <c r="U32" s="119"/>
      <c r="V32" s="113"/>
      <c r="W32" s="119"/>
      <c r="X32" s="119"/>
      <c r="Y32" s="119"/>
      <c r="Z32" s="119"/>
      <c r="AA32" s="119"/>
      <c r="AB32" s="119"/>
      <c r="AC32" s="119"/>
      <c r="AD32" s="119"/>
      <c r="AE32" s="119"/>
      <c r="AF32" s="119"/>
      <c r="AG32" s="119"/>
      <c r="AH32" s="119"/>
      <c r="AI32" s="119"/>
      <c r="AJ32" s="119"/>
      <c r="AK32" s="119"/>
      <c r="AL32" s="120"/>
      <c r="AM32" s="114"/>
      <c r="AN32" s="113"/>
      <c r="AO32" s="119"/>
      <c r="AP32" s="119"/>
      <c r="AQ32" s="119"/>
    </row>
    <row r="33" spans="1:43" ht="6" customHeight="1" x14ac:dyDescent="0.25">
      <c r="A33" s="29"/>
      <c r="B33" s="455"/>
      <c r="C33" s="107"/>
      <c r="D33" s="108"/>
      <c r="E33" s="29"/>
      <c r="F33" s="29"/>
      <c r="G33" s="29"/>
      <c r="H33" s="29"/>
      <c r="I33" s="29"/>
      <c r="J33" s="29"/>
      <c r="K33" s="29"/>
      <c r="L33" s="29"/>
      <c r="M33" s="29"/>
      <c r="N33" s="29"/>
      <c r="O33" s="29"/>
      <c r="P33" s="29"/>
      <c r="Q33" s="29"/>
      <c r="R33" s="29"/>
      <c r="S33" s="29"/>
      <c r="T33" s="29"/>
      <c r="U33" s="29"/>
      <c r="V33" s="108"/>
      <c r="W33" s="29"/>
      <c r="X33" s="29"/>
      <c r="Y33" s="29"/>
      <c r="Z33" s="29"/>
      <c r="AA33" s="29"/>
      <c r="AB33" s="29"/>
      <c r="AC33" s="29"/>
      <c r="AD33" s="29"/>
      <c r="AE33" s="29"/>
      <c r="AF33" s="29"/>
      <c r="AG33" s="29"/>
      <c r="AH33" s="29"/>
      <c r="AI33" s="29"/>
      <c r="AJ33" s="29"/>
      <c r="AK33" s="29"/>
      <c r="AL33" s="33"/>
      <c r="AM33" s="107"/>
      <c r="AN33" s="108"/>
      <c r="AO33" s="29"/>
      <c r="AP33" s="29"/>
      <c r="AQ33" s="29"/>
    </row>
    <row r="34" spans="1:43" x14ac:dyDescent="0.25">
      <c r="A34" s="407"/>
      <c r="B34" s="452">
        <v>233</v>
      </c>
      <c r="C34" s="202"/>
      <c r="D34" s="109"/>
      <c r="E34" s="1128" t="str">
        <f ca="1">VLOOKUP(INDIRECT(ADDRESS(ROW(),COLUMN()-3)),INDIRECT("translations[[Question Num]:["&amp; Language_Selected &amp;"]]"),MATCH(Language_Selected,Language_Options,0)+1,FALSE)</f>
        <v>How many weeks or months pregnant are you?</v>
      </c>
      <c r="F34" s="1128"/>
      <c r="G34" s="1128"/>
      <c r="H34" s="1128"/>
      <c r="I34" s="1128"/>
      <c r="J34" s="1128"/>
      <c r="K34" s="1128"/>
      <c r="L34" s="1128"/>
      <c r="M34" s="1128"/>
      <c r="N34" s="1128"/>
      <c r="O34" s="1128"/>
      <c r="P34" s="1128"/>
      <c r="Q34" s="1128"/>
      <c r="R34" s="1128"/>
      <c r="S34" s="1128"/>
      <c r="T34" s="1128"/>
      <c r="U34" s="381"/>
      <c r="V34" s="109"/>
      <c r="W34" s="381"/>
      <c r="X34" s="381"/>
      <c r="Y34" s="381"/>
      <c r="Z34" s="381"/>
      <c r="AA34" s="381"/>
      <c r="AB34" s="381"/>
      <c r="AC34" s="381"/>
      <c r="AD34" s="381"/>
      <c r="AE34" s="381"/>
      <c r="AF34" s="381"/>
      <c r="AG34" s="381"/>
      <c r="AH34" s="381"/>
      <c r="AI34" s="108"/>
      <c r="AJ34" s="107"/>
      <c r="AK34" s="108"/>
      <c r="AL34" s="110"/>
      <c r="AM34" s="202"/>
      <c r="AN34" s="109"/>
      <c r="AO34" s="381"/>
      <c r="AP34" s="381"/>
      <c r="AQ34" s="381"/>
    </row>
    <row r="35" spans="1:43" x14ac:dyDescent="0.25">
      <c r="A35" s="407"/>
      <c r="B35" s="450"/>
      <c r="C35" s="202"/>
      <c r="D35" s="109"/>
      <c r="E35" s="1128"/>
      <c r="F35" s="1128"/>
      <c r="G35" s="1128"/>
      <c r="H35" s="1128"/>
      <c r="I35" s="1128"/>
      <c r="J35" s="1128"/>
      <c r="K35" s="1128"/>
      <c r="L35" s="1128"/>
      <c r="M35" s="1128"/>
      <c r="N35" s="1128"/>
      <c r="O35" s="1128"/>
      <c r="P35" s="1128"/>
      <c r="Q35" s="1128"/>
      <c r="R35" s="1128"/>
      <c r="S35" s="1128"/>
      <c r="T35" s="1128"/>
      <c r="U35" s="381"/>
      <c r="V35" s="109"/>
      <c r="W35" s="381" t="s">
        <v>77</v>
      </c>
      <c r="X35" s="381"/>
      <c r="Y35" s="381"/>
      <c r="Z35" s="111" t="s">
        <v>9</v>
      </c>
      <c r="AA35" s="456"/>
      <c r="AB35" s="456"/>
      <c r="AC35" s="456"/>
      <c r="AD35" s="456"/>
      <c r="AE35" s="456"/>
      <c r="AF35" s="456"/>
      <c r="AG35" s="456"/>
      <c r="AH35" s="351">
        <v>1</v>
      </c>
      <c r="AI35" s="113"/>
      <c r="AJ35" s="114"/>
      <c r="AK35" s="113"/>
      <c r="AL35" s="115"/>
      <c r="AM35" s="202"/>
      <c r="AN35" s="109"/>
      <c r="AO35" s="381"/>
      <c r="AP35" s="381"/>
      <c r="AQ35" s="381"/>
    </row>
    <row r="36" spans="1:43" ht="11.25" customHeight="1" x14ac:dyDescent="0.25">
      <c r="A36" s="407"/>
      <c r="B36" s="450"/>
      <c r="C36" s="202"/>
      <c r="D36" s="109"/>
      <c r="E36" s="1220" t="s">
        <v>104</v>
      </c>
      <c r="F36" s="1220"/>
      <c r="G36" s="1220"/>
      <c r="H36" s="1220"/>
      <c r="I36" s="1220"/>
      <c r="J36" s="1220"/>
      <c r="K36" s="1220"/>
      <c r="L36" s="1220"/>
      <c r="M36" s="1220"/>
      <c r="N36" s="1220"/>
      <c r="O36" s="1220"/>
      <c r="P36" s="1220"/>
      <c r="Q36" s="1220"/>
      <c r="R36" s="1220"/>
      <c r="S36" s="1220"/>
      <c r="T36" s="1220"/>
      <c r="U36" s="381"/>
      <c r="V36" s="109"/>
      <c r="W36" s="381"/>
      <c r="X36" s="381"/>
      <c r="Y36" s="381"/>
      <c r="Z36" s="381"/>
      <c r="AA36" s="381"/>
      <c r="AB36" s="381"/>
      <c r="AC36" s="381"/>
      <c r="AD36" s="381"/>
      <c r="AE36" s="381"/>
      <c r="AF36" s="381"/>
      <c r="AG36" s="381"/>
      <c r="AH36" s="381"/>
      <c r="AI36" s="381"/>
      <c r="AJ36" s="381"/>
      <c r="AK36" s="381"/>
      <c r="AL36" s="116"/>
      <c r="AM36" s="202"/>
      <c r="AN36" s="109"/>
      <c r="AO36" s="381"/>
      <c r="AP36" s="381"/>
      <c r="AQ36" s="381"/>
    </row>
    <row r="37" spans="1:43" ht="11.25" customHeight="1" x14ac:dyDescent="0.25">
      <c r="A37" s="407"/>
      <c r="B37" s="450"/>
      <c r="C37" s="202"/>
      <c r="D37" s="457"/>
      <c r="E37" s="1220"/>
      <c r="F37" s="1220"/>
      <c r="G37" s="1220"/>
      <c r="H37" s="1220"/>
      <c r="I37" s="1220"/>
      <c r="J37" s="1220"/>
      <c r="K37" s="1220"/>
      <c r="L37" s="1220"/>
      <c r="M37" s="1220"/>
      <c r="N37" s="1220"/>
      <c r="O37" s="1220"/>
      <c r="P37" s="1220"/>
      <c r="Q37" s="1220"/>
      <c r="R37" s="1220"/>
      <c r="S37" s="1220"/>
      <c r="T37" s="1220"/>
      <c r="U37" s="381"/>
      <c r="V37" s="109"/>
      <c r="W37" s="381"/>
      <c r="X37" s="381"/>
      <c r="Y37" s="381"/>
      <c r="Z37" s="381"/>
      <c r="AA37" s="381"/>
      <c r="AB37" s="381"/>
      <c r="AC37" s="381"/>
      <c r="AD37" s="381"/>
      <c r="AE37" s="381"/>
      <c r="AF37" s="381"/>
      <c r="AG37" s="381"/>
      <c r="AH37" s="381"/>
      <c r="AI37" s="108"/>
      <c r="AJ37" s="107"/>
      <c r="AK37" s="108"/>
      <c r="AL37" s="110"/>
      <c r="AM37" s="202"/>
      <c r="AN37" s="109"/>
      <c r="AO37" s="381"/>
      <c r="AP37" s="381"/>
      <c r="AQ37" s="381"/>
    </row>
    <row r="38" spans="1:43" ht="11.25" customHeight="1" x14ac:dyDescent="0.25">
      <c r="A38" s="407"/>
      <c r="B38" s="450"/>
      <c r="C38" s="202"/>
      <c r="D38" s="457"/>
      <c r="E38" s="434"/>
      <c r="F38" s="434"/>
      <c r="G38" s="434"/>
      <c r="H38" s="434"/>
      <c r="I38" s="434"/>
      <c r="J38" s="434"/>
      <c r="K38" s="434"/>
      <c r="L38" s="434"/>
      <c r="M38" s="434"/>
      <c r="N38" s="434"/>
      <c r="O38" s="434"/>
      <c r="P38" s="434"/>
      <c r="Q38" s="434"/>
      <c r="R38" s="434"/>
      <c r="S38" s="434"/>
      <c r="T38" s="434"/>
      <c r="U38" s="381"/>
      <c r="V38" s="109"/>
      <c r="W38" s="381" t="s">
        <v>86</v>
      </c>
      <c r="X38" s="381"/>
      <c r="Y38" s="381"/>
      <c r="Z38" s="111" t="s">
        <v>9</v>
      </c>
      <c r="AA38" s="456"/>
      <c r="AB38" s="456"/>
      <c r="AC38" s="456"/>
      <c r="AD38" s="456"/>
      <c r="AE38" s="456"/>
      <c r="AF38" s="456"/>
      <c r="AG38" s="456"/>
      <c r="AH38" s="351">
        <v>2</v>
      </c>
      <c r="AI38" s="113"/>
      <c r="AJ38" s="114"/>
      <c r="AK38" s="113"/>
      <c r="AL38" s="115"/>
      <c r="AM38" s="202"/>
      <c r="AN38" s="109"/>
      <c r="AO38" s="381"/>
      <c r="AP38" s="381"/>
      <c r="AQ38" s="381"/>
    </row>
    <row r="39" spans="1:43" ht="11.25" customHeight="1" x14ac:dyDescent="0.25">
      <c r="A39" s="407"/>
      <c r="B39" s="450"/>
      <c r="C39" s="202"/>
      <c r="D39" s="457"/>
      <c r="E39" s="1225" t="s">
        <v>101</v>
      </c>
      <c r="F39" s="1225"/>
      <c r="G39" s="1225"/>
      <c r="H39" s="1220" t="s">
        <v>105</v>
      </c>
      <c r="I39" s="1220"/>
      <c r="J39" s="1220"/>
      <c r="K39" s="1220"/>
      <c r="L39" s="1220"/>
      <c r="M39" s="1220"/>
      <c r="N39" s="1220"/>
      <c r="O39" s="1220"/>
      <c r="P39" s="1220"/>
      <c r="Q39" s="1220"/>
      <c r="R39" s="1220"/>
      <c r="S39" s="1220"/>
      <c r="T39" s="1220"/>
      <c r="U39" s="381"/>
      <c r="V39" s="109"/>
      <c r="AM39" s="202"/>
      <c r="AN39" s="109"/>
      <c r="AO39" s="381"/>
      <c r="AP39" s="381"/>
      <c r="AQ39" s="381"/>
    </row>
    <row r="40" spans="1:43" x14ac:dyDescent="0.25">
      <c r="A40" s="407"/>
      <c r="B40" s="450"/>
      <c r="C40" s="202"/>
      <c r="D40" s="457"/>
      <c r="E40" s="1225"/>
      <c r="F40" s="1225"/>
      <c r="G40" s="1225"/>
      <c r="H40" s="1220"/>
      <c r="I40" s="1220"/>
      <c r="J40" s="1220"/>
      <c r="K40" s="1220"/>
      <c r="L40" s="1220"/>
      <c r="M40" s="1220"/>
      <c r="N40" s="1220"/>
      <c r="O40" s="1220"/>
      <c r="P40" s="1220"/>
      <c r="Q40" s="1220"/>
      <c r="R40" s="1220"/>
      <c r="S40" s="1220"/>
      <c r="T40" s="1220"/>
      <c r="U40" s="381"/>
      <c r="V40" s="109"/>
      <c r="AM40" s="202"/>
      <c r="AN40" s="109"/>
      <c r="AO40" s="381"/>
      <c r="AP40" s="381"/>
      <c r="AQ40" s="381"/>
    </row>
    <row r="41" spans="1:43" ht="11.25" customHeight="1" x14ac:dyDescent="0.25">
      <c r="A41" s="407"/>
      <c r="B41" s="450"/>
      <c r="C41" s="202"/>
      <c r="D41" s="109"/>
      <c r="E41" s="1225"/>
      <c r="F41" s="1225"/>
      <c r="G41" s="1225"/>
      <c r="H41" s="1220"/>
      <c r="I41" s="1220"/>
      <c r="J41" s="1220"/>
      <c r="K41" s="1220"/>
      <c r="L41" s="1220"/>
      <c r="M41" s="1220"/>
      <c r="N41" s="1220"/>
      <c r="O41" s="1220"/>
      <c r="P41" s="1220"/>
      <c r="Q41" s="1220"/>
      <c r="R41" s="1220"/>
      <c r="S41" s="1220"/>
      <c r="T41" s="1220"/>
      <c r="U41" s="381"/>
      <c r="V41" s="109"/>
      <c r="W41" s="381"/>
      <c r="AD41" s="381"/>
      <c r="AE41" s="381"/>
      <c r="AF41" s="381"/>
      <c r="AG41" s="381"/>
      <c r="AH41" s="381"/>
      <c r="AI41" s="381"/>
      <c r="AJ41" s="381"/>
      <c r="AK41" s="381"/>
      <c r="AL41" s="116"/>
      <c r="AM41" s="202"/>
      <c r="AN41" s="109"/>
      <c r="AO41" s="381"/>
      <c r="AP41" s="381"/>
      <c r="AQ41" s="381"/>
    </row>
    <row r="42" spans="1:43" ht="11.25" customHeight="1" x14ac:dyDescent="0.25">
      <c r="A42" s="407"/>
      <c r="B42" s="450"/>
      <c r="C42" s="202"/>
      <c r="D42" s="457"/>
      <c r="H42" s="1220"/>
      <c r="I42" s="1220"/>
      <c r="J42" s="1220"/>
      <c r="K42" s="1220"/>
      <c r="L42" s="1220"/>
      <c r="M42" s="1220"/>
      <c r="N42" s="1220"/>
      <c r="O42" s="1220"/>
      <c r="P42" s="1220"/>
      <c r="Q42" s="1220"/>
      <c r="R42" s="1220"/>
      <c r="S42" s="1220"/>
      <c r="T42" s="1220"/>
      <c r="U42" s="381"/>
      <c r="V42" s="109"/>
      <c r="W42" s="381"/>
      <c r="X42" s="381"/>
      <c r="Y42" s="381"/>
      <c r="Z42" s="381"/>
      <c r="AA42" s="381"/>
      <c r="AB42" s="381"/>
      <c r="AC42" s="381"/>
      <c r="AD42" s="381"/>
      <c r="AE42" s="381"/>
      <c r="AF42" s="381"/>
      <c r="AG42" s="381"/>
      <c r="AH42" s="381"/>
      <c r="AI42" s="381"/>
      <c r="AJ42" s="381"/>
      <c r="AK42" s="381"/>
      <c r="AL42" s="116"/>
      <c r="AM42" s="202"/>
      <c r="AN42" s="109"/>
      <c r="AO42" s="381"/>
      <c r="AP42" s="381"/>
      <c r="AQ42" s="381"/>
    </row>
    <row r="43" spans="1:43" ht="11.25" customHeight="1" x14ac:dyDescent="0.25">
      <c r="A43" s="407"/>
      <c r="B43" s="450"/>
      <c r="C43" s="202"/>
      <c r="D43" s="457"/>
      <c r="H43" s="1220" t="s">
        <v>1348</v>
      </c>
      <c r="I43" s="1220"/>
      <c r="J43" s="1220"/>
      <c r="K43" s="1220"/>
      <c r="L43" s="1220"/>
      <c r="M43" s="1220"/>
      <c r="N43" s="1220"/>
      <c r="O43" s="1220"/>
      <c r="P43" s="1220"/>
      <c r="Q43" s="1220"/>
      <c r="R43" s="1220"/>
      <c r="S43" s="1220"/>
      <c r="T43" s="1220"/>
      <c r="U43" s="381"/>
      <c r="V43" s="109"/>
      <c r="W43" s="381"/>
      <c r="X43" s="381"/>
      <c r="Y43" s="381"/>
      <c r="Z43" s="381"/>
      <c r="AA43" s="381"/>
      <c r="AB43" s="381"/>
      <c r="AC43" s="381"/>
      <c r="AD43" s="381"/>
      <c r="AE43" s="381"/>
      <c r="AF43" s="381"/>
      <c r="AG43" s="381"/>
      <c r="AH43" s="381"/>
      <c r="AI43" s="381"/>
      <c r="AJ43" s="381"/>
      <c r="AK43" s="381"/>
      <c r="AL43" s="116"/>
      <c r="AM43" s="202"/>
      <c r="AN43" s="109"/>
      <c r="AO43" s="381"/>
      <c r="AP43" s="381"/>
      <c r="AQ43" s="381"/>
    </row>
    <row r="44" spans="1:43" ht="11.25" customHeight="1" x14ac:dyDescent="0.25">
      <c r="A44" s="407"/>
      <c r="B44" s="450"/>
      <c r="C44" s="202"/>
      <c r="D44" s="457"/>
      <c r="H44" s="1220"/>
      <c r="I44" s="1220"/>
      <c r="J44" s="1220"/>
      <c r="K44" s="1220"/>
      <c r="L44" s="1220"/>
      <c r="M44" s="1220"/>
      <c r="N44" s="1220"/>
      <c r="O44" s="1220"/>
      <c r="P44" s="1220"/>
      <c r="Q44" s="1220"/>
      <c r="R44" s="1220"/>
      <c r="S44" s="1220"/>
      <c r="T44" s="1220"/>
      <c r="U44" s="381"/>
      <c r="V44" s="109"/>
      <c r="W44" s="381"/>
      <c r="X44" s="381"/>
      <c r="Y44" s="381"/>
      <c r="Z44" s="381"/>
      <c r="AA44" s="381"/>
      <c r="AB44" s="381"/>
      <c r="AC44" s="381"/>
      <c r="AD44" s="381"/>
      <c r="AE44" s="381"/>
      <c r="AF44" s="381"/>
      <c r="AG44" s="381"/>
      <c r="AH44" s="381"/>
      <c r="AI44" s="381"/>
      <c r="AJ44" s="381"/>
      <c r="AK44" s="381"/>
      <c r="AL44" s="116"/>
      <c r="AM44" s="202"/>
      <c r="AN44" s="109"/>
      <c r="AO44" s="381"/>
      <c r="AP44" s="381"/>
      <c r="AQ44" s="381"/>
    </row>
    <row r="45" spans="1:43" ht="11.25" customHeight="1" x14ac:dyDescent="0.25">
      <c r="A45" s="407"/>
      <c r="B45" s="450"/>
      <c r="C45" s="202"/>
      <c r="D45" s="457"/>
      <c r="H45" s="1220"/>
      <c r="I45" s="1220"/>
      <c r="J45" s="1220"/>
      <c r="K45" s="1220"/>
      <c r="L45" s="1220"/>
      <c r="M45" s="1220"/>
      <c r="N45" s="1220"/>
      <c r="O45" s="1220"/>
      <c r="P45" s="1220"/>
      <c r="Q45" s="1220"/>
      <c r="R45" s="1220"/>
      <c r="S45" s="1220"/>
      <c r="T45" s="1220"/>
      <c r="U45" s="381"/>
      <c r="V45" s="109"/>
      <c r="W45" s="381"/>
      <c r="X45" s="381"/>
      <c r="Y45" s="381"/>
      <c r="Z45" s="381"/>
      <c r="AA45" s="381"/>
      <c r="AB45" s="381"/>
      <c r="AC45" s="381"/>
      <c r="AD45" s="381"/>
      <c r="AE45" s="381"/>
      <c r="AF45" s="381"/>
      <c r="AG45" s="381"/>
      <c r="AH45" s="381"/>
      <c r="AI45" s="381"/>
      <c r="AJ45" s="381"/>
      <c r="AK45" s="381"/>
      <c r="AL45" s="116"/>
      <c r="AM45" s="202"/>
      <c r="AN45" s="109"/>
      <c r="AO45" s="381"/>
      <c r="AP45" s="381"/>
      <c r="AQ45" s="381"/>
    </row>
    <row r="46" spans="1:43" ht="11.25" customHeight="1" x14ac:dyDescent="0.25">
      <c r="A46" s="407"/>
      <c r="B46" s="450"/>
      <c r="C46" s="202"/>
      <c r="D46" s="457"/>
      <c r="H46" s="1220"/>
      <c r="I46" s="1220"/>
      <c r="J46" s="1220"/>
      <c r="K46" s="1220"/>
      <c r="L46" s="1220"/>
      <c r="M46" s="1220"/>
      <c r="N46" s="1220"/>
      <c r="O46" s="1220"/>
      <c r="P46" s="1220"/>
      <c r="Q46" s="1220"/>
      <c r="R46" s="1220"/>
      <c r="S46" s="1220"/>
      <c r="T46" s="1220"/>
      <c r="U46" s="381"/>
      <c r="V46" s="109"/>
      <c r="W46" s="381"/>
      <c r="X46" s="381"/>
      <c r="Y46" s="381"/>
      <c r="Z46" s="381"/>
      <c r="AA46" s="381"/>
      <c r="AB46" s="381"/>
      <c r="AC46" s="381"/>
      <c r="AD46" s="381"/>
      <c r="AE46" s="381"/>
      <c r="AF46" s="381"/>
      <c r="AG46" s="381"/>
      <c r="AH46" s="381"/>
      <c r="AI46" s="381"/>
      <c r="AJ46" s="381"/>
      <c r="AK46" s="381"/>
      <c r="AL46" s="116"/>
      <c r="AM46" s="202"/>
      <c r="AN46" s="109"/>
      <c r="AO46" s="381"/>
      <c r="AP46" s="381"/>
      <c r="AQ46" s="381"/>
    </row>
    <row r="47" spans="1:43" ht="11.25" customHeight="1" x14ac:dyDescent="0.25">
      <c r="A47" s="407"/>
      <c r="B47" s="450"/>
      <c r="C47" s="202"/>
      <c r="D47" s="457"/>
      <c r="H47" s="1220"/>
      <c r="I47" s="1220"/>
      <c r="J47" s="1220"/>
      <c r="K47" s="1220"/>
      <c r="L47" s="1220"/>
      <c r="M47" s="1220"/>
      <c r="N47" s="1220"/>
      <c r="O47" s="1220"/>
      <c r="P47" s="1220"/>
      <c r="Q47" s="1220"/>
      <c r="R47" s="1220"/>
      <c r="S47" s="1220"/>
      <c r="T47" s="1220"/>
      <c r="U47" s="381"/>
      <c r="V47" s="109"/>
      <c r="W47" s="381"/>
      <c r="X47" s="381"/>
      <c r="Y47" s="381"/>
      <c r="Z47" s="381"/>
      <c r="AA47" s="381"/>
      <c r="AB47" s="381"/>
      <c r="AC47" s="381"/>
      <c r="AD47" s="381"/>
      <c r="AE47" s="381"/>
      <c r="AF47" s="381"/>
      <c r="AG47" s="381"/>
      <c r="AH47" s="381"/>
      <c r="AI47" s="381"/>
      <c r="AJ47" s="381"/>
      <c r="AK47" s="381"/>
      <c r="AL47" s="116"/>
      <c r="AM47" s="202"/>
      <c r="AN47" s="109"/>
      <c r="AO47" s="381"/>
      <c r="AP47" s="381"/>
      <c r="AQ47" s="381"/>
    </row>
    <row r="48" spans="1:43" ht="11.25" customHeight="1" x14ac:dyDescent="0.25">
      <c r="A48" s="407"/>
      <c r="B48" s="450"/>
      <c r="C48" s="202"/>
      <c r="D48" s="457"/>
      <c r="H48" s="1220"/>
      <c r="I48" s="1220"/>
      <c r="J48" s="1220"/>
      <c r="K48" s="1220"/>
      <c r="L48" s="1220"/>
      <c r="M48" s="1220"/>
      <c r="N48" s="1220"/>
      <c r="O48" s="1220"/>
      <c r="P48" s="1220"/>
      <c r="Q48" s="1220"/>
      <c r="R48" s="1220"/>
      <c r="S48" s="1220"/>
      <c r="T48" s="1220"/>
      <c r="U48" s="381"/>
      <c r="V48" s="109"/>
      <c r="W48" s="381"/>
      <c r="X48" s="381"/>
      <c r="Y48" s="381"/>
      <c r="Z48" s="381"/>
      <c r="AA48" s="381"/>
      <c r="AB48" s="381"/>
      <c r="AC48" s="381"/>
      <c r="AD48" s="381"/>
      <c r="AE48" s="381"/>
      <c r="AF48" s="381"/>
      <c r="AG48" s="381"/>
      <c r="AH48" s="381"/>
      <c r="AI48" s="381"/>
      <c r="AJ48" s="381"/>
      <c r="AK48" s="381"/>
      <c r="AL48" s="116"/>
      <c r="AM48" s="202"/>
      <c r="AN48" s="109"/>
      <c r="AO48" s="381"/>
      <c r="AP48" s="381"/>
      <c r="AQ48" s="381"/>
    </row>
    <row r="49" spans="1:43" ht="11.25" customHeight="1" x14ac:dyDescent="0.25">
      <c r="A49" s="407"/>
      <c r="B49" s="450"/>
      <c r="C49" s="202"/>
      <c r="D49" s="457"/>
      <c r="H49" s="1220"/>
      <c r="I49" s="1220"/>
      <c r="J49" s="1220"/>
      <c r="K49" s="1220"/>
      <c r="L49" s="1220"/>
      <c r="M49" s="1220"/>
      <c r="N49" s="1220"/>
      <c r="O49" s="1220"/>
      <c r="P49" s="1220"/>
      <c r="Q49" s="1220"/>
      <c r="R49" s="1220"/>
      <c r="S49" s="1220"/>
      <c r="T49" s="1220"/>
      <c r="U49" s="381"/>
      <c r="V49" s="109"/>
      <c r="W49" s="381"/>
      <c r="X49" s="381"/>
      <c r="Y49" s="381"/>
      <c r="Z49" s="381"/>
      <c r="AA49" s="381"/>
      <c r="AB49" s="381"/>
      <c r="AC49" s="381"/>
      <c r="AD49" s="381"/>
      <c r="AE49" s="381"/>
      <c r="AF49" s="381"/>
      <c r="AG49" s="381"/>
      <c r="AH49" s="381"/>
      <c r="AI49" s="381"/>
      <c r="AJ49" s="381"/>
      <c r="AK49" s="381"/>
      <c r="AL49" s="116"/>
      <c r="AM49" s="202"/>
      <c r="AN49" s="109"/>
      <c r="AO49" s="381"/>
      <c r="AP49" s="381"/>
      <c r="AQ49" s="381"/>
    </row>
    <row r="50" spans="1:43" ht="6" customHeight="1" x14ac:dyDescent="0.25">
      <c r="A50" s="119"/>
      <c r="B50" s="394"/>
      <c r="C50" s="114"/>
      <c r="D50" s="113"/>
      <c r="E50" s="119"/>
      <c r="F50" s="119"/>
      <c r="G50" s="119"/>
      <c r="H50" s="119"/>
      <c r="I50" s="119"/>
      <c r="J50" s="119"/>
      <c r="K50" s="119"/>
      <c r="L50" s="119"/>
      <c r="M50" s="119"/>
      <c r="N50" s="119"/>
      <c r="O50" s="119"/>
      <c r="P50" s="119"/>
      <c r="Q50" s="119"/>
      <c r="R50" s="119"/>
      <c r="S50" s="119"/>
      <c r="T50" s="119"/>
      <c r="U50" s="119"/>
      <c r="V50" s="113"/>
      <c r="W50" s="119"/>
      <c r="X50" s="119"/>
      <c r="Y50" s="119"/>
      <c r="Z50" s="119"/>
      <c r="AA50" s="119"/>
      <c r="AB50" s="119"/>
      <c r="AC50" s="119"/>
      <c r="AD50" s="119"/>
      <c r="AE50" s="119"/>
      <c r="AF50" s="119"/>
      <c r="AG50" s="119"/>
      <c r="AH50" s="119"/>
      <c r="AI50" s="119"/>
      <c r="AJ50" s="119"/>
      <c r="AK50" s="119"/>
      <c r="AL50" s="120"/>
      <c r="AM50" s="114"/>
      <c r="AN50" s="113"/>
      <c r="AO50" s="119"/>
      <c r="AP50" s="119"/>
      <c r="AQ50" s="119"/>
    </row>
    <row r="51" spans="1:43" ht="6" customHeight="1" x14ac:dyDescent="0.25">
      <c r="A51" s="29"/>
      <c r="B51" s="455"/>
      <c r="C51" s="107"/>
      <c r="D51" s="108"/>
      <c r="E51" s="29"/>
      <c r="F51" s="29"/>
      <c r="G51" s="29"/>
      <c r="H51" s="29"/>
      <c r="I51" s="29"/>
      <c r="J51" s="29"/>
      <c r="K51" s="29"/>
      <c r="L51" s="29"/>
      <c r="M51" s="29"/>
      <c r="N51" s="29"/>
      <c r="O51" s="29"/>
      <c r="P51" s="29"/>
      <c r="Q51" s="29"/>
      <c r="R51" s="29"/>
      <c r="S51" s="29"/>
      <c r="T51" s="29"/>
      <c r="U51" s="29"/>
      <c r="V51" s="108"/>
      <c r="W51" s="29"/>
      <c r="X51" s="29"/>
      <c r="Y51" s="29"/>
      <c r="Z51" s="29"/>
      <c r="AA51" s="29"/>
      <c r="AB51" s="29"/>
      <c r="AC51" s="29"/>
      <c r="AD51" s="29"/>
      <c r="AE51" s="29"/>
      <c r="AF51" s="29"/>
      <c r="AG51" s="29"/>
      <c r="AH51" s="29"/>
      <c r="AI51" s="29"/>
      <c r="AJ51" s="29"/>
      <c r="AK51" s="29"/>
      <c r="AL51" s="33"/>
      <c r="AM51" s="107"/>
      <c r="AN51" s="108"/>
      <c r="AO51" s="29"/>
      <c r="AP51" s="29"/>
      <c r="AQ51" s="29"/>
    </row>
    <row r="52" spans="1:43" ht="11.25" customHeight="1" x14ac:dyDescent="0.25">
      <c r="A52" s="407"/>
      <c r="B52" s="452">
        <v>234</v>
      </c>
      <c r="C52" s="202"/>
      <c r="D52" s="109"/>
      <c r="E52" s="1128" t="str">
        <f ca="1">VLOOKUP(INDIRECT(ADDRESS(ROW(),COLUMN()-3)),INDIRECT("translations[[Question Num]:["&amp; Language_Selected &amp;"]]"),MATCH(Language_Selected,Language_Options,0)+1,FALSE)</f>
        <v>When you got pregnant, did you want to get pregnant at that time?</v>
      </c>
      <c r="F52" s="1128"/>
      <c r="G52" s="1128"/>
      <c r="H52" s="1128"/>
      <c r="I52" s="1128"/>
      <c r="J52" s="1128"/>
      <c r="K52" s="1128"/>
      <c r="L52" s="1128"/>
      <c r="M52" s="1128"/>
      <c r="N52" s="1128"/>
      <c r="O52" s="1128"/>
      <c r="P52" s="1128"/>
      <c r="Q52" s="1128"/>
      <c r="R52" s="1128"/>
      <c r="S52" s="1128"/>
      <c r="T52" s="1128"/>
      <c r="U52" s="381"/>
      <c r="V52" s="109"/>
      <c r="W52" s="381" t="s">
        <v>52</v>
      </c>
      <c r="X52" s="381"/>
      <c r="Y52" s="111" t="s">
        <v>9</v>
      </c>
      <c r="Z52" s="111"/>
      <c r="AA52" s="111"/>
      <c r="AB52" s="111"/>
      <c r="AC52" s="111"/>
      <c r="AD52" s="111"/>
      <c r="AE52" s="111"/>
      <c r="AF52" s="111"/>
      <c r="AG52" s="111"/>
      <c r="AH52" s="111"/>
      <c r="AI52" s="111"/>
      <c r="AJ52" s="111"/>
      <c r="AK52" s="111"/>
      <c r="AL52" s="117" t="s">
        <v>53</v>
      </c>
      <c r="AM52" s="202"/>
      <c r="AN52" s="109"/>
      <c r="AO52" s="381"/>
      <c r="AP52" s="351">
        <v>236</v>
      </c>
      <c r="AQ52" s="381"/>
    </row>
    <row r="53" spans="1:43" x14ac:dyDescent="0.25">
      <c r="A53" s="407"/>
      <c r="B53" s="450"/>
      <c r="C53" s="202"/>
      <c r="D53" s="109"/>
      <c r="E53" s="1128"/>
      <c r="F53" s="1128"/>
      <c r="G53" s="1128"/>
      <c r="H53" s="1128"/>
      <c r="I53" s="1128"/>
      <c r="J53" s="1128"/>
      <c r="K53" s="1128"/>
      <c r="L53" s="1128"/>
      <c r="M53" s="1128"/>
      <c r="N53" s="1128"/>
      <c r="O53" s="1128"/>
      <c r="P53" s="1128"/>
      <c r="Q53" s="1128"/>
      <c r="R53" s="1128"/>
      <c r="S53" s="1128"/>
      <c r="T53" s="1128"/>
      <c r="U53" s="381"/>
      <c r="V53" s="109"/>
      <c r="W53" s="381" t="s">
        <v>54</v>
      </c>
      <c r="X53" s="381"/>
      <c r="Y53" s="111" t="s">
        <v>9</v>
      </c>
      <c r="Z53" s="111"/>
      <c r="AA53" s="111"/>
      <c r="AB53" s="111"/>
      <c r="AC53" s="111"/>
      <c r="AD53" s="111"/>
      <c r="AE53" s="111"/>
      <c r="AF53" s="111"/>
      <c r="AG53" s="111"/>
      <c r="AH53" s="111"/>
      <c r="AI53" s="111"/>
      <c r="AJ53" s="111"/>
      <c r="AK53" s="111"/>
      <c r="AL53" s="117" t="s">
        <v>55</v>
      </c>
      <c r="AM53" s="202"/>
      <c r="AN53" s="109"/>
      <c r="AO53" s="381"/>
      <c r="AP53" s="381"/>
      <c r="AQ53" s="381"/>
    </row>
    <row r="54" spans="1:43" ht="6" customHeight="1" x14ac:dyDescent="0.25">
      <c r="A54" s="119"/>
      <c r="B54" s="394"/>
      <c r="C54" s="114"/>
      <c r="D54" s="113"/>
      <c r="E54" s="119"/>
      <c r="F54" s="119"/>
      <c r="G54" s="119"/>
      <c r="H54" s="119"/>
      <c r="I54" s="119"/>
      <c r="J54" s="119"/>
      <c r="K54" s="119"/>
      <c r="L54" s="119"/>
      <c r="M54" s="119"/>
      <c r="N54" s="119"/>
      <c r="O54" s="119"/>
      <c r="P54" s="119"/>
      <c r="Q54" s="119"/>
      <c r="R54" s="119"/>
      <c r="S54" s="119"/>
      <c r="T54" s="119"/>
      <c r="U54" s="119"/>
      <c r="V54" s="113"/>
      <c r="W54" s="119"/>
      <c r="X54" s="119"/>
      <c r="Y54" s="119"/>
      <c r="Z54" s="119"/>
      <c r="AA54" s="119"/>
      <c r="AB54" s="119"/>
      <c r="AC54" s="119"/>
      <c r="AD54" s="119"/>
      <c r="AE54" s="119"/>
      <c r="AF54" s="119"/>
      <c r="AG54" s="119"/>
      <c r="AH54" s="119"/>
      <c r="AI54" s="119"/>
      <c r="AJ54" s="119"/>
      <c r="AK54" s="119"/>
      <c r="AL54" s="120"/>
      <c r="AM54" s="114"/>
      <c r="AN54" s="113"/>
      <c r="AO54" s="119"/>
      <c r="AP54" s="119"/>
      <c r="AQ54" s="119"/>
    </row>
    <row r="55" spans="1:43" ht="6" customHeight="1" x14ac:dyDescent="0.25">
      <c r="A55" s="29"/>
      <c r="B55" s="455"/>
      <c r="C55" s="107"/>
      <c r="D55" s="108"/>
      <c r="E55" s="29"/>
      <c r="F55" s="29"/>
      <c r="G55" s="29"/>
      <c r="H55" s="29"/>
      <c r="I55" s="29"/>
      <c r="J55" s="29"/>
      <c r="K55" s="29"/>
      <c r="L55" s="29"/>
      <c r="M55" s="29"/>
      <c r="N55" s="29"/>
      <c r="O55" s="29"/>
      <c r="P55" s="29"/>
      <c r="Q55" s="29"/>
      <c r="R55" s="29"/>
      <c r="S55" s="29"/>
      <c r="T55" s="29"/>
      <c r="U55" s="29"/>
      <c r="V55" s="108"/>
      <c r="W55" s="29"/>
      <c r="X55" s="29"/>
      <c r="Y55" s="29"/>
      <c r="Z55" s="29"/>
      <c r="AA55" s="29"/>
      <c r="AB55" s="29"/>
      <c r="AC55" s="29"/>
      <c r="AD55" s="29"/>
      <c r="AE55" s="29"/>
      <c r="AF55" s="29"/>
      <c r="AG55" s="29"/>
      <c r="AH55" s="29"/>
      <c r="AI55" s="29"/>
      <c r="AJ55" s="29"/>
      <c r="AK55" s="29"/>
      <c r="AL55" s="33"/>
      <c r="AM55" s="107"/>
      <c r="AN55" s="108"/>
      <c r="AO55" s="29"/>
      <c r="AP55" s="29"/>
      <c r="AQ55" s="29"/>
    </row>
    <row r="56" spans="1:43" ht="11.25" customHeight="1" x14ac:dyDescent="0.25">
      <c r="A56" s="407"/>
      <c r="B56" s="452">
        <v>235</v>
      </c>
      <c r="C56" s="202"/>
      <c r="D56" s="109"/>
      <c r="E56" s="1129" t="s">
        <v>106</v>
      </c>
      <c r="F56" s="1129"/>
      <c r="G56" s="1129"/>
      <c r="H56" s="1129"/>
      <c r="I56" s="1129"/>
      <c r="J56" s="1129"/>
      <c r="K56" s="1129"/>
      <c r="L56" s="1129"/>
      <c r="M56" s="1129"/>
      <c r="N56" s="1129"/>
      <c r="O56" s="1129"/>
      <c r="P56" s="1129"/>
      <c r="Q56" s="1129"/>
      <c r="R56" s="1129"/>
      <c r="S56" s="1129"/>
      <c r="T56" s="1129"/>
      <c r="U56" s="407"/>
      <c r="V56" s="109"/>
      <c r="AM56" s="202"/>
      <c r="AN56" s="109"/>
      <c r="AO56" s="407"/>
      <c r="AP56" s="407"/>
      <c r="AQ56" s="407"/>
    </row>
    <row r="57" spans="1:43" ht="6" customHeight="1" x14ac:dyDescent="0.25">
      <c r="A57" s="407"/>
      <c r="B57" s="393"/>
      <c r="C57" s="202"/>
      <c r="D57" s="109"/>
      <c r="E57" s="407"/>
      <c r="F57" s="407"/>
      <c r="G57" s="407"/>
      <c r="H57" s="407"/>
      <c r="I57" s="407"/>
      <c r="J57" s="407"/>
      <c r="K57" s="407"/>
      <c r="L57" s="407"/>
      <c r="M57" s="407"/>
      <c r="N57" s="407"/>
      <c r="O57" s="407"/>
      <c r="P57" s="407"/>
      <c r="Q57" s="407"/>
      <c r="R57" s="407"/>
      <c r="S57" s="407"/>
      <c r="T57" s="407"/>
      <c r="U57" s="407"/>
      <c r="V57" s="109"/>
      <c r="AM57" s="202"/>
      <c r="AN57" s="109"/>
      <c r="AO57" s="407"/>
      <c r="AP57" s="407"/>
      <c r="AQ57" s="407"/>
    </row>
    <row r="58" spans="1:43" ht="11.25" customHeight="1" x14ac:dyDescent="0.25">
      <c r="A58" s="407"/>
      <c r="B58" s="393"/>
      <c r="C58" s="202"/>
      <c r="D58" s="109"/>
      <c r="E58" s="407"/>
      <c r="F58" s="407"/>
      <c r="G58" s="407"/>
      <c r="H58" s="407"/>
      <c r="I58" s="407"/>
      <c r="J58" s="203" t="s">
        <v>107</v>
      </c>
      <c r="K58" s="407"/>
      <c r="L58" s="153"/>
      <c r="M58" s="407"/>
      <c r="N58" s="407"/>
      <c r="O58" s="407"/>
      <c r="P58" s="407"/>
      <c r="Q58" s="203" t="s">
        <v>108</v>
      </c>
      <c r="R58" s="407"/>
      <c r="S58" s="407"/>
      <c r="T58" s="407"/>
      <c r="U58" s="407"/>
      <c r="V58" s="109"/>
      <c r="W58" s="381"/>
      <c r="X58" s="381"/>
      <c r="Y58" s="381"/>
      <c r="Z58" s="381"/>
      <c r="AA58" s="381"/>
      <c r="AB58" s="381"/>
      <c r="AC58" s="381"/>
      <c r="AD58" s="381"/>
      <c r="AE58" s="381"/>
      <c r="AF58" s="381"/>
      <c r="AG58" s="381"/>
      <c r="AH58" s="381"/>
      <c r="AI58" s="381"/>
      <c r="AJ58" s="381"/>
      <c r="AK58" s="381"/>
      <c r="AL58" s="117"/>
      <c r="AM58" s="202"/>
      <c r="AN58" s="109"/>
      <c r="AO58" s="407"/>
      <c r="AP58" s="407"/>
      <c r="AQ58" s="407"/>
    </row>
    <row r="59" spans="1:43" ht="6" customHeight="1" x14ac:dyDescent="0.25">
      <c r="A59" s="407"/>
      <c r="B59" s="393"/>
      <c r="C59" s="202"/>
      <c r="D59" s="109"/>
      <c r="E59" s="407"/>
      <c r="F59" s="407"/>
      <c r="G59" s="407"/>
      <c r="H59" s="407"/>
      <c r="I59" s="407"/>
      <c r="J59" s="203"/>
      <c r="K59" s="407"/>
      <c r="L59" s="153"/>
      <c r="M59" s="407"/>
      <c r="N59" s="407"/>
      <c r="O59" s="407"/>
      <c r="P59" s="407"/>
      <c r="Q59" s="407"/>
      <c r="R59" s="407"/>
      <c r="S59" s="407"/>
      <c r="T59" s="407"/>
      <c r="U59" s="407"/>
      <c r="V59" s="109"/>
      <c r="W59" s="381"/>
      <c r="X59" s="381"/>
      <c r="Y59" s="381"/>
      <c r="Z59" s="381"/>
      <c r="AA59" s="381"/>
      <c r="AB59" s="381"/>
      <c r="AC59" s="381"/>
      <c r="AD59" s="381"/>
      <c r="AE59" s="381"/>
      <c r="AF59" s="381"/>
      <c r="AG59" s="381"/>
      <c r="AH59" s="381"/>
      <c r="AI59" s="381"/>
      <c r="AJ59" s="381"/>
      <c r="AK59" s="381"/>
      <c r="AL59" s="117"/>
      <c r="AM59" s="202"/>
      <c r="AN59" s="109"/>
      <c r="AO59" s="407"/>
      <c r="AP59" s="407"/>
      <c r="AQ59" s="407"/>
    </row>
    <row r="60" spans="1:43" ht="11.25" customHeight="1" x14ac:dyDescent="0.25">
      <c r="A60" s="407"/>
      <c r="B60" s="393"/>
      <c r="C60" s="202"/>
      <c r="D60" s="109"/>
      <c r="E60" s="84" t="s">
        <v>56</v>
      </c>
      <c r="F60" s="1148" t="str">
        <f ca="1">VLOOKUP(CONCATENATE($B$56&amp;INDIRECT(ADDRESS(ROW(),COLUMN()-1))),INDIRECT("translations[[Question Num]:["&amp; Language_Selected &amp;"]]"),MATCH(Language_Selected,Language_Options,0)+1,FALSE)</f>
        <v>Did you want to have a baby later on or did you not want any more children?</v>
      </c>
      <c r="G60" s="1148"/>
      <c r="H60" s="1148"/>
      <c r="I60" s="1148"/>
      <c r="J60" s="1148"/>
      <c r="K60" s="1148"/>
      <c r="L60" s="1223"/>
      <c r="M60" s="84" t="s">
        <v>58</v>
      </c>
      <c r="N60" s="1148" t="str">
        <f ca="1">VLOOKUP(CONCATENATE($B$56&amp;INDIRECT(ADDRESS(ROW(),COLUMN()-1))),INDIRECT("translations[[Question Num]:["&amp; Language_Selected &amp;"]]"),MATCH(Language_Selected,Language_Options,0)+1,FALSE)</f>
        <v>Did you want to have a baby later on or did you not want any children?</v>
      </c>
      <c r="O60" s="1148"/>
      <c r="P60" s="1148"/>
      <c r="Q60" s="1148"/>
      <c r="R60" s="1148"/>
      <c r="S60" s="1148"/>
      <c r="T60" s="1148"/>
      <c r="U60" s="407"/>
      <c r="V60" s="109"/>
      <c r="W60" s="381"/>
      <c r="X60" s="381"/>
      <c r="Y60" s="381"/>
      <c r="Z60" s="381"/>
      <c r="AA60" s="381"/>
      <c r="AB60" s="381"/>
      <c r="AC60" s="381"/>
      <c r="AD60" s="381"/>
      <c r="AE60" s="381"/>
      <c r="AF60" s="381"/>
      <c r="AG60" s="381"/>
      <c r="AH60" s="381"/>
      <c r="AI60" s="381"/>
      <c r="AJ60" s="381"/>
      <c r="AK60" s="381"/>
      <c r="AL60" s="117"/>
      <c r="AM60" s="202"/>
      <c r="AN60" s="109"/>
      <c r="AO60" s="407"/>
      <c r="AP60" s="407"/>
      <c r="AQ60" s="407"/>
    </row>
    <row r="61" spans="1:43" ht="11.25" customHeight="1" x14ac:dyDescent="0.25">
      <c r="A61" s="407"/>
      <c r="B61" s="393"/>
      <c r="C61" s="202"/>
      <c r="D61" s="109"/>
      <c r="E61" s="412"/>
      <c r="F61" s="1148"/>
      <c r="G61" s="1148"/>
      <c r="H61" s="1148"/>
      <c r="I61" s="1148"/>
      <c r="J61" s="1148"/>
      <c r="K61" s="1148"/>
      <c r="L61" s="1223"/>
      <c r="M61" s="412"/>
      <c r="N61" s="1148"/>
      <c r="O61" s="1148"/>
      <c r="P61" s="1148"/>
      <c r="Q61" s="1148"/>
      <c r="R61" s="1148"/>
      <c r="S61" s="1148"/>
      <c r="T61" s="1148"/>
      <c r="U61" s="407"/>
      <c r="V61" s="109"/>
      <c r="W61" s="381" t="s">
        <v>109</v>
      </c>
      <c r="X61" s="381"/>
      <c r="Y61" s="381"/>
      <c r="Z61" s="111" t="s">
        <v>9</v>
      </c>
      <c r="AA61" s="111"/>
      <c r="AB61" s="111"/>
      <c r="AC61" s="111"/>
      <c r="AD61" s="111"/>
      <c r="AE61" s="111"/>
      <c r="AF61" s="111"/>
      <c r="AG61" s="111"/>
      <c r="AH61" s="111"/>
      <c r="AI61" s="111"/>
      <c r="AJ61" s="111"/>
      <c r="AK61" s="111"/>
      <c r="AL61" s="117" t="s">
        <v>53</v>
      </c>
      <c r="AM61" s="202"/>
      <c r="AN61" s="109"/>
      <c r="AO61" s="407"/>
      <c r="AP61" s="407"/>
      <c r="AQ61" s="407"/>
    </row>
    <row r="62" spans="1:43" ht="11.25" customHeight="1" x14ac:dyDescent="0.25">
      <c r="A62" s="407"/>
      <c r="B62" s="393"/>
      <c r="C62" s="202"/>
      <c r="D62" s="109"/>
      <c r="E62" s="412"/>
      <c r="F62" s="1148"/>
      <c r="G62" s="1148"/>
      <c r="H62" s="1148"/>
      <c r="I62" s="1148"/>
      <c r="J62" s="1148"/>
      <c r="K62" s="1148"/>
      <c r="L62" s="1223"/>
      <c r="M62" s="412"/>
      <c r="N62" s="1148"/>
      <c r="O62" s="1148"/>
      <c r="P62" s="1148"/>
      <c r="Q62" s="1148"/>
      <c r="R62" s="1148"/>
      <c r="S62" s="1148"/>
      <c r="T62" s="1148"/>
      <c r="U62" s="202"/>
      <c r="V62" s="407"/>
      <c r="W62" s="381" t="s">
        <v>110</v>
      </c>
      <c r="X62" s="381"/>
      <c r="Y62" s="381"/>
      <c r="Z62" s="381"/>
      <c r="AB62" s="150"/>
      <c r="AC62" s="111" t="s">
        <v>9</v>
      </c>
      <c r="AD62" s="111"/>
      <c r="AE62" s="111"/>
      <c r="AF62" s="111"/>
      <c r="AG62" s="111"/>
      <c r="AH62" s="111"/>
      <c r="AI62" s="111"/>
      <c r="AJ62" s="111"/>
      <c r="AK62" s="111"/>
      <c r="AL62" s="117" t="s">
        <v>55</v>
      </c>
      <c r="AM62" s="202"/>
      <c r="AN62" s="109"/>
      <c r="AO62" s="407"/>
      <c r="AP62" s="407"/>
      <c r="AQ62" s="407"/>
    </row>
    <row r="63" spans="1:43" ht="11.25" customHeight="1" x14ac:dyDescent="0.25">
      <c r="A63" s="407"/>
      <c r="B63" s="393"/>
      <c r="C63" s="202"/>
      <c r="D63" s="109"/>
      <c r="E63" s="412"/>
      <c r="F63" s="1148"/>
      <c r="G63" s="1148"/>
      <c r="H63" s="1148"/>
      <c r="I63" s="1148"/>
      <c r="J63" s="1148"/>
      <c r="K63" s="1148"/>
      <c r="L63" s="1223"/>
      <c r="M63" s="412"/>
      <c r="N63" s="1148"/>
      <c r="O63" s="1148"/>
      <c r="P63" s="1148"/>
      <c r="Q63" s="1148"/>
      <c r="R63" s="1148"/>
      <c r="S63" s="1148"/>
      <c r="T63" s="1148"/>
      <c r="U63" s="202"/>
      <c r="V63" s="407"/>
      <c r="W63" s="381"/>
      <c r="X63" s="381"/>
      <c r="Y63" s="381"/>
      <c r="Z63" s="381"/>
      <c r="AA63" s="381"/>
      <c r="AB63" s="381"/>
      <c r="AC63" s="381"/>
      <c r="AD63" s="381"/>
      <c r="AE63" s="381"/>
      <c r="AF63" s="381"/>
      <c r="AG63" s="381"/>
      <c r="AH63" s="381"/>
      <c r="AI63" s="381"/>
      <c r="AJ63" s="381"/>
      <c r="AK63" s="381"/>
      <c r="AL63" s="117"/>
      <c r="AM63" s="202"/>
      <c r="AN63" s="109"/>
      <c r="AO63" s="407"/>
      <c r="AP63" s="407"/>
      <c r="AQ63" s="407"/>
    </row>
    <row r="64" spans="1:43" ht="6" customHeight="1" x14ac:dyDescent="0.25">
      <c r="A64" s="119"/>
      <c r="B64" s="394"/>
      <c r="C64" s="114"/>
      <c r="D64" s="113"/>
      <c r="E64" s="119"/>
      <c r="F64" s="119"/>
      <c r="G64" s="119"/>
      <c r="H64" s="119"/>
      <c r="I64" s="119"/>
      <c r="J64" s="119"/>
      <c r="K64" s="119"/>
      <c r="L64" s="119"/>
      <c r="M64" s="119"/>
      <c r="N64" s="119"/>
      <c r="O64" s="119"/>
      <c r="P64" s="119"/>
      <c r="Q64" s="119"/>
      <c r="R64" s="119"/>
      <c r="S64" s="119"/>
      <c r="T64" s="119"/>
      <c r="U64" s="114"/>
      <c r="V64" s="119"/>
      <c r="W64" s="119"/>
      <c r="X64" s="119"/>
      <c r="Y64" s="119"/>
      <c r="Z64" s="119"/>
      <c r="AA64" s="119"/>
      <c r="AB64" s="119"/>
      <c r="AC64" s="119"/>
      <c r="AD64" s="119"/>
      <c r="AE64" s="119"/>
      <c r="AF64" s="119"/>
      <c r="AG64" s="119"/>
      <c r="AH64" s="119"/>
      <c r="AI64" s="119"/>
      <c r="AJ64" s="119"/>
      <c r="AK64" s="119"/>
      <c r="AL64" s="120"/>
      <c r="AM64" s="114"/>
      <c r="AN64" s="113"/>
      <c r="AO64" s="119"/>
      <c r="AP64" s="119"/>
      <c r="AQ64" s="119"/>
    </row>
    <row r="65" spans="1:43" ht="6" customHeight="1" x14ac:dyDescent="0.25">
      <c r="A65" s="29"/>
      <c r="B65" s="455"/>
      <c r="C65" s="107"/>
      <c r="D65" s="108"/>
      <c r="E65" s="29"/>
      <c r="F65" s="29"/>
      <c r="G65" s="29"/>
      <c r="H65" s="29"/>
      <c r="I65" s="29"/>
      <c r="J65" s="29"/>
      <c r="K65" s="29"/>
      <c r="L65" s="29"/>
      <c r="M65" s="29"/>
      <c r="N65" s="29"/>
      <c r="O65" s="29"/>
      <c r="P65" s="29"/>
      <c r="Q65" s="29"/>
      <c r="R65" s="29"/>
      <c r="S65" s="29"/>
      <c r="T65" s="29"/>
      <c r="U65" s="107"/>
      <c r="V65" s="29"/>
      <c r="W65" s="29"/>
      <c r="X65" s="29"/>
      <c r="Y65" s="29"/>
      <c r="Z65" s="29"/>
      <c r="AA65" s="29"/>
      <c r="AB65" s="29"/>
      <c r="AC65" s="29"/>
      <c r="AD65" s="29"/>
      <c r="AE65" s="29"/>
      <c r="AF65" s="29"/>
      <c r="AG65" s="29"/>
      <c r="AH65" s="29"/>
      <c r="AI65" s="29"/>
      <c r="AJ65" s="29"/>
      <c r="AK65" s="29"/>
      <c r="AL65" s="33"/>
      <c r="AM65" s="107"/>
      <c r="AN65" s="108"/>
      <c r="AO65" s="29"/>
      <c r="AP65" s="29"/>
      <c r="AQ65" s="29"/>
    </row>
    <row r="66" spans="1:43" ht="11.25" customHeight="1" x14ac:dyDescent="0.25">
      <c r="A66" s="407"/>
      <c r="B66" s="452">
        <v>236</v>
      </c>
      <c r="C66" s="202"/>
      <c r="D66" s="109"/>
      <c r="E66" s="1148" t="str">
        <f ca="1">VLOOKUP(INDIRECT(ADDRESS(ROW(),COLUMN()-3)),INDIRECT("translations[[Question Num]:["&amp; Language_Selected &amp;"]]"),MATCH(Language_Selected,Language_Options,0)+1,FALSE)</f>
        <v>When did your last menstrual period start?</v>
      </c>
      <c r="F66" s="1148"/>
      <c r="G66" s="1148"/>
      <c r="H66" s="1148"/>
      <c r="I66" s="1148"/>
      <c r="J66" s="1148"/>
      <c r="K66" s="1148"/>
      <c r="L66" s="1148"/>
      <c r="M66" s="1148"/>
      <c r="N66" s="1148"/>
      <c r="O66" s="1148"/>
      <c r="P66" s="1148"/>
      <c r="Q66" s="1148"/>
      <c r="R66" s="1148"/>
      <c r="S66" s="1148"/>
      <c r="T66" s="1148"/>
      <c r="U66" s="202"/>
      <c r="V66" s="407"/>
      <c r="W66" s="407"/>
      <c r="X66" s="407"/>
      <c r="Y66" s="407"/>
      <c r="Z66" s="407"/>
      <c r="AA66" s="407"/>
      <c r="AB66" s="407"/>
      <c r="AC66" s="407"/>
      <c r="AD66" s="407"/>
      <c r="AE66" s="407"/>
      <c r="AF66" s="407"/>
      <c r="AG66" s="407"/>
      <c r="AH66" s="407"/>
      <c r="AI66" s="108"/>
      <c r="AJ66" s="107"/>
      <c r="AK66" s="108"/>
      <c r="AL66" s="110"/>
      <c r="AM66" s="202"/>
      <c r="AN66" s="109"/>
      <c r="AO66" s="407"/>
      <c r="AP66" s="407"/>
      <c r="AQ66" s="407"/>
    </row>
    <row r="67" spans="1:43" x14ac:dyDescent="0.25">
      <c r="A67" s="407"/>
      <c r="B67" s="450"/>
      <c r="C67" s="202"/>
      <c r="D67" s="109"/>
      <c r="E67" s="1148"/>
      <c r="F67" s="1148"/>
      <c r="G67" s="1148"/>
      <c r="H67" s="1148"/>
      <c r="I67" s="1148"/>
      <c r="J67" s="1148"/>
      <c r="K67" s="1148"/>
      <c r="L67" s="1148"/>
      <c r="M67" s="1148"/>
      <c r="N67" s="1148"/>
      <c r="O67" s="1148"/>
      <c r="P67" s="1148"/>
      <c r="Q67" s="1148"/>
      <c r="R67" s="1148"/>
      <c r="S67" s="1148"/>
      <c r="T67" s="1148"/>
      <c r="U67" s="407"/>
      <c r="V67" s="109"/>
      <c r="W67" s="381" t="s">
        <v>111</v>
      </c>
      <c r="X67" s="381"/>
      <c r="Y67" s="381"/>
      <c r="Z67" s="381"/>
      <c r="AA67" s="381"/>
      <c r="AB67" s="111" t="s">
        <v>9</v>
      </c>
      <c r="AC67" s="111"/>
      <c r="AD67" s="111"/>
      <c r="AE67" s="111"/>
      <c r="AF67" s="111"/>
      <c r="AG67" s="117" t="s">
        <v>53</v>
      </c>
      <c r="AH67" s="381"/>
      <c r="AI67" s="113"/>
      <c r="AJ67" s="114"/>
      <c r="AK67" s="113"/>
      <c r="AL67" s="115"/>
      <c r="AM67" s="202"/>
      <c r="AN67" s="109"/>
      <c r="AO67" s="381"/>
      <c r="AP67" s="381"/>
      <c r="AQ67" s="381"/>
    </row>
    <row r="68" spans="1:43" x14ac:dyDescent="0.25">
      <c r="A68" s="407"/>
      <c r="B68" s="450"/>
      <c r="C68" s="202"/>
      <c r="D68" s="109"/>
      <c r="E68" s="1148"/>
      <c r="F68" s="1148"/>
      <c r="G68" s="1148"/>
      <c r="H68" s="1148"/>
      <c r="I68" s="1148"/>
      <c r="J68" s="1148"/>
      <c r="K68" s="1148"/>
      <c r="L68" s="1148"/>
      <c r="M68" s="1148"/>
      <c r="N68" s="1148"/>
      <c r="O68" s="1148"/>
      <c r="P68" s="1148"/>
      <c r="Q68" s="1148"/>
      <c r="R68" s="1148"/>
      <c r="S68" s="1148"/>
      <c r="T68" s="1148"/>
      <c r="U68" s="407"/>
      <c r="V68" s="109"/>
      <c r="W68" s="381"/>
      <c r="X68" s="381"/>
      <c r="Y68" s="381"/>
      <c r="Z68" s="381"/>
      <c r="AA68" s="381"/>
      <c r="AB68" s="381"/>
      <c r="AC68" s="381"/>
      <c r="AD68" s="381"/>
      <c r="AE68" s="381"/>
      <c r="AF68" s="381"/>
      <c r="AG68" s="116"/>
      <c r="AH68" s="381"/>
      <c r="AI68" s="108"/>
      <c r="AJ68" s="107"/>
      <c r="AK68" s="108"/>
      <c r="AL68" s="110"/>
      <c r="AM68" s="202"/>
      <c r="AN68" s="109"/>
      <c r="AO68" s="381"/>
      <c r="AP68" s="381"/>
      <c r="AQ68" s="381"/>
    </row>
    <row r="69" spans="1:43" x14ac:dyDescent="0.25">
      <c r="A69" s="407"/>
      <c r="B69" s="450"/>
      <c r="C69" s="202"/>
      <c r="D69" s="109"/>
      <c r="E69" s="1148"/>
      <c r="F69" s="1148"/>
      <c r="G69" s="1148"/>
      <c r="H69" s="1148"/>
      <c r="I69" s="1148"/>
      <c r="J69" s="1148"/>
      <c r="K69" s="1148"/>
      <c r="L69" s="1148"/>
      <c r="M69" s="1148"/>
      <c r="N69" s="1148"/>
      <c r="O69" s="1148"/>
      <c r="P69" s="1148"/>
      <c r="Q69" s="1148"/>
      <c r="R69" s="1148"/>
      <c r="S69" s="1148"/>
      <c r="T69" s="1148"/>
      <c r="U69" s="407"/>
      <c r="V69" s="109"/>
      <c r="W69" s="381" t="s">
        <v>112</v>
      </c>
      <c r="X69" s="381"/>
      <c r="Y69" s="381"/>
      <c r="Z69" s="381"/>
      <c r="AA69" s="381"/>
      <c r="AB69" s="111" t="s">
        <v>9</v>
      </c>
      <c r="AC69" s="150"/>
      <c r="AD69" s="111"/>
      <c r="AE69" s="111"/>
      <c r="AF69" s="111"/>
      <c r="AG69" s="117" t="s">
        <v>55</v>
      </c>
      <c r="AH69" s="381"/>
      <c r="AI69" s="113"/>
      <c r="AJ69" s="114"/>
      <c r="AK69" s="113"/>
      <c r="AL69" s="115"/>
      <c r="AM69" s="202"/>
      <c r="AN69" s="109"/>
      <c r="AO69" s="381"/>
      <c r="AP69" s="381"/>
      <c r="AQ69" s="381"/>
    </row>
    <row r="70" spans="1:43" x14ac:dyDescent="0.25">
      <c r="A70" s="407"/>
      <c r="B70" s="450"/>
      <c r="C70" s="202"/>
      <c r="D70" s="109"/>
      <c r="E70" s="1148"/>
      <c r="F70" s="1148"/>
      <c r="G70" s="1148"/>
      <c r="H70" s="1148"/>
      <c r="I70" s="1148"/>
      <c r="J70" s="1148"/>
      <c r="K70" s="1148"/>
      <c r="L70" s="1148"/>
      <c r="M70" s="1148"/>
      <c r="N70" s="1148"/>
      <c r="O70" s="1148"/>
      <c r="P70" s="1148"/>
      <c r="Q70" s="1148"/>
      <c r="R70" s="1148"/>
      <c r="S70" s="1148"/>
      <c r="T70" s="1148"/>
      <c r="U70" s="407"/>
      <c r="V70" s="109"/>
      <c r="W70" s="381"/>
      <c r="X70" s="381"/>
      <c r="Y70" s="381"/>
      <c r="Z70" s="381"/>
      <c r="AA70" s="381"/>
      <c r="AB70" s="381"/>
      <c r="AD70" s="381"/>
      <c r="AE70" s="381"/>
      <c r="AF70" s="381"/>
      <c r="AG70" s="116"/>
      <c r="AH70" s="381"/>
      <c r="AI70" s="108"/>
      <c r="AJ70" s="107"/>
      <c r="AK70" s="108"/>
      <c r="AL70" s="110"/>
      <c r="AM70" s="202"/>
      <c r="AN70" s="109"/>
      <c r="AO70" s="381"/>
      <c r="AP70" s="381"/>
      <c r="AQ70" s="381"/>
    </row>
    <row r="71" spans="1:43" x14ac:dyDescent="0.25">
      <c r="A71" s="407"/>
      <c r="B71" s="450"/>
      <c r="C71" s="202"/>
      <c r="D71" s="109"/>
      <c r="E71" s="381"/>
      <c r="F71" s="381"/>
      <c r="G71" s="381"/>
      <c r="H71" s="381"/>
      <c r="I71" s="381"/>
      <c r="J71" s="381"/>
      <c r="K71" s="381"/>
      <c r="L71" s="381"/>
      <c r="M71" s="381"/>
      <c r="N71" s="381"/>
      <c r="O71" s="381"/>
      <c r="P71" s="381"/>
      <c r="Q71" s="381"/>
      <c r="R71" s="381"/>
      <c r="S71" s="381"/>
      <c r="T71" s="381"/>
      <c r="U71" s="381"/>
      <c r="V71" s="109"/>
      <c r="W71" s="381" t="s">
        <v>113</v>
      </c>
      <c r="X71" s="381"/>
      <c r="Y71" s="381"/>
      <c r="Z71" s="381"/>
      <c r="AA71" s="381"/>
      <c r="AB71" s="111" t="s">
        <v>9</v>
      </c>
      <c r="AC71" s="150"/>
      <c r="AD71" s="111"/>
      <c r="AE71" s="111"/>
      <c r="AF71" s="111"/>
      <c r="AG71" s="117" t="s">
        <v>91</v>
      </c>
      <c r="AH71" s="381"/>
      <c r="AI71" s="113"/>
      <c r="AJ71" s="114"/>
      <c r="AK71" s="113"/>
      <c r="AL71" s="115"/>
      <c r="AM71" s="202"/>
      <c r="AN71" s="109"/>
      <c r="AO71" s="381"/>
      <c r="AP71" s="381"/>
      <c r="AQ71" s="381"/>
    </row>
    <row r="72" spans="1:43" x14ac:dyDescent="0.25">
      <c r="A72" s="407"/>
      <c r="B72" s="450"/>
      <c r="C72" s="202"/>
      <c r="D72" s="109"/>
      <c r="E72" s="407"/>
      <c r="F72" s="407"/>
      <c r="G72" s="407"/>
      <c r="H72" s="407"/>
      <c r="I72" s="407"/>
      <c r="J72" s="407"/>
      <c r="K72" s="407"/>
      <c r="L72" s="407"/>
      <c r="M72" s="407"/>
      <c r="N72" s="407"/>
      <c r="O72" s="407"/>
      <c r="P72" s="407"/>
      <c r="Q72" s="407"/>
      <c r="R72" s="407"/>
      <c r="S72" s="407"/>
      <c r="T72" s="381"/>
      <c r="U72" s="381"/>
      <c r="V72" s="109"/>
      <c r="W72" s="381"/>
      <c r="X72" s="381"/>
      <c r="Y72" s="381"/>
      <c r="Z72" s="381"/>
      <c r="AA72" s="381"/>
      <c r="AB72" s="381"/>
      <c r="AD72" s="381"/>
      <c r="AE72" s="381"/>
      <c r="AF72" s="381"/>
      <c r="AG72" s="116"/>
      <c r="AH72" s="381"/>
      <c r="AI72" s="108"/>
      <c r="AJ72" s="107"/>
      <c r="AK72" s="108"/>
      <c r="AL72" s="110"/>
      <c r="AM72" s="202"/>
      <c r="AN72" s="109"/>
      <c r="AO72" s="381"/>
      <c r="AP72" s="381"/>
      <c r="AQ72" s="381"/>
    </row>
    <row r="73" spans="1:43" x14ac:dyDescent="0.25">
      <c r="A73" s="407"/>
      <c r="B73" s="450"/>
      <c r="C73" s="202"/>
      <c r="D73" s="109"/>
      <c r="E73" s="1212" t="s">
        <v>114</v>
      </c>
      <c r="F73" s="1212"/>
      <c r="G73" s="1212"/>
      <c r="H73" s="1212"/>
      <c r="I73" s="1212"/>
      <c r="J73" s="1212"/>
      <c r="K73" s="1212"/>
      <c r="L73" s="1212"/>
      <c r="M73" s="1212"/>
      <c r="N73" s="1212"/>
      <c r="O73" s="1212"/>
      <c r="P73" s="1212"/>
      <c r="Q73" s="1212"/>
      <c r="R73" s="1212"/>
      <c r="S73" s="1212"/>
      <c r="T73" s="1212"/>
      <c r="U73" s="381"/>
      <c r="V73" s="109"/>
      <c r="W73" s="381" t="s">
        <v>115</v>
      </c>
      <c r="X73" s="381"/>
      <c r="Y73" s="381"/>
      <c r="Z73" s="381"/>
      <c r="AA73" s="381"/>
      <c r="AB73" s="111" t="s">
        <v>9</v>
      </c>
      <c r="AC73" s="150"/>
      <c r="AD73" s="111"/>
      <c r="AE73" s="111"/>
      <c r="AF73" s="111"/>
      <c r="AG73" s="117" t="s">
        <v>116</v>
      </c>
      <c r="AH73" s="381"/>
      <c r="AI73" s="113"/>
      <c r="AJ73" s="114"/>
      <c r="AK73" s="113"/>
      <c r="AL73" s="115"/>
      <c r="AM73" s="202"/>
      <c r="AN73" s="109"/>
      <c r="AO73" s="381"/>
      <c r="AP73" s="381"/>
      <c r="AQ73" s="381"/>
    </row>
    <row r="74" spans="1:43" x14ac:dyDescent="0.25">
      <c r="A74" s="407"/>
      <c r="B74" s="450"/>
      <c r="C74" s="202"/>
      <c r="D74" s="109"/>
      <c r="E74" s="381"/>
      <c r="F74" s="381"/>
      <c r="G74" s="381"/>
      <c r="H74" s="381"/>
      <c r="I74" s="381"/>
      <c r="J74" s="381"/>
      <c r="K74" s="381"/>
      <c r="L74" s="381"/>
      <c r="M74" s="381"/>
      <c r="N74" s="381"/>
      <c r="O74" s="381"/>
      <c r="P74" s="381"/>
      <c r="Q74" s="381"/>
      <c r="R74" s="381"/>
      <c r="S74" s="381"/>
      <c r="T74" s="381"/>
      <c r="U74" s="381"/>
      <c r="V74" s="109"/>
      <c r="W74" s="381"/>
      <c r="X74" s="381"/>
      <c r="Y74" s="381"/>
      <c r="Z74" s="381"/>
      <c r="AA74" s="381"/>
      <c r="AB74" s="381"/>
      <c r="AC74" s="381"/>
      <c r="AD74" s="381"/>
      <c r="AE74" s="381"/>
      <c r="AF74" s="381"/>
      <c r="AG74" s="381"/>
      <c r="AH74" s="381"/>
      <c r="AI74" s="381"/>
      <c r="AJ74" s="381"/>
      <c r="AK74" s="381"/>
      <c r="AL74" s="116"/>
      <c r="AM74" s="202"/>
      <c r="AN74" s="109"/>
      <c r="AO74" s="381"/>
      <c r="AP74" s="381"/>
      <c r="AQ74" s="381"/>
    </row>
    <row r="75" spans="1:43" x14ac:dyDescent="0.25">
      <c r="A75" s="407"/>
      <c r="B75" s="450"/>
      <c r="C75" s="202"/>
      <c r="D75" s="109"/>
      <c r="E75" s="381"/>
      <c r="F75" s="381"/>
      <c r="G75" s="381"/>
      <c r="H75" s="381"/>
      <c r="I75" s="381"/>
      <c r="J75" s="381"/>
      <c r="K75" s="381"/>
      <c r="L75" s="381"/>
      <c r="M75" s="381"/>
      <c r="N75" s="381"/>
      <c r="O75" s="381"/>
      <c r="P75" s="381"/>
      <c r="Q75" s="381"/>
      <c r="R75" s="381"/>
      <c r="S75" s="381"/>
      <c r="T75" s="381"/>
      <c r="U75" s="381"/>
      <c r="V75" s="109"/>
      <c r="W75" s="381" t="s">
        <v>1588</v>
      </c>
      <c r="X75" s="381"/>
      <c r="Y75" s="381"/>
      <c r="Z75" s="381"/>
      <c r="AA75" s="381"/>
      <c r="AB75" s="381"/>
      <c r="AC75" s="381"/>
      <c r="AD75" s="381"/>
      <c r="AE75" s="381"/>
      <c r="AF75" s="381"/>
      <c r="AH75" s="111"/>
      <c r="AJ75" s="111" t="s">
        <v>9</v>
      </c>
      <c r="AK75" s="381"/>
      <c r="AL75" s="116" t="s">
        <v>117</v>
      </c>
      <c r="AM75" s="202"/>
      <c r="AN75" s="109"/>
      <c r="AO75" s="381"/>
      <c r="AP75" s="381"/>
      <c r="AQ75" s="381"/>
    </row>
    <row r="76" spans="1:43" x14ac:dyDescent="0.25">
      <c r="A76" s="407"/>
      <c r="B76" s="450"/>
      <c r="C76" s="202"/>
      <c r="D76" s="109"/>
      <c r="E76" s="381"/>
      <c r="F76" s="381"/>
      <c r="G76" s="381"/>
      <c r="H76" s="381"/>
      <c r="I76" s="381"/>
      <c r="J76" s="381"/>
      <c r="K76" s="381"/>
      <c r="L76" s="381"/>
      <c r="M76" s="381"/>
      <c r="N76" s="381"/>
      <c r="O76" s="381"/>
      <c r="P76" s="381"/>
      <c r="Q76" s="381"/>
      <c r="R76" s="381"/>
      <c r="S76" s="381"/>
      <c r="T76" s="381"/>
      <c r="U76" s="381"/>
      <c r="V76" s="109"/>
      <c r="W76" s="381"/>
      <c r="X76" s="381"/>
      <c r="Y76" s="381"/>
      <c r="Z76" s="381"/>
      <c r="AA76" s="381"/>
      <c r="AB76" s="381"/>
      <c r="AC76" s="381"/>
      <c r="AD76" s="381"/>
      <c r="AE76" s="381"/>
      <c r="AF76" s="381"/>
      <c r="AG76" s="381"/>
      <c r="AH76" s="381"/>
      <c r="AI76" s="381"/>
      <c r="AJ76" s="381"/>
      <c r="AK76" s="381"/>
      <c r="AL76" s="116"/>
      <c r="AM76" s="202"/>
      <c r="AN76" s="109"/>
      <c r="AO76" s="381"/>
      <c r="AP76" s="351">
        <v>240</v>
      </c>
      <c r="AQ76" s="381"/>
    </row>
    <row r="77" spans="1:43" x14ac:dyDescent="0.25">
      <c r="A77" s="407"/>
      <c r="B77" s="450"/>
      <c r="C77" s="202"/>
      <c r="D77" s="109"/>
      <c r="E77" s="381"/>
      <c r="F77" s="381"/>
      <c r="G77" s="381"/>
      <c r="H77" s="381"/>
      <c r="I77" s="381"/>
      <c r="J77" s="381"/>
      <c r="K77" s="381"/>
      <c r="L77" s="381"/>
      <c r="M77" s="381"/>
      <c r="N77" s="381"/>
      <c r="O77" s="381"/>
      <c r="P77" s="381"/>
      <c r="Q77" s="381"/>
      <c r="R77" s="381"/>
      <c r="S77" s="381"/>
      <c r="T77" s="381"/>
      <c r="U77" s="381"/>
      <c r="V77" s="109"/>
      <c r="W77" s="381" t="s">
        <v>1452</v>
      </c>
      <c r="X77" s="381"/>
      <c r="Y77" s="381"/>
      <c r="Z77" s="381"/>
      <c r="AA77" s="381"/>
      <c r="AB77" s="381"/>
      <c r="AC77" s="381"/>
      <c r="AE77" s="150"/>
      <c r="AF77" s="111" t="s">
        <v>9</v>
      </c>
      <c r="AG77" s="111"/>
      <c r="AH77" s="111"/>
      <c r="AI77" s="111"/>
      <c r="AJ77" s="111"/>
      <c r="AK77" s="381"/>
      <c r="AL77" s="116" t="s">
        <v>118</v>
      </c>
      <c r="AM77" s="202"/>
      <c r="AN77" s="109"/>
      <c r="AO77" s="381"/>
      <c r="AQ77" s="381"/>
    </row>
    <row r="78" spans="1:43" x14ac:dyDescent="0.25">
      <c r="A78" s="407"/>
      <c r="B78" s="450"/>
      <c r="C78" s="202"/>
      <c r="D78" s="109"/>
      <c r="E78" s="381"/>
      <c r="F78" s="381"/>
      <c r="G78" s="381"/>
      <c r="H78" s="381"/>
      <c r="I78" s="381"/>
      <c r="J78" s="381"/>
      <c r="K78" s="381"/>
      <c r="L78" s="381"/>
      <c r="M78" s="381"/>
      <c r="N78" s="381"/>
      <c r="O78" s="381"/>
      <c r="P78" s="381"/>
      <c r="Q78" s="381"/>
      <c r="R78" s="381"/>
      <c r="S78" s="381"/>
      <c r="T78" s="381"/>
      <c r="U78" s="381"/>
      <c r="V78" s="109"/>
      <c r="W78" s="381"/>
      <c r="X78" s="381"/>
      <c r="Y78" s="381"/>
      <c r="Z78" s="381"/>
      <c r="AA78" s="381"/>
      <c r="AB78" s="381"/>
      <c r="AC78" s="381"/>
      <c r="AD78" s="381"/>
      <c r="AE78" s="381"/>
      <c r="AF78" s="381"/>
      <c r="AG78" s="381"/>
      <c r="AH78" s="381"/>
      <c r="AI78" s="381"/>
      <c r="AJ78" s="381"/>
      <c r="AK78" s="381"/>
      <c r="AL78" s="116"/>
      <c r="AM78" s="202"/>
      <c r="AN78" s="109"/>
      <c r="AO78" s="381"/>
      <c r="AP78" s="381"/>
      <c r="AQ78" s="381"/>
    </row>
    <row r="79" spans="1:43" x14ac:dyDescent="0.25">
      <c r="A79" s="407"/>
      <c r="B79" s="450"/>
      <c r="C79" s="202"/>
      <c r="D79" s="109"/>
      <c r="E79" s="381"/>
      <c r="F79" s="381"/>
      <c r="G79" s="381"/>
      <c r="H79" s="381"/>
      <c r="I79" s="381"/>
      <c r="J79" s="381"/>
      <c r="K79" s="381"/>
      <c r="L79" s="381"/>
      <c r="M79" s="381"/>
      <c r="N79" s="381"/>
      <c r="O79" s="381"/>
      <c r="P79" s="381"/>
      <c r="Q79" s="381"/>
      <c r="R79" s="381"/>
      <c r="S79" s="381"/>
      <c r="T79" s="381"/>
      <c r="U79" s="381"/>
      <c r="V79" s="109"/>
      <c r="W79" s="381" t="s">
        <v>119</v>
      </c>
      <c r="X79" s="381"/>
      <c r="Y79" s="381"/>
      <c r="Z79" s="381"/>
      <c r="AA79" s="381"/>
      <c r="AB79" s="381"/>
      <c r="AC79" s="381"/>
      <c r="AE79" s="111" t="s">
        <v>9</v>
      </c>
      <c r="AF79" s="150"/>
      <c r="AG79" s="111"/>
      <c r="AH79" s="111"/>
      <c r="AI79" s="111"/>
      <c r="AJ79" s="111"/>
      <c r="AK79" s="381"/>
      <c r="AL79" s="116" t="s">
        <v>120</v>
      </c>
      <c r="AM79" s="202"/>
      <c r="AN79" s="109"/>
      <c r="AO79" s="381"/>
      <c r="AP79" s="351">
        <v>241</v>
      </c>
      <c r="AQ79" s="381"/>
    </row>
    <row r="80" spans="1:43" ht="6" customHeight="1" thickBot="1" x14ac:dyDescent="0.3">
      <c r="A80" s="407"/>
      <c r="B80" s="393"/>
      <c r="C80" s="202"/>
      <c r="D80" s="109"/>
      <c r="E80" s="407"/>
      <c r="F80" s="407"/>
      <c r="G80" s="407"/>
      <c r="H80" s="407"/>
      <c r="I80" s="407"/>
      <c r="J80" s="407"/>
      <c r="K80" s="407"/>
      <c r="L80" s="407"/>
      <c r="M80" s="407"/>
      <c r="N80" s="407"/>
      <c r="O80" s="407"/>
      <c r="P80" s="407"/>
      <c r="Q80" s="407"/>
      <c r="R80" s="407"/>
      <c r="S80" s="407"/>
      <c r="T80" s="407"/>
      <c r="U80" s="407"/>
      <c r="V80" s="109"/>
      <c r="W80" s="407"/>
      <c r="X80" s="407"/>
      <c r="Y80" s="407"/>
      <c r="Z80" s="407"/>
      <c r="AA80" s="407"/>
      <c r="AB80" s="407"/>
      <c r="AC80" s="407"/>
      <c r="AD80" s="407"/>
      <c r="AE80" s="407"/>
      <c r="AF80" s="407"/>
      <c r="AG80" s="407"/>
      <c r="AH80" s="407"/>
      <c r="AI80" s="407"/>
      <c r="AJ80" s="407"/>
      <c r="AK80" s="407"/>
      <c r="AL80" s="203"/>
      <c r="AM80" s="202"/>
      <c r="AN80" s="109"/>
      <c r="AO80" s="407"/>
      <c r="AP80" s="407"/>
      <c r="AQ80" s="407"/>
    </row>
    <row r="81" spans="1:43" ht="6" customHeight="1" x14ac:dyDescent="0.25">
      <c r="A81" s="129"/>
      <c r="B81" s="453"/>
      <c r="C81" s="131"/>
      <c r="D81" s="132"/>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4"/>
      <c r="AM81" s="131"/>
      <c r="AN81" s="132"/>
      <c r="AO81" s="133"/>
      <c r="AP81" s="133"/>
      <c r="AQ81" s="135"/>
    </row>
    <row r="82" spans="1:43" ht="11.25" customHeight="1" x14ac:dyDescent="0.25">
      <c r="A82" s="136"/>
      <c r="B82" s="452">
        <v>237</v>
      </c>
      <c r="C82" s="202"/>
      <c r="D82" s="109"/>
      <c r="E82" s="1224" t="s">
        <v>121</v>
      </c>
      <c r="F82" s="1224"/>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c r="AL82" s="1224"/>
      <c r="AM82" s="202"/>
      <c r="AN82" s="109"/>
      <c r="AO82" s="407"/>
      <c r="AP82" s="407"/>
      <c r="AQ82" s="137"/>
    </row>
    <row r="83" spans="1:43" ht="6" customHeight="1" x14ac:dyDescent="0.25">
      <c r="A83" s="136"/>
      <c r="B83" s="393"/>
      <c r="C83" s="202"/>
      <c r="D83" s="109"/>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407"/>
      <c r="AC83" s="407"/>
      <c r="AD83" s="407"/>
      <c r="AE83" s="407"/>
      <c r="AF83" s="407"/>
      <c r="AG83" s="407"/>
      <c r="AH83" s="407"/>
      <c r="AI83" s="407"/>
      <c r="AJ83" s="407"/>
      <c r="AK83" s="407"/>
      <c r="AL83" s="203"/>
      <c r="AM83" s="202"/>
      <c r="AN83" s="109"/>
      <c r="AO83" s="407"/>
      <c r="AP83" s="407"/>
      <c r="AQ83" s="137"/>
    </row>
    <row r="84" spans="1:43" ht="11.25" customHeight="1" x14ac:dyDescent="0.25">
      <c r="A84" s="136"/>
      <c r="B84" s="393"/>
      <c r="C84" s="202"/>
      <c r="D84" s="109"/>
      <c r="E84" s="407"/>
      <c r="F84" s="407"/>
      <c r="G84" s="407"/>
      <c r="H84" s="407"/>
      <c r="I84" s="407"/>
      <c r="J84" s="407"/>
      <c r="K84" s="407"/>
      <c r="L84" s="407"/>
      <c r="M84" s="407"/>
      <c r="N84" s="203" t="s">
        <v>122</v>
      </c>
      <c r="O84" s="407"/>
      <c r="P84" s="407"/>
      <c r="Q84" s="407"/>
      <c r="R84" s="407"/>
      <c r="S84" s="407"/>
      <c r="T84" s="407"/>
      <c r="U84" s="407"/>
      <c r="V84" s="407"/>
      <c r="W84" s="407"/>
      <c r="X84" s="407"/>
      <c r="Y84" s="407"/>
      <c r="Z84" s="203" t="s">
        <v>123</v>
      </c>
      <c r="AA84" s="407"/>
      <c r="AB84" s="407"/>
      <c r="AC84" s="407"/>
      <c r="AD84" s="407"/>
      <c r="AE84" s="407"/>
      <c r="AF84" s="407"/>
      <c r="AG84" s="407"/>
      <c r="AH84" s="407"/>
      <c r="AI84" s="407"/>
      <c r="AJ84" s="407"/>
      <c r="AK84" s="407"/>
      <c r="AL84" s="203"/>
      <c r="AM84" s="202"/>
      <c r="AN84" s="109"/>
      <c r="AO84" s="407"/>
      <c r="AP84" s="407"/>
      <c r="AQ84" s="137"/>
    </row>
    <row r="85" spans="1:43" ht="11.25" customHeight="1" x14ac:dyDescent="0.25">
      <c r="A85" s="136"/>
      <c r="B85" s="393"/>
      <c r="C85" s="202"/>
      <c r="D85" s="109"/>
      <c r="E85" s="407"/>
      <c r="F85" s="407"/>
      <c r="G85" s="407"/>
      <c r="H85" s="407"/>
      <c r="I85" s="407"/>
      <c r="J85" s="407"/>
      <c r="K85" s="407"/>
      <c r="L85" s="407"/>
      <c r="M85" s="407"/>
      <c r="N85" s="203" t="s">
        <v>124</v>
      </c>
      <c r="O85" s="407"/>
      <c r="P85" s="407"/>
      <c r="Q85" s="407"/>
      <c r="R85" s="407"/>
      <c r="S85" s="407"/>
      <c r="T85" s="407"/>
      <c r="U85" s="407"/>
      <c r="V85" s="407"/>
      <c r="W85" s="407"/>
      <c r="X85" s="407"/>
      <c r="Y85" s="407"/>
      <c r="Z85" s="203" t="s">
        <v>125</v>
      </c>
      <c r="AA85" s="407"/>
      <c r="AB85" s="407"/>
      <c r="AC85" s="407"/>
      <c r="AD85" s="407"/>
      <c r="AE85" s="407"/>
      <c r="AF85" s="407"/>
      <c r="AG85" s="407"/>
      <c r="AH85" s="407"/>
      <c r="AI85" s="407"/>
      <c r="AJ85" s="407"/>
      <c r="AK85" s="407"/>
      <c r="AL85" s="203"/>
      <c r="AM85" s="202"/>
      <c r="AN85" s="109"/>
      <c r="AO85" s="407"/>
      <c r="AP85" s="351">
        <v>240</v>
      </c>
      <c r="AQ85" s="137"/>
    </row>
    <row r="86" spans="1:43" ht="11.25" customHeight="1" x14ac:dyDescent="0.25">
      <c r="A86" s="136"/>
      <c r="B86" s="393"/>
      <c r="C86" s="202"/>
      <c r="D86" s="109"/>
      <c r="E86" s="407"/>
      <c r="F86" s="407"/>
      <c r="G86" s="407"/>
      <c r="H86" s="407"/>
      <c r="I86" s="407"/>
      <c r="J86" s="407"/>
      <c r="K86" s="407"/>
      <c r="L86" s="407"/>
      <c r="M86" s="407"/>
      <c r="N86" s="203" t="s">
        <v>126</v>
      </c>
      <c r="O86" s="407"/>
      <c r="P86" s="407"/>
      <c r="Q86" s="407"/>
      <c r="R86" s="407"/>
      <c r="S86" s="407"/>
      <c r="T86" s="407"/>
      <c r="U86" s="407"/>
      <c r="V86" s="407"/>
      <c r="W86" s="407"/>
      <c r="X86" s="407"/>
      <c r="Y86" s="407"/>
      <c r="Z86" s="203" t="s">
        <v>127</v>
      </c>
      <c r="AA86" s="407"/>
      <c r="AB86" s="407"/>
      <c r="AC86" s="407"/>
      <c r="AD86" s="407"/>
      <c r="AE86" s="407"/>
      <c r="AF86" s="407"/>
      <c r="AG86" s="407"/>
      <c r="AH86" s="407"/>
      <c r="AI86" s="407"/>
      <c r="AJ86" s="407"/>
      <c r="AK86" s="407"/>
      <c r="AL86" s="203"/>
      <c r="AM86" s="202"/>
      <c r="AN86" s="109"/>
      <c r="AO86" s="407"/>
      <c r="AP86" s="407"/>
      <c r="AQ86" s="137"/>
    </row>
    <row r="87" spans="1:43" ht="6" customHeight="1" thickBot="1" x14ac:dyDescent="0.3">
      <c r="A87" s="138"/>
      <c r="B87" s="451"/>
      <c r="C87" s="139"/>
      <c r="D87" s="140"/>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2"/>
      <c r="AM87" s="139"/>
      <c r="AN87" s="140"/>
      <c r="AO87" s="141"/>
      <c r="AP87" s="141"/>
      <c r="AQ87" s="143"/>
    </row>
    <row r="88" spans="1:43" ht="6" customHeight="1" x14ac:dyDescent="0.25">
      <c r="A88" s="407"/>
      <c r="B88" s="393"/>
      <c r="C88" s="202"/>
      <c r="D88" s="109"/>
      <c r="E88" s="407"/>
      <c r="F88" s="407"/>
      <c r="G88" s="407"/>
      <c r="H88" s="407"/>
      <c r="I88" s="407"/>
      <c r="J88" s="407"/>
      <c r="K88" s="407"/>
      <c r="L88" s="407"/>
      <c r="M88" s="407"/>
      <c r="N88" s="407"/>
      <c r="O88" s="407"/>
      <c r="P88" s="407"/>
      <c r="Q88" s="407"/>
      <c r="R88" s="407"/>
      <c r="S88" s="407"/>
      <c r="T88" s="407"/>
      <c r="U88" s="407"/>
      <c r="V88" s="109"/>
      <c r="W88" s="407"/>
      <c r="X88" s="407"/>
      <c r="Y88" s="407"/>
      <c r="Z88" s="407"/>
      <c r="AA88" s="407"/>
      <c r="AB88" s="407"/>
      <c r="AC88" s="407"/>
      <c r="AD88" s="407"/>
      <c r="AE88" s="407"/>
      <c r="AF88" s="407"/>
      <c r="AG88" s="407"/>
      <c r="AH88" s="407"/>
      <c r="AI88" s="407"/>
      <c r="AJ88" s="407"/>
      <c r="AK88" s="407"/>
      <c r="AL88" s="203"/>
      <c r="AM88" s="202"/>
      <c r="AN88" s="109"/>
      <c r="AO88" s="407"/>
      <c r="AP88" s="407"/>
      <c r="AQ88" s="407"/>
    </row>
    <row r="89" spans="1:43" ht="11.25" customHeight="1" x14ac:dyDescent="0.25">
      <c r="A89" s="407"/>
      <c r="B89" s="452">
        <v>238</v>
      </c>
      <c r="C89" s="202"/>
      <c r="D89" s="109"/>
      <c r="E89" s="1128" t="str">
        <f ca="1">VLOOKUP(INDIRECT(ADDRESS(ROW(),COLUMN()-3)),INDIRECT("translations[[Question Num]:["&amp; Language_Selected &amp;"]]"),MATCH(Language_Selected,Language_Options,0)+1,FALSE)</f>
        <v>During your last menstrual period, what did you use to collect or absorb your menstrual blood?
Anything else?</v>
      </c>
      <c r="F89" s="1128"/>
      <c r="G89" s="1128"/>
      <c r="H89" s="1128"/>
      <c r="I89" s="1128"/>
      <c r="J89" s="1128"/>
      <c r="K89" s="1128"/>
      <c r="L89" s="1128"/>
      <c r="M89" s="1128"/>
      <c r="N89" s="1128"/>
      <c r="O89" s="1128"/>
      <c r="P89" s="1128"/>
      <c r="Q89" s="1128"/>
      <c r="R89" s="1128"/>
      <c r="S89" s="1128"/>
      <c r="T89" s="1128"/>
      <c r="U89" s="381"/>
      <c r="V89" s="109"/>
      <c r="W89" s="245" t="s">
        <v>128</v>
      </c>
      <c r="X89" s="245"/>
      <c r="Y89" s="245"/>
      <c r="Z89" s="245"/>
      <c r="AA89" s="245"/>
      <c r="AB89" s="245"/>
      <c r="AC89" s="245"/>
      <c r="AD89" s="245"/>
      <c r="AE89" s="245"/>
      <c r="AF89" s="111" t="s">
        <v>9</v>
      </c>
      <c r="AG89" s="111"/>
      <c r="AH89" s="111"/>
      <c r="AI89" s="111"/>
      <c r="AJ89" s="111"/>
      <c r="AK89" s="111"/>
      <c r="AL89" s="155" t="s">
        <v>129</v>
      </c>
      <c r="AM89" s="202"/>
      <c r="AN89" s="109"/>
      <c r="AO89" s="381"/>
      <c r="AP89" s="381"/>
      <c r="AQ89" s="381"/>
    </row>
    <row r="90" spans="1:43" x14ac:dyDescent="0.25">
      <c r="A90" s="407"/>
      <c r="B90" s="454" t="s">
        <v>130</v>
      </c>
      <c r="C90" s="202"/>
      <c r="D90" s="109"/>
      <c r="E90" s="1128"/>
      <c r="F90" s="1128"/>
      <c r="G90" s="1128"/>
      <c r="H90" s="1128"/>
      <c r="I90" s="1128"/>
      <c r="J90" s="1128"/>
      <c r="K90" s="1128"/>
      <c r="L90" s="1128"/>
      <c r="M90" s="1128"/>
      <c r="N90" s="1128"/>
      <c r="O90" s="1128"/>
      <c r="P90" s="1128"/>
      <c r="Q90" s="1128"/>
      <c r="R90" s="1128"/>
      <c r="S90" s="1128"/>
      <c r="T90" s="1128"/>
      <c r="U90" s="381"/>
      <c r="V90" s="109"/>
      <c r="W90" s="245" t="s">
        <v>131</v>
      </c>
      <c r="X90" s="245"/>
      <c r="Y90" s="245"/>
      <c r="Z90" s="245"/>
      <c r="AA90" s="245"/>
      <c r="AB90" s="245"/>
      <c r="AC90" s="245"/>
      <c r="AD90" s="245"/>
      <c r="AE90" s="245"/>
      <c r="AF90" s="245"/>
      <c r="AG90" s="111" t="s">
        <v>9</v>
      </c>
      <c r="AH90" s="111"/>
      <c r="AI90" s="111"/>
      <c r="AJ90" s="111"/>
      <c r="AK90" s="111"/>
      <c r="AL90" s="155" t="s">
        <v>132</v>
      </c>
      <c r="AM90" s="202"/>
      <c r="AN90" s="109"/>
      <c r="AO90" s="381"/>
      <c r="AP90" s="381"/>
      <c r="AQ90" s="381"/>
    </row>
    <row r="91" spans="1:43" x14ac:dyDescent="0.25">
      <c r="A91" s="407"/>
      <c r="B91" s="450"/>
      <c r="C91" s="202"/>
      <c r="D91" s="109"/>
      <c r="E91" s="1128"/>
      <c r="F91" s="1128"/>
      <c r="G91" s="1128"/>
      <c r="H91" s="1128"/>
      <c r="I91" s="1128"/>
      <c r="J91" s="1128"/>
      <c r="K91" s="1128"/>
      <c r="L91" s="1128"/>
      <c r="M91" s="1128"/>
      <c r="N91" s="1128"/>
      <c r="O91" s="1128"/>
      <c r="P91" s="1128"/>
      <c r="Q91" s="1128"/>
      <c r="R91" s="1128"/>
      <c r="S91" s="1128"/>
      <c r="T91" s="1128"/>
      <c r="U91" s="381"/>
      <c r="V91" s="109"/>
      <c r="W91" s="245" t="s">
        <v>133</v>
      </c>
      <c r="X91" s="245"/>
      <c r="Y91" s="245"/>
      <c r="Z91" s="245"/>
      <c r="AA91" s="111" t="s">
        <v>9</v>
      </c>
      <c r="AB91" s="111"/>
      <c r="AC91" s="111"/>
      <c r="AD91" s="111"/>
      <c r="AE91" s="111"/>
      <c r="AF91" s="111"/>
      <c r="AG91" s="111"/>
      <c r="AH91" s="111"/>
      <c r="AI91" s="111"/>
      <c r="AJ91" s="111"/>
      <c r="AK91" s="111"/>
      <c r="AL91" s="155" t="s">
        <v>101</v>
      </c>
      <c r="AM91" s="202"/>
      <c r="AN91" s="109"/>
      <c r="AO91" s="381"/>
      <c r="AP91" s="381"/>
      <c r="AQ91" s="381"/>
    </row>
    <row r="92" spans="1:43" x14ac:dyDescent="0.25">
      <c r="A92" s="407"/>
      <c r="B92" s="450"/>
      <c r="C92" s="202"/>
      <c r="D92" s="109"/>
      <c r="E92" s="1128"/>
      <c r="F92" s="1128"/>
      <c r="G92" s="1128"/>
      <c r="H92" s="1128"/>
      <c r="I92" s="1128"/>
      <c r="J92" s="1128"/>
      <c r="K92" s="1128"/>
      <c r="L92" s="1128"/>
      <c r="M92" s="1128"/>
      <c r="N92" s="1128"/>
      <c r="O92" s="1128"/>
      <c r="P92" s="1128"/>
      <c r="Q92" s="1128"/>
      <c r="R92" s="1128"/>
      <c r="S92" s="1128"/>
      <c r="T92" s="1128"/>
      <c r="U92" s="381"/>
      <c r="V92" s="109"/>
      <c r="W92" s="245" t="s">
        <v>134</v>
      </c>
      <c r="X92" s="245"/>
      <c r="Y92" s="245"/>
      <c r="Z92" s="245"/>
      <c r="AA92" s="245"/>
      <c r="AB92" s="245"/>
      <c r="AC92" s="111" t="s">
        <v>9</v>
      </c>
      <c r="AD92" s="111"/>
      <c r="AE92" s="111"/>
      <c r="AF92" s="111"/>
      <c r="AG92" s="111"/>
      <c r="AH92" s="111"/>
      <c r="AI92" s="111"/>
      <c r="AJ92" s="111"/>
      <c r="AK92" s="111"/>
      <c r="AL92" s="155" t="s">
        <v>135</v>
      </c>
      <c r="AM92" s="202"/>
      <c r="AN92" s="109"/>
      <c r="AO92" s="381"/>
      <c r="AP92" s="381"/>
      <c r="AQ92" s="381"/>
    </row>
    <row r="93" spans="1:43" x14ac:dyDescent="0.25">
      <c r="A93" s="407"/>
      <c r="B93" s="450"/>
      <c r="C93" s="202"/>
      <c r="D93" s="109"/>
      <c r="E93" s="1128"/>
      <c r="F93" s="1128"/>
      <c r="G93" s="1128"/>
      <c r="H93" s="1128"/>
      <c r="I93" s="1128"/>
      <c r="J93" s="1128"/>
      <c r="K93" s="1128"/>
      <c r="L93" s="1128"/>
      <c r="M93" s="1128"/>
      <c r="N93" s="1128"/>
      <c r="O93" s="1128"/>
      <c r="P93" s="1128"/>
      <c r="Q93" s="1128"/>
      <c r="R93" s="1128"/>
      <c r="S93" s="1128"/>
      <c r="T93" s="1128"/>
      <c r="U93" s="381"/>
      <c r="V93" s="109"/>
      <c r="W93" s="381" t="s">
        <v>136</v>
      </c>
      <c r="X93" s="381"/>
      <c r="Y93" s="381"/>
      <c r="Z93" s="111" t="s">
        <v>9</v>
      </c>
      <c r="AA93" s="111"/>
      <c r="AB93" s="111"/>
      <c r="AC93" s="111"/>
      <c r="AD93" s="111"/>
      <c r="AE93" s="111"/>
      <c r="AF93" s="111"/>
      <c r="AG93" s="111"/>
      <c r="AH93" s="111"/>
      <c r="AI93" s="111"/>
      <c r="AJ93" s="111"/>
      <c r="AK93" s="111"/>
      <c r="AL93" s="206" t="s">
        <v>137</v>
      </c>
      <c r="AM93" s="202"/>
      <c r="AN93" s="109"/>
      <c r="AO93" s="381"/>
      <c r="AP93" s="381"/>
      <c r="AQ93" s="381"/>
    </row>
    <row r="94" spans="1:43" x14ac:dyDescent="0.25">
      <c r="A94" s="407"/>
      <c r="B94" s="450"/>
      <c r="C94" s="202"/>
      <c r="D94" s="109"/>
      <c r="E94" s="1128"/>
      <c r="F94" s="1128"/>
      <c r="G94" s="1128"/>
      <c r="H94" s="1128"/>
      <c r="I94" s="1128"/>
      <c r="J94" s="1128"/>
      <c r="K94" s="1128"/>
      <c r="L94" s="1128"/>
      <c r="M94" s="1128"/>
      <c r="N94" s="1128"/>
      <c r="O94" s="1128"/>
      <c r="P94" s="1128"/>
      <c r="Q94" s="1128"/>
      <c r="R94" s="1128"/>
      <c r="S94" s="1128"/>
      <c r="T94" s="1128"/>
      <c r="U94" s="381"/>
      <c r="V94" s="109"/>
      <c r="W94" s="381" t="s">
        <v>138</v>
      </c>
      <c r="X94" s="381"/>
      <c r="Y94" s="381"/>
      <c r="Z94" s="381"/>
      <c r="AA94" s="381"/>
      <c r="AB94" s="111" t="s">
        <v>9</v>
      </c>
      <c r="AC94" s="111"/>
      <c r="AD94" s="111"/>
      <c r="AE94" s="111"/>
      <c r="AF94" s="111"/>
      <c r="AG94" s="111"/>
      <c r="AH94" s="111"/>
      <c r="AI94" s="111"/>
      <c r="AJ94" s="111"/>
      <c r="AK94" s="111"/>
      <c r="AL94" s="206" t="s">
        <v>139</v>
      </c>
      <c r="AM94" s="202"/>
      <c r="AN94" s="109"/>
      <c r="AO94" s="381"/>
      <c r="AP94" s="381"/>
      <c r="AQ94" s="381"/>
    </row>
    <row r="95" spans="1:43" x14ac:dyDescent="0.25">
      <c r="A95" s="407"/>
      <c r="B95" s="450"/>
      <c r="C95" s="202"/>
      <c r="D95" s="109"/>
      <c r="E95" s="1128"/>
      <c r="F95" s="1128"/>
      <c r="G95" s="1128"/>
      <c r="H95" s="1128"/>
      <c r="I95" s="1128"/>
      <c r="J95" s="1128"/>
      <c r="K95" s="1128"/>
      <c r="L95" s="1128"/>
      <c r="M95" s="1128"/>
      <c r="N95" s="1128"/>
      <c r="O95" s="1128"/>
      <c r="P95" s="1128"/>
      <c r="Q95" s="1128"/>
      <c r="R95" s="1128"/>
      <c r="S95" s="1128"/>
      <c r="T95" s="1128"/>
      <c r="U95" s="381"/>
      <c r="V95" s="109"/>
      <c r="W95" s="381" t="s">
        <v>140</v>
      </c>
      <c r="X95" s="381"/>
      <c r="Y95" s="381"/>
      <c r="Z95" s="381"/>
      <c r="AA95" s="381"/>
      <c r="AB95" s="111"/>
      <c r="AC95" s="111" t="s">
        <v>9</v>
      </c>
      <c r="AD95" s="111"/>
      <c r="AE95" s="111"/>
      <c r="AF95" s="111"/>
      <c r="AG95" s="111"/>
      <c r="AH95" s="111"/>
      <c r="AI95" s="111"/>
      <c r="AJ95" s="111"/>
      <c r="AK95" s="111"/>
      <c r="AL95" s="206" t="s">
        <v>141</v>
      </c>
      <c r="AM95" s="202"/>
      <c r="AN95" s="109"/>
      <c r="AO95" s="381"/>
      <c r="AP95" s="381"/>
      <c r="AQ95" s="381"/>
    </row>
    <row r="96" spans="1:43" x14ac:dyDescent="0.25">
      <c r="A96" s="407"/>
      <c r="B96" s="450"/>
      <c r="C96" s="202"/>
      <c r="D96" s="109"/>
      <c r="E96" s="1128"/>
      <c r="F96" s="1128"/>
      <c r="G96" s="1128"/>
      <c r="H96" s="1128"/>
      <c r="I96" s="1128"/>
      <c r="J96" s="1128"/>
      <c r="K96" s="1128"/>
      <c r="L96" s="1128"/>
      <c r="M96" s="1128"/>
      <c r="N96" s="1128"/>
      <c r="O96" s="1128"/>
      <c r="P96" s="1128"/>
      <c r="Q96" s="1128"/>
      <c r="R96" s="1128"/>
      <c r="S96" s="1128"/>
      <c r="T96" s="1128"/>
      <c r="U96" s="381"/>
      <c r="V96" s="109"/>
      <c r="W96" s="381" t="s">
        <v>142</v>
      </c>
      <c r="X96" s="381"/>
      <c r="Y96" s="381"/>
      <c r="Z96" s="381"/>
      <c r="AA96" s="381"/>
      <c r="AB96" s="381"/>
      <c r="AC96" s="111"/>
      <c r="AD96" s="111" t="s">
        <v>9</v>
      </c>
      <c r="AE96" s="111"/>
      <c r="AF96" s="111"/>
      <c r="AG96" s="111"/>
      <c r="AH96" s="111"/>
      <c r="AI96" s="111"/>
      <c r="AJ96" s="111"/>
      <c r="AK96" s="111"/>
      <c r="AL96" s="206" t="s">
        <v>143</v>
      </c>
      <c r="AM96" s="202"/>
      <c r="AN96" s="109"/>
      <c r="AO96" s="381"/>
      <c r="AP96" s="381"/>
      <c r="AQ96" s="381"/>
    </row>
    <row r="97" spans="1:43" x14ac:dyDescent="0.25">
      <c r="A97" s="407"/>
      <c r="B97" s="450"/>
      <c r="C97" s="202"/>
      <c r="D97" s="109"/>
      <c r="E97" s="1128"/>
      <c r="F97" s="1128"/>
      <c r="G97" s="1128"/>
      <c r="H97" s="1128"/>
      <c r="I97" s="1128"/>
      <c r="J97" s="1128"/>
      <c r="K97" s="1128"/>
      <c r="L97" s="1128"/>
      <c r="M97" s="1128"/>
      <c r="N97" s="1128"/>
      <c r="O97" s="1128"/>
      <c r="P97" s="1128"/>
      <c r="Q97" s="1128"/>
      <c r="R97" s="1128"/>
      <c r="S97" s="1128"/>
      <c r="T97" s="1128"/>
      <c r="U97" s="381"/>
      <c r="V97" s="109"/>
      <c r="W97" s="381"/>
      <c r="X97" s="381"/>
      <c r="Y97" s="381"/>
      <c r="Z97" s="381"/>
      <c r="AA97" s="381"/>
      <c r="AB97" s="381"/>
      <c r="AC97" s="381"/>
      <c r="AD97" s="381"/>
      <c r="AE97" s="381"/>
      <c r="AF97" s="381"/>
      <c r="AG97" s="381"/>
      <c r="AH97" s="381"/>
      <c r="AI97" s="381"/>
      <c r="AJ97" s="381"/>
      <c r="AK97" s="381"/>
      <c r="AL97" s="206"/>
      <c r="AM97" s="202"/>
      <c r="AN97" s="109"/>
      <c r="AO97" s="381"/>
      <c r="AP97" s="381"/>
      <c r="AQ97" s="381"/>
    </row>
    <row r="98" spans="1:43" x14ac:dyDescent="0.25">
      <c r="A98" s="407"/>
      <c r="B98" s="450"/>
      <c r="C98" s="202"/>
      <c r="D98" s="109"/>
      <c r="E98" s="1128"/>
      <c r="F98" s="1128"/>
      <c r="G98" s="1128"/>
      <c r="H98" s="1128"/>
      <c r="I98" s="1128"/>
      <c r="J98" s="1128"/>
      <c r="K98" s="1128"/>
      <c r="L98" s="1128"/>
      <c r="M98" s="1128"/>
      <c r="N98" s="1128"/>
      <c r="O98" s="1128"/>
      <c r="P98" s="1128"/>
      <c r="Q98" s="1128"/>
      <c r="R98" s="1128"/>
      <c r="S98" s="1128"/>
      <c r="T98" s="1128"/>
      <c r="U98" s="381"/>
      <c r="V98" s="109"/>
      <c r="W98" s="381" t="s">
        <v>144</v>
      </c>
      <c r="X98" s="381"/>
      <c r="Y98" s="381"/>
      <c r="Z98" s="407"/>
      <c r="AA98" s="278"/>
      <c r="AB98" s="407"/>
      <c r="AC98" s="407"/>
      <c r="AD98" s="407"/>
      <c r="AE98" s="407"/>
      <c r="AF98" s="407"/>
      <c r="AG98" s="407"/>
      <c r="AH98" s="407"/>
      <c r="AI98" s="407"/>
      <c r="AJ98" s="407"/>
      <c r="AK98" s="407"/>
      <c r="AL98" s="155" t="s">
        <v>145</v>
      </c>
      <c r="AM98" s="202"/>
      <c r="AN98" s="109"/>
      <c r="AO98" s="381"/>
      <c r="AP98" s="381"/>
      <c r="AQ98" s="381"/>
    </row>
    <row r="99" spans="1:43" x14ac:dyDescent="0.25">
      <c r="A99" s="407"/>
      <c r="B99" s="450"/>
      <c r="C99" s="202"/>
      <c r="D99" s="109"/>
      <c r="E99" s="1128"/>
      <c r="F99" s="1128"/>
      <c r="G99" s="1128"/>
      <c r="H99" s="1128"/>
      <c r="I99" s="1128"/>
      <c r="J99" s="1128"/>
      <c r="K99" s="1128"/>
      <c r="L99" s="1128"/>
      <c r="M99" s="1128"/>
      <c r="N99" s="1128"/>
      <c r="O99" s="1128"/>
      <c r="P99" s="1128"/>
      <c r="Q99" s="1128"/>
      <c r="R99" s="1128"/>
      <c r="S99" s="1128"/>
      <c r="T99" s="1128"/>
      <c r="U99" s="381"/>
      <c r="V99" s="109"/>
      <c r="W99" s="381"/>
      <c r="X99" s="381"/>
      <c r="Y99" s="381"/>
      <c r="Z99" s="1212" t="s">
        <v>146</v>
      </c>
      <c r="AA99" s="1212"/>
      <c r="AB99" s="1212"/>
      <c r="AC99" s="1212"/>
      <c r="AD99" s="1212"/>
      <c r="AE99" s="1212"/>
      <c r="AF99" s="1212"/>
      <c r="AG99" s="1212"/>
      <c r="AH99" s="1212"/>
      <c r="AI99" s="1212"/>
      <c r="AJ99" s="1212"/>
      <c r="AK99" s="1212"/>
      <c r="AL99" s="206"/>
      <c r="AM99" s="202"/>
      <c r="AN99" s="109"/>
      <c r="AO99" s="381"/>
      <c r="AP99" s="381"/>
      <c r="AQ99" s="381"/>
    </row>
    <row r="100" spans="1:43" x14ac:dyDescent="0.25">
      <c r="A100" s="407"/>
      <c r="B100" s="450"/>
      <c r="C100" s="202"/>
      <c r="D100" s="109"/>
      <c r="E100" s="1128"/>
      <c r="F100" s="1128"/>
      <c r="G100" s="1128"/>
      <c r="H100" s="1128"/>
      <c r="I100" s="1128"/>
      <c r="J100" s="1128"/>
      <c r="K100" s="1128"/>
      <c r="L100" s="1128"/>
      <c r="M100" s="1128"/>
      <c r="N100" s="1128"/>
      <c r="O100" s="1128"/>
      <c r="P100" s="1128"/>
      <c r="Q100" s="1128"/>
      <c r="R100" s="1128"/>
      <c r="S100" s="1128"/>
      <c r="T100" s="1128"/>
      <c r="U100" s="381"/>
      <c r="V100" s="109"/>
      <c r="W100" s="381" t="s">
        <v>147</v>
      </c>
      <c r="X100" s="381"/>
      <c r="Y100" s="381"/>
      <c r="AA100" s="111" t="s">
        <v>9</v>
      </c>
      <c r="AB100" s="111" t="s">
        <v>9</v>
      </c>
      <c r="AC100" s="111"/>
      <c r="AD100" s="111"/>
      <c r="AE100" s="111"/>
      <c r="AF100" s="111"/>
      <c r="AG100" s="111"/>
      <c r="AH100" s="111"/>
      <c r="AI100" s="111"/>
      <c r="AJ100" s="111"/>
      <c r="AK100" s="111"/>
      <c r="AL100" s="155" t="s">
        <v>148</v>
      </c>
      <c r="AM100" s="202"/>
      <c r="AN100" s="109"/>
      <c r="AO100" s="381"/>
      <c r="AP100" s="381"/>
      <c r="AQ100" s="381"/>
    </row>
    <row r="101" spans="1:43" ht="6" customHeight="1" x14ac:dyDescent="0.25">
      <c r="A101" s="119"/>
      <c r="B101" s="394"/>
      <c r="C101" s="114"/>
      <c r="D101" s="113"/>
      <c r="E101" s="119"/>
      <c r="F101" s="119"/>
      <c r="G101" s="119"/>
      <c r="H101" s="119"/>
      <c r="I101" s="119"/>
      <c r="J101" s="119"/>
      <c r="K101" s="119"/>
      <c r="L101" s="119"/>
      <c r="M101" s="119"/>
      <c r="N101" s="119"/>
      <c r="O101" s="119"/>
      <c r="P101" s="119"/>
      <c r="Q101" s="119"/>
      <c r="R101" s="119"/>
      <c r="S101" s="119"/>
      <c r="T101" s="119"/>
      <c r="U101" s="119"/>
      <c r="V101" s="113"/>
      <c r="W101" s="119"/>
      <c r="X101" s="119"/>
      <c r="Y101" s="119"/>
      <c r="Z101" s="119"/>
      <c r="AA101" s="119"/>
      <c r="AB101" s="119"/>
      <c r="AC101" s="119"/>
      <c r="AD101" s="119"/>
      <c r="AE101" s="119"/>
      <c r="AF101" s="119"/>
      <c r="AG101" s="119"/>
      <c r="AH101" s="119"/>
      <c r="AI101" s="119"/>
      <c r="AJ101" s="119"/>
      <c r="AK101" s="119"/>
      <c r="AL101" s="120"/>
      <c r="AM101" s="114"/>
      <c r="AN101" s="113"/>
      <c r="AO101" s="119"/>
      <c r="AP101" s="119"/>
      <c r="AQ101" s="119"/>
    </row>
    <row r="102" spans="1:43" ht="6" customHeight="1" x14ac:dyDescent="0.25">
      <c r="A102" s="29"/>
      <c r="B102" s="455"/>
      <c r="C102" s="107"/>
      <c r="D102" s="108"/>
      <c r="E102" s="29"/>
      <c r="F102" s="29"/>
      <c r="G102" s="29"/>
      <c r="H102" s="29"/>
      <c r="I102" s="29"/>
      <c r="J102" s="29"/>
      <c r="K102" s="29"/>
      <c r="L102" s="29"/>
      <c r="M102" s="29"/>
      <c r="N102" s="29"/>
      <c r="O102" s="29"/>
      <c r="P102" s="29"/>
      <c r="Q102" s="29"/>
      <c r="R102" s="29"/>
      <c r="S102" s="29"/>
      <c r="T102" s="29"/>
      <c r="U102" s="29"/>
      <c r="V102" s="108"/>
      <c r="W102" s="29"/>
      <c r="X102" s="29"/>
      <c r="Y102" s="29"/>
      <c r="Z102" s="29"/>
      <c r="AA102" s="29"/>
      <c r="AB102" s="29"/>
      <c r="AC102" s="29"/>
      <c r="AD102" s="29"/>
      <c r="AE102" s="29"/>
      <c r="AF102" s="29"/>
      <c r="AG102" s="29"/>
      <c r="AH102" s="29"/>
      <c r="AI102" s="29"/>
      <c r="AJ102" s="29"/>
      <c r="AK102" s="29"/>
      <c r="AL102" s="33"/>
      <c r="AM102" s="107"/>
      <c r="AN102" s="108"/>
      <c r="AO102" s="29"/>
      <c r="AP102" s="29"/>
      <c r="AQ102" s="29"/>
    </row>
    <row r="103" spans="1:43" ht="11.25" customHeight="1" x14ac:dyDescent="0.25">
      <c r="A103" s="407"/>
      <c r="B103" s="452">
        <v>239</v>
      </c>
      <c r="C103" s="202"/>
      <c r="D103" s="109"/>
      <c r="E103" s="1128" t="str">
        <f ca="1">VLOOKUP(INDIRECT(ADDRESS(ROW(),COLUMN()-3)),INDIRECT("translations[[Question Num]:["&amp; Language_Selected &amp;"]]"),MATCH(Language_Selected,Language_Options,0)+1,FALSE)</f>
        <v>During your last menstrual period, were you able to wash and change in privacy while at home?</v>
      </c>
      <c r="F103" s="1128"/>
      <c r="G103" s="1128"/>
      <c r="H103" s="1128"/>
      <c r="I103" s="1128"/>
      <c r="J103" s="1128"/>
      <c r="K103" s="1128"/>
      <c r="L103" s="1128"/>
      <c r="M103" s="1128"/>
      <c r="N103" s="1128"/>
      <c r="O103" s="1128"/>
      <c r="P103" s="1128"/>
      <c r="Q103" s="1128"/>
      <c r="R103" s="1128"/>
      <c r="S103" s="1128"/>
      <c r="T103" s="1128"/>
      <c r="U103" s="381"/>
      <c r="V103" s="109"/>
      <c r="W103" s="381" t="s">
        <v>52</v>
      </c>
      <c r="X103" s="381"/>
      <c r="Y103" s="111" t="s">
        <v>9</v>
      </c>
      <c r="Z103" s="111"/>
      <c r="AA103" s="111"/>
      <c r="AB103" s="111"/>
      <c r="AC103" s="111"/>
      <c r="AD103" s="111"/>
      <c r="AE103" s="111"/>
      <c r="AF103" s="111"/>
      <c r="AG103" s="111"/>
      <c r="AH103" s="111"/>
      <c r="AI103" s="111"/>
      <c r="AJ103" s="111"/>
      <c r="AK103" s="111"/>
      <c r="AL103" s="117" t="s">
        <v>53</v>
      </c>
      <c r="AM103" s="202"/>
      <c r="AN103" s="109"/>
      <c r="AO103" s="381"/>
      <c r="AP103" s="381"/>
      <c r="AQ103" s="381"/>
    </row>
    <row r="104" spans="1:43" x14ac:dyDescent="0.25">
      <c r="A104" s="407"/>
      <c r="B104" s="450"/>
      <c r="C104" s="202"/>
      <c r="D104" s="109"/>
      <c r="E104" s="1128"/>
      <c r="F104" s="1128"/>
      <c r="G104" s="1128"/>
      <c r="H104" s="1128"/>
      <c r="I104" s="1128"/>
      <c r="J104" s="1128"/>
      <c r="K104" s="1128"/>
      <c r="L104" s="1128"/>
      <c r="M104" s="1128"/>
      <c r="N104" s="1128"/>
      <c r="O104" s="1128"/>
      <c r="P104" s="1128"/>
      <c r="Q104" s="1128"/>
      <c r="R104" s="1128"/>
      <c r="S104" s="1128"/>
      <c r="T104" s="1128"/>
      <c r="U104" s="381"/>
      <c r="V104" s="109"/>
      <c r="W104" s="381" t="s">
        <v>54</v>
      </c>
      <c r="X104" s="381"/>
      <c r="Y104" s="111" t="s">
        <v>9</v>
      </c>
      <c r="Z104" s="111"/>
      <c r="AA104" s="111"/>
      <c r="AB104" s="111"/>
      <c r="AC104" s="111"/>
      <c r="AD104" s="111"/>
      <c r="AE104" s="111"/>
      <c r="AF104" s="111"/>
      <c r="AG104" s="111"/>
      <c r="AH104" s="111"/>
      <c r="AI104" s="111"/>
      <c r="AJ104" s="111"/>
      <c r="AK104" s="111"/>
      <c r="AL104" s="117" t="s">
        <v>55</v>
      </c>
      <c r="AM104" s="202"/>
      <c r="AN104" s="109"/>
      <c r="AO104" s="381"/>
      <c r="AP104" s="428"/>
      <c r="AQ104" s="381"/>
    </row>
    <row r="105" spans="1:43" x14ac:dyDescent="0.25">
      <c r="A105" s="407"/>
      <c r="B105" s="450"/>
      <c r="C105" s="202"/>
      <c r="D105" s="109"/>
      <c r="E105" s="1128"/>
      <c r="F105" s="1128"/>
      <c r="G105" s="1128"/>
      <c r="H105" s="1128"/>
      <c r="I105" s="1128"/>
      <c r="J105" s="1128"/>
      <c r="K105" s="1128"/>
      <c r="L105" s="1128"/>
      <c r="M105" s="1128"/>
      <c r="N105" s="1128"/>
      <c r="O105" s="1128"/>
      <c r="P105" s="1128"/>
      <c r="Q105" s="1128"/>
      <c r="R105" s="1128"/>
      <c r="S105" s="1128"/>
      <c r="T105" s="1128"/>
      <c r="U105" s="381"/>
      <c r="V105" s="109"/>
      <c r="W105" s="776" t="s">
        <v>2214</v>
      </c>
      <c r="X105" s="776"/>
      <c r="Y105" s="1020"/>
      <c r="Z105" s="1020"/>
      <c r="AA105" s="1020"/>
      <c r="AB105" s="1020"/>
      <c r="AC105" s="1020"/>
      <c r="AD105" s="1020"/>
      <c r="AE105" s="1020"/>
      <c r="AF105" s="1020"/>
      <c r="AG105" s="1020"/>
      <c r="AH105" s="1020"/>
      <c r="AI105" s="1020"/>
      <c r="AJ105" s="1020"/>
      <c r="AK105" s="1020"/>
      <c r="AL105"/>
      <c r="AM105" s="202"/>
      <c r="AN105" s="109"/>
      <c r="AO105" s="381"/>
      <c r="AP105" s="428"/>
      <c r="AQ105" s="381"/>
    </row>
    <row r="106" spans="1:43" x14ac:dyDescent="0.25">
      <c r="A106" s="407"/>
      <c r="B106" s="450"/>
      <c r="C106" s="202"/>
      <c r="D106" s="109"/>
      <c r="E106" s="1128"/>
      <c r="F106" s="1128"/>
      <c r="G106" s="1128"/>
      <c r="H106" s="1128"/>
      <c r="I106" s="1128"/>
      <c r="J106" s="1128"/>
      <c r="K106" s="1128"/>
      <c r="L106" s="1128"/>
      <c r="M106" s="1128"/>
      <c r="N106" s="1128"/>
      <c r="O106" s="1128"/>
      <c r="P106" s="1128"/>
      <c r="Q106" s="1128"/>
      <c r="R106" s="1128"/>
      <c r="S106" s="1128"/>
      <c r="T106" s="1128"/>
      <c r="U106" s="381"/>
      <c r="V106" s="109"/>
      <c r="W106" s="776"/>
      <c r="X106" s="776"/>
      <c r="Y106" t="s">
        <v>2215</v>
      </c>
      <c r="Z106" s="1020"/>
      <c r="AA106" s="1020"/>
      <c r="AB106" s="1020" t="s">
        <v>9</v>
      </c>
      <c r="AC106" s="1020"/>
      <c r="AD106" s="1020"/>
      <c r="AE106" s="1020"/>
      <c r="AF106" s="1020"/>
      <c r="AG106" s="1020"/>
      <c r="AH106" s="1020"/>
      <c r="AI106" s="1020"/>
      <c r="AJ106" s="1020"/>
      <c r="AK106" s="1020"/>
      <c r="AL106" s="1021">
        <v>3</v>
      </c>
      <c r="AM106" s="202"/>
      <c r="AN106" s="109"/>
      <c r="AO106" s="381"/>
      <c r="AP106" s="428"/>
      <c r="AQ106" s="381"/>
    </row>
    <row r="107" spans="1:43" ht="6" customHeight="1" x14ac:dyDescent="0.25">
      <c r="A107" s="119"/>
      <c r="B107" s="394"/>
      <c r="C107" s="114"/>
      <c r="D107" s="113"/>
      <c r="E107" s="119"/>
      <c r="F107" s="119"/>
      <c r="G107" s="119"/>
      <c r="H107" s="119"/>
      <c r="I107" s="119"/>
      <c r="J107" s="119"/>
      <c r="K107" s="119"/>
      <c r="L107" s="119"/>
      <c r="M107" s="119"/>
      <c r="N107" s="119"/>
      <c r="O107" s="119"/>
      <c r="P107" s="119"/>
      <c r="Q107" s="119"/>
      <c r="R107" s="119"/>
      <c r="S107" s="119"/>
      <c r="T107" s="119"/>
      <c r="U107" s="119"/>
      <c r="V107" s="113"/>
      <c r="W107" s="119"/>
      <c r="X107" s="119"/>
      <c r="Y107" s="119"/>
      <c r="Z107" s="119"/>
      <c r="AA107" s="119"/>
      <c r="AB107" s="119"/>
      <c r="AC107" s="119"/>
      <c r="AD107" s="119"/>
      <c r="AE107" s="119"/>
      <c r="AF107" s="119"/>
      <c r="AG107" s="119"/>
      <c r="AH107" s="119"/>
      <c r="AI107" s="119"/>
      <c r="AJ107" s="119"/>
      <c r="AK107" s="119"/>
      <c r="AL107" s="120"/>
      <c r="AM107" s="114"/>
      <c r="AN107" s="113"/>
      <c r="AO107" s="119"/>
      <c r="AP107" s="119"/>
      <c r="AQ107" s="119"/>
    </row>
    <row r="108" spans="1:43" ht="6" customHeight="1" x14ac:dyDescent="0.25">
      <c r="A108" s="29"/>
      <c r="B108" s="455"/>
      <c r="C108" s="107"/>
      <c r="D108" s="108"/>
      <c r="E108" s="29"/>
      <c r="F108" s="29"/>
      <c r="G108" s="29"/>
      <c r="H108" s="29"/>
      <c r="I108" s="29"/>
      <c r="J108" s="29"/>
      <c r="K108" s="29"/>
      <c r="L108" s="29"/>
      <c r="M108" s="29"/>
      <c r="N108" s="29"/>
      <c r="O108" s="29"/>
      <c r="P108" s="29"/>
      <c r="Q108" s="29"/>
      <c r="R108" s="29"/>
      <c r="S108" s="29"/>
      <c r="T108" s="29"/>
      <c r="U108" s="29"/>
      <c r="V108" s="108"/>
      <c r="W108" s="29"/>
      <c r="X108" s="29"/>
      <c r="Y108" s="29"/>
      <c r="Z108" s="29"/>
      <c r="AA108" s="29"/>
      <c r="AB108" s="29"/>
      <c r="AC108" s="29"/>
      <c r="AD108" s="29"/>
      <c r="AE108" s="29"/>
      <c r="AF108" s="29"/>
      <c r="AG108" s="29"/>
      <c r="AH108" s="29"/>
      <c r="AI108" s="29"/>
      <c r="AJ108" s="29"/>
      <c r="AK108" s="29"/>
      <c r="AL108" s="33"/>
      <c r="AM108" s="107"/>
      <c r="AN108" s="108"/>
      <c r="AO108" s="29"/>
      <c r="AP108" s="29"/>
      <c r="AQ108" s="29"/>
    </row>
    <row r="109" spans="1:43" ht="11.25" customHeight="1" x14ac:dyDescent="0.25">
      <c r="A109" s="407"/>
      <c r="B109" s="452">
        <v>240</v>
      </c>
      <c r="C109" s="202"/>
      <c r="D109" s="109"/>
      <c r="E109" s="1128" t="str">
        <f ca="1">VLOOKUP(INDIRECT(ADDRESS(ROW(),COLUMN()-3)),INDIRECT("translations[[Question Num]:["&amp; Language_Selected &amp;"]]"),MATCH(Language_Selected,Language_Options,0)+1,FALSE)</f>
        <v>How old were you when you had your first menstrual period?</v>
      </c>
      <c r="F109" s="1128"/>
      <c r="G109" s="1128"/>
      <c r="H109" s="1128"/>
      <c r="I109" s="1128"/>
      <c r="J109" s="1128"/>
      <c r="K109" s="1128"/>
      <c r="L109" s="1128"/>
      <c r="M109" s="1128"/>
      <c r="N109" s="1128"/>
      <c r="O109" s="1128"/>
      <c r="P109" s="1128"/>
      <c r="Q109" s="1128"/>
      <c r="R109" s="1128"/>
      <c r="S109" s="1128"/>
      <c r="T109" s="1128"/>
      <c r="U109" s="381"/>
      <c r="V109" s="109"/>
      <c r="W109" s="407"/>
      <c r="X109" s="407"/>
      <c r="Y109" s="407"/>
      <c r="Z109" s="407"/>
      <c r="AA109" s="407"/>
      <c r="AB109" s="407"/>
      <c r="AC109" s="407"/>
      <c r="AD109" s="407"/>
      <c r="AE109" s="407"/>
      <c r="AF109" s="407"/>
      <c r="AG109" s="407"/>
      <c r="AH109" s="407"/>
      <c r="AI109" s="108"/>
      <c r="AJ109" s="107"/>
      <c r="AK109" s="108"/>
      <c r="AL109" s="110"/>
      <c r="AM109" s="202"/>
      <c r="AN109" s="109"/>
      <c r="AO109" s="381"/>
      <c r="AP109" s="381"/>
      <c r="AQ109" s="381"/>
    </row>
    <row r="110" spans="1:43" ht="11.25" customHeight="1" x14ac:dyDescent="0.25">
      <c r="A110" s="407"/>
      <c r="B110" s="450"/>
      <c r="C110" s="202"/>
      <c r="D110" s="109"/>
      <c r="E110" s="1128"/>
      <c r="F110" s="1128"/>
      <c r="G110" s="1128"/>
      <c r="H110" s="1128"/>
      <c r="I110" s="1128"/>
      <c r="J110" s="1128"/>
      <c r="K110" s="1128"/>
      <c r="L110" s="1128"/>
      <c r="M110" s="1128"/>
      <c r="N110" s="1128"/>
      <c r="O110" s="1128"/>
      <c r="P110" s="1128"/>
      <c r="Q110" s="1128"/>
      <c r="R110" s="1128"/>
      <c r="S110" s="1128"/>
      <c r="T110" s="1128"/>
      <c r="U110" s="381"/>
      <c r="V110" s="109"/>
      <c r="W110" s="407" t="s">
        <v>149</v>
      </c>
      <c r="X110" s="407"/>
      <c r="Y110" s="112" t="s">
        <v>9</v>
      </c>
      <c r="Z110" s="111"/>
      <c r="AA110" s="111"/>
      <c r="AB110" s="111"/>
      <c r="AC110" s="111"/>
      <c r="AD110" s="111"/>
      <c r="AE110" s="111"/>
      <c r="AF110" s="111"/>
      <c r="AG110" s="111"/>
      <c r="AH110" s="111"/>
      <c r="AI110" s="113"/>
      <c r="AJ110" s="114"/>
      <c r="AK110" s="113"/>
      <c r="AL110" s="115"/>
      <c r="AM110" s="202"/>
      <c r="AN110" s="109"/>
      <c r="AO110" s="381"/>
      <c r="AP110" s="381"/>
      <c r="AQ110" s="381"/>
    </row>
    <row r="111" spans="1:43" ht="11.25" customHeight="1" x14ac:dyDescent="0.25">
      <c r="A111" s="407"/>
      <c r="B111" s="450"/>
      <c r="C111" s="202"/>
      <c r="D111" s="109"/>
      <c r="E111" s="1128"/>
      <c r="F111" s="1128"/>
      <c r="G111" s="1128"/>
      <c r="H111" s="1128"/>
      <c r="I111" s="1128"/>
      <c r="J111" s="1128"/>
      <c r="K111" s="1128"/>
      <c r="L111" s="1128"/>
      <c r="M111" s="1128"/>
      <c r="N111" s="1128"/>
      <c r="O111" s="1128"/>
      <c r="P111" s="1128"/>
      <c r="Q111" s="1128"/>
      <c r="R111" s="1128"/>
      <c r="S111" s="1128"/>
      <c r="T111" s="1128"/>
      <c r="U111" s="381"/>
      <c r="V111" s="109"/>
      <c r="W111" s="407"/>
      <c r="X111" s="407"/>
      <c r="Y111" s="407"/>
      <c r="Z111" s="381"/>
      <c r="AA111" s="381"/>
      <c r="AB111" s="381"/>
      <c r="AC111" s="381"/>
      <c r="AD111" s="381"/>
      <c r="AE111" s="381"/>
      <c r="AF111" s="111"/>
      <c r="AG111" s="111"/>
      <c r="AH111" s="111"/>
      <c r="AI111" s="407"/>
      <c r="AJ111" s="407"/>
      <c r="AK111" s="407"/>
      <c r="AL111" s="203"/>
      <c r="AM111" s="202"/>
      <c r="AN111" s="109"/>
      <c r="AO111" s="381"/>
      <c r="AP111" s="381"/>
      <c r="AQ111" s="381"/>
    </row>
    <row r="112" spans="1:43" x14ac:dyDescent="0.25">
      <c r="A112" s="407"/>
      <c r="B112" s="450"/>
      <c r="C112" s="202"/>
      <c r="D112" s="109"/>
      <c r="E112" s="1128"/>
      <c r="F112" s="1128"/>
      <c r="G112" s="1128"/>
      <c r="H112" s="1128"/>
      <c r="I112" s="1128"/>
      <c r="J112" s="1128"/>
      <c r="K112" s="1128"/>
      <c r="L112" s="1128"/>
      <c r="M112" s="1128"/>
      <c r="N112" s="1128"/>
      <c r="O112" s="1128"/>
      <c r="P112" s="1128"/>
      <c r="Q112" s="1128"/>
      <c r="R112" s="1128"/>
      <c r="S112" s="1128"/>
      <c r="T112" s="1128"/>
      <c r="U112" s="381"/>
      <c r="V112" s="109"/>
      <c r="W112" s="381" t="s">
        <v>150</v>
      </c>
      <c r="X112" s="381"/>
      <c r="Y112" s="111"/>
      <c r="Z112" s="111"/>
      <c r="AA112" s="111"/>
      <c r="AB112" s="111" t="s">
        <v>9</v>
      </c>
      <c r="AC112" s="111"/>
      <c r="AD112" s="111"/>
      <c r="AE112" s="111"/>
      <c r="AF112" s="111"/>
      <c r="AG112" s="111"/>
      <c r="AH112" s="111"/>
      <c r="AI112" s="111"/>
      <c r="AJ112" s="111"/>
      <c r="AK112" s="111"/>
      <c r="AL112" s="117">
        <v>98</v>
      </c>
      <c r="AM112" s="202"/>
      <c r="AN112" s="109"/>
      <c r="AO112" s="381"/>
      <c r="AP112" s="428"/>
      <c r="AQ112" s="381"/>
    </row>
    <row r="113" spans="1:43" ht="6" customHeight="1" x14ac:dyDescent="0.25">
      <c r="A113" s="119"/>
      <c r="B113" s="394"/>
      <c r="C113" s="114"/>
      <c r="D113" s="113"/>
      <c r="E113" s="119"/>
      <c r="F113" s="119"/>
      <c r="G113" s="119"/>
      <c r="H113" s="119"/>
      <c r="I113" s="119"/>
      <c r="J113" s="119"/>
      <c r="K113" s="119"/>
      <c r="L113" s="119"/>
      <c r="M113" s="119"/>
      <c r="N113" s="119"/>
      <c r="O113" s="119"/>
      <c r="P113" s="119"/>
      <c r="Q113" s="119"/>
      <c r="R113" s="119"/>
      <c r="S113" s="119"/>
      <c r="T113" s="119"/>
      <c r="U113" s="119"/>
      <c r="V113" s="113"/>
      <c r="W113" s="119"/>
      <c r="X113" s="119"/>
      <c r="Y113" s="119"/>
      <c r="Z113" s="119"/>
      <c r="AA113" s="119"/>
      <c r="AB113" s="119"/>
      <c r="AC113" s="119"/>
      <c r="AD113" s="119"/>
      <c r="AE113" s="119"/>
      <c r="AF113" s="119"/>
      <c r="AG113" s="119"/>
      <c r="AH113" s="119"/>
      <c r="AI113" s="119"/>
      <c r="AJ113" s="119"/>
      <c r="AK113" s="119"/>
      <c r="AL113" s="120"/>
      <c r="AM113" s="114"/>
      <c r="AN113" s="113"/>
      <c r="AO113" s="119"/>
      <c r="AP113" s="119"/>
      <c r="AQ113" s="119"/>
    </row>
    <row r="114" spans="1:43" ht="6" customHeight="1" x14ac:dyDescent="0.25">
      <c r="A114" s="29"/>
      <c r="B114" s="455"/>
      <c r="C114" s="107"/>
      <c r="D114" s="108"/>
      <c r="E114" s="29"/>
      <c r="F114" s="29"/>
      <c r="G114" s="29"/>
      <c r="H114" s="29"/>
      <c r="I114" s="29"/>
      <c r="J114" s="29"/>
      <c r="K114" s="29"/>
      <c r="L114" s="29"/>
      <c r="M114" s="29"/>
      <c r="N114" s="29"/>
      <c r="O114" s="29"/>
      <c r="P114" s="29"/>
      <c r="Q114" s="29"/>
      <c r="R114" s="29"/>
      <c r="S114" s="29"/>
      <c r="T114" s="29"/>
      <c r="U114" s="29"/>
      <c r="V114" s="108"/>
      <c r="W114" s="29"/>
      <c r="X114" s="29"/>
      <c r="Y114" s="29"/>
      <c r="Z114" s="29"/>
      <c r="AA114" s="29"/>
      <c r="AB114" s="29"/>
      <c r="AC114" s="29"/>
      <c r="AD114" s="29"/>
      <c r="AE114" s="29"/>
      <c r="AF114" s="29"/>
      <c r="AG114" s="29"/>
      <c r="AH114" s="29"/>
      <c r="AI114" s="29"/>
      <c r="AJ114" s="29"/>
      <c r="AK114" s="29"/>
      <c r="AL114" s="33"/>
      <c r="AM114" s="107"/>
      <c r="AN114" s="108"/>
      <c r="AO114" s="29"/>
      <c r="AP114" s="29"/>
      <c r="AQ114" s="29"/>
    </row>
    <row r="115" spans="1:43" ht="11.25" customHeight="1" x14ac:dyDescent="0.25">
      <c r="A115" s="407"/>
      <c r="B115" s="452">
        <v>241</v>
      </c>
      <c r="C115" s="202"/>
      <c r="D115" s="109"/>
      <c r="E115" s="1128" t="str">
        <f ca="1">VLOOKUP(INDIRECT(ADDRESS(ROW(),COLUMN()-3)),INDIRECT("translations[[Question Num]:["&amp; Language_Selected &amp;"]]"),MATCH(Language_Selected,Language_Options,0)+1,FALSE)</f>
        <v>From one menstrual period to the next, are there certain days when a woman is more likely to become pregnant?</v>
      </c>
      <c r="F115" s="1128"/>
      <c r="G115" s="1128"/>
      <c r="H115" s="1128"/>
      <c r="I115" s="1128"/>
      <c r="J115" s="1128"/>
      <c r="K115" s="1128"/>
      <c r="L115" s="1128"/>
      <c r="M115" s="1128"/>
      <c r="N115" s="1128"/>
      <c r="O115" s="1128"/>
      <c r="P115" s="1128"/>
      <c r="Q115" s="1128"/>
      <c r="R115" s="1128"/>
      <c r="S115" s="1128"/>
      <c r="T115" s="1128"/>
      <c r="U115" s="381"/>
      <c r="V115" s="109"/>
      <c r="W115" s="381" t="s">
        <v>52</v>
      </c>
      <c r="X115" s="381"/>
      <c r="Y115" s="111" t="s">
        <v>9</v>
      </c>
      <c r="Z115" s="111"/>
      <c r="AA115" s="111"/>
      <c r="AB115" s="111"/>
      <c r="AC115" s="111"/>
      <c r="AD115" s="111"/>
      <c r="AE115" s="111"/>
      <c r="AF115" s="111"/>
      <c r="AG115" s="111"/>
      <c r="AH115" s="111"/>
      <c r="AI115" s="111"/>
      <c r="AJ115" s="111"/>
      <c r="AK115" s="111"/>
      <c r="AL115" s="117" t="s">
        <v>53</v>
      </c>
      <c r="AM115" s="202"/>
      <c r="AN115" s="109"/>
      <c r="AO115" s="381"/>
      <c r="AP115" s="381"/>
      <c r="AQ115" s="381"/>
    </row>
    <row r="116" spans="1:43" x14ac:dyDescent="0.25">
      <c r="A116" s="407"/>
      <c r="B116" s="450"/>
      <c r="C116" s="202"/>
      <c r="D116" s="109"/>
      <c r="E116" s="1128"/>
      <c r="F116" s="1128"/>
      <c r="G116" s="1128"/>
      <c r="H116" s="1128"/>
      <c r="I116" s="1128"/>
      <c r="J116" s="1128"/>
      <c r="K116" s="1128"/>
      <c r="L116" s="1128"/>
      <c r="M116" s="1128"/>
      <c r="N116" s="1128"/>
      <c r="O116" s="1128"/>
      <c r="P116" s="1128"/>
      <c r="Q116" s="1128"/>
      <c r="R116" s="1128"/>
      <c r="S116" s="1128"/>
      <c r="T116" s="1128"/>
      <c r="U116" s="381"/>
      <c r="V116" s="109"/>
      <c r="W116" s="381" t="s">
        <v>54</v>
      </c>
      <c r="X116" s="381"/>
      <c r="Y116" s="111" t="s">
        <v>9</v>
      </c>
      <c r="Z116" s="111"/>
      <c r="AA116" s="111"/>
      <c r="AB116" s="111"/>
      <c r="AC116" s="111"/>
      <c r="AD116" s="111"/>
      <c r="AE116" s="111"/>
      <c r="AF116" s="111"/>
      <c r="AG116" s="111"/>
      <c r="AH116" s="111"/>
      <c r="AI116" s="111"/>
      <c r="AJ116" s="111"/>
      <c r="AK116" s="111"/>
      <c r="AL116" s="117" t="s">
        <v>55</v>
      </c>
      <c r="AM116" s="202"/>
      <c r="AN116" s="109"/>
      <c r="AO116" s="381"/>
      <c r="AP116" s="1222">
        <v>243</v>
      </c>
      <c r="AQ116" s="381"/>
    </row>
    <row r="117" spans="1:43" x14ac:dyDescent="0.25">
      <c r="A117" s="407"/>
      <c r="B117" s="450"/>
      <c r="C117" s="202"/>
      <c r="D117" s="109"/>
      <c r="E117" s="1128"/>
      <c r="F117" s="1128"/>
      <c r="G117" s="1128"/>
      <c r="H117" s="1128"/>
      <c r="I117" s="1128"/>
      <c r="J117" s="1128"/>
      <c r="K117" s="1128"/>
      <c r="L117" s="1128"/>
      <c r="M117" s="1128"/>
      <c r="N117" s="1128"/>
      <c r="O117" s="1128"/>
      <c r="P117" s="1128"/>
      <c r="Q117" s="1128"/>
      <c r="R117" s="1128"/>
      <c r="S117" s="1128"/>
      <c r="T117" s="1128"/>
      <c r="U117" s="381"/>
      <c r="V117" s="109"/>
      <c r="W117" s="381" t="s">
        <v>150</v>
      </c>
      <c r="X117" s="381"/>
      <c r="Y117" s="381"/>
      <c r="Z117" s="381"/>
      <c r="AA117" s="381"/>
      <c r="AB117" s="111" t="s">
        <v>9</v>
      </c>
      <c r="AC117" s="150"/>
      <c r="AD117" s="111"/>
      <c r="AE117" s="111"/>
      <c r="AF117" s="111"/>
      <c r="AG117" s="111"/>
      <c r="AH117" s="111"/>
      <c r="AI117" s="111"/>
      <c r="AJ117" s="111"/>
      <c r="AK117" s="111"/>
      <c r="AL117" s="117" t="s">
        <v>103</v>
      </c>
      <c r="AM117" s="202"/>
      <c r="AN117" s="109"/>
      <c r="AO117" s="381"/>
      <c r="AP117" s="1222"/>
      <c r="AQ117" s="381"/>
    </row>
    <row r="118" spans="1:43" ht="6" customHeight="1" x14ac:dyDescent="0.25">
      <c r="A118" s="119"/>
      <c r="B118" s="394"/>
      <c r="C118" s="114"/>
      <c r="D118" s="113"/>
      <c r="E118" s="119"/>
      <c r="F118" s="119"/>
      <c r="G118" s="119"/>
      <c r="H118" s="119"/>
      <c r="I118" s="119"/>
      <c r="J118" s="119"/>
      <c r="K118" s="119"/>
      <c r="L118" s="119"/>
      <c r="M118" s="119"/>
      <c r="N118" s="119"/>
      <c r="O118" s="119"/>
      <c r="P118" s="119"/>
      <c r="Q118" s="119"/>
      <c r="R118" s="119"/>
      <c r="S118" s="119"/>
      <c r="T118" s="119"/>
      <c r="U118" s="119"/>
      <c r="V118" s="113"/>
      <c r="W118" s="119"/>
      <c r="X118" s="119"/>
      <c r="Y118" s="119"/>
      <c r="Z118" s="119"/>
      <c r="AA118" s="119"/>
      <c r="AB118" s="119"/>
      <c r="AC118" s="119"/>
      <c r="AD118" s="119"/>
      <c r="AE118" s="119"/>
      <c r="AF118" s="119"/>
      <c r="AG118" s="119"/>
      <c r="AH118" s="119"/>
      <c r="AI118" s="119"/>
      <c r="AJ118" s="119"/>
      <c r="AK118" s="119"/>
      <c r="AL118" s="120"/>
      <c r="AM118" s="114"/>
      <c r="AN118" s="113"/>
      <c r="AO118" s="119"/>
      <c r="AP118" s="119"/>
      <c r="AQ118" s="119"/>
    </row>
    <row r="119" spans="1:43" ht="6" customHeight="1" x14ac:dyDescent="0.25">
      <c r="A119" s="29"/>
      <c r="B119" s="455"/>
      <c r="C119" s="107"/>
      <c r="D119" s="108"/>
      <c r="E119" s="29"/>
      <c r="F119" s="29"/>
      <c r="G119" s="29"/>
      <c r="H119" s="29"/>
      <c r="I119" s="29"/>
      <c r="J119" s="29"/>
      <c r="K119" s="29"/>
      <c r="L119" s="29"/>
      <c r="M119" s="29"/>
      <c r="N119" s="29"/>
      <c r="O119" s="29"/>
      <c r="P119" s="29"/>
      <c r="Q119" s="29"/>
      <c r="R119" s="29"/>
      <c r="S119" s="29"/>
      <c r="T119" s="29"/>
      <c r="U119" s="29"/>
      <c r="V119" s="108"/>
      <c r="W119" s="29"/>
      <c r="X119" s="29"/>
      <c r="Y119" s="29"/>
      <c r="Z119" s="29"/>
      <c r="AA119" s="29"/>
      <c r="AB119" s="29"/>
      <c r="AC119" s="29"/>
      <c r="AD119" s="29"/>
      <c r="AE119" s="29"/>
      <c r="AF119" s="29"/>
      <c r="AG119" s="29"/>
      <c r="AH119" s="29"/>
      <c r="AI119" s="29"/>
      <c r="AJ119" s="29"/>
      <c r="AK119" s="29"/>
      <c r="AL119" s="33"/>
      <c r="AM119" s="107"/>
      <c r="AN119" s="108"/>
      <c r="AO119" s="29"/>
      <c r="AP119" s="29"/>
      <c r="AQ119" s="29"/>
    </row>
    <row r="120" spans="1:43" ht="11.25" customHeight="1" x14ac:dyDescent="0.25">
      <c r="A120" s="407"/>
      <c r="B120" s="452">
        <v>242</v>
      </c>
      <c r="C120" s="202"/>
      <c r="D120" s="109"/>
      <c r="E120" s="1128" t="str">
        <f ca="1">VLOOKUP(INDIRECT(ADDRESS(ROW(),COLUMN()-3)),INDIRECT("translations[[Question Num]:["&amp; Language_Selected &amp;"]]"),MATCH(Language_Selected,Language_Options,0)+1,FALSE)</f>
        <v>Is this time just before her period begins, during her period, right after her period has ended, or halfway between two periods?</v>
      </c>
      <c r="F120" s="1128"/>
      <c r="G120" s="1128"/>
      <c r="H120" s="1128"/>
      <c r="I120" s="1128"/>
      <c r="J120" s="1128"/>
      <c r="K120" s="1128"/>
      <c r="L120" s="1128"/>
      <c r="M120" s="1128"/>
      <c r="N120" s="1128"/>
      <c r="O120" s="1128"/>
      <c r="P120" s="1128"/>
      <c r="Q120" s="1128"/>
      <c r="R120" s="1128"/>
      <c r="S120" s="1128"/>
      <c r="T120" s="1128"/>
      <c r="U120" s="381"/>
      <c r="V120" s="109"/>
      <c r="W120" s="381" t="s">
        <v>151</v>
      </c>
      <c r="X120" s="381"/>
      <c r="Y120" s="381"/>
      <c r="Z120" s="381"/>
      <c r="AA120" s="381"/>
      <c r="AB120" s="381"/>
      <c r="AC120" s="381"/>
      <c r="AD120" s="381"/>
      <c r="AE120" s="381"/>
      <c r="AF120" s="381"/>
      <c r="AG120" s="381"/>
      <c r="AH120" s="111"/>
      <c r="AI120" s="111" t="s">
        <v>9</v>
      </c>
      <c r="AJ120" s="111"/>
      <c r="AK120" s="111"/>
      <c r="AL120" s="117" t="s">
        <v>53</v>
      </c>
      <c r="AM120" s="202"/>
      <c r="AN120" s="109"/>
      <c r="AO120" s="381"/>
      <c r="AP120" s="381"/>
      <c r="AQ120" s="381"/>
    </row>
    <row r="121" spans="1:43" x14ac:dyDescent="0.25">
      <c r="A121" s="407"/>
      <c r="B121" s="450"/>
      <c r="C121" s="202"/>
      <c r="D121" s="109"/>
      <c r="E121" s="1128"/>
      <c r="F121" s="1128"/>
      <c r="G121" s="1128"/>
      <c r="H121" s="1128"/>
      <c r="I121" s="1128"/>
      <c r="J121" s="1128"/>
      <c r="K121" s="1128"/>
      <c r="L121" s="1128"/>
      <c r="M121" s="1128"/>
      <c r="N121" s="1128"/>
      <c r="O121" s="1128"/>
      <c r="P121" s="1128"/>
      <c r="Q121" s="1128"/>
      <c r="R121" s="1128"/>
      <c r="S121" s="1128"/>
      <c r="T121" s="1128"/>
      <c r="U121" s="381"/>
      <c r="V121" s="109"/>
      <c r="W121" s="381" t="s">
        <v>152</v>
      </c>
      <c r="X121" s="381"/>
      <c r="Y121" s="381"/>
      <c r="Z121" s="381"/>
      <c r="AA121" s="381"/>
      <c r="AB121" s="381"/>
      <c r="AC121" s="381"/>
      <c r="AD121" s="111" t="s">
        <v>9</v>
      </c>
      <c r="AE121" s="111"/>
      <c r="AF121" s="150"/>
      <c r="AG121" s="111"/>
      <c r="AH121" s="111"/>
      <c r="AI121" s="111"/>
      <c r="AJ121" s="111"/>
      <c r="AK121" s="111"/>
      <c r="AL121" s="117" t="s">
        <v>55</v>
      </c>
      <c r="AM121" s="202"/>
      <c r="AN121" s="109"/>
      <c r="AO121" s="381"/>
      <c r="AP121" s="381"/>
      <c r="AQ121" s="381"/>
    </row>
    <row r="122" spans="1:43" x14ac:dyDescent="0.25">
      <c r="A122" s="407"/>
      <c r="B122" s="450"/>
      <c r="C122" s="202"/>
      <c r="D122" s="109"/>
      <c r="E122" s="1128"/>
      <c r="F122" s="1128"/>
      <c r="G122" s="1128"/>
      <c r="H122" s="1128"/>
      <c r="I122" s="1128"/>
      <c r="J122" s="1128"/>
      <c r="K122" s="1128"/>
      <c r="L122" s="1128"/>
      <c r="M122" s="1128"/>
      <c r="N122" s="1128"/>
      <c r="O122" s="1128"/>
      <c r="P122" s="1128"/>
      <c r="Q122" s="1128"/>
      <c r="R122" s="1128"/>
      <c r="S122" s="1128"/>
      <c r="T122" s="1128"/>
      <c r="U122" s="381"/>
      <c r="V122" s="109"/>
      <c r="W122" s="381" t="s">
        <v>153</v>
      </c>
      <c r="X122" s="381"/>
      <c r="Y122" s="381"/>
      <c r="Z122" s="381"/>
      <c r="AA122" s="381"/>
      <c r="AB122" s="381"/>
      <c r="AC122" s="381"/>
      <c r="AD122" s="381"/>
      <c r="AE122" s="381"/>
      <c r="AG122" s="381"/>
      <c r="AH122" s="381"/>
      <c r="AI122" s="111"/>
      <c r="AJ122" s="111" t="s">
        <v>9</v>
      </c>
      <c r="AK122" s="111"/>
      <c r="AL122" s="117" t="s">
        <v>91</v>
      </c>
      <c r="AM122" s="202"/>
      <c r="AN122" s="109"/>
      <c r="AO122" s="381"/>
      <c r="AP122" s="381"/>
      <c r="AQ122" s="381"/>
    </row>
    <row r="123" spans="1:43" x14ac:dyDescent="0.25">
      <c r="A123" s="407"/>
      <c r="B123" s="450"/>
      <c r="C123" s="202"/>
      <c r="D123" s="109"/>
      <c r="E123" s="1128"/>
      <c r="F123" s="1128"/>
      <c r="G123" s="1128"/>
      <c r="H123" s="1128"/>
      <c r="I123" s="1128"/>
      <c r="J123" s="1128"/>
      <c r="K123" s="1128"/>
      <c r="L123" s="1128"/>
      <c r="M123" s="1128"/>
      <c r="N123" s="1128"/>
      <c r="O123" s="1128"/>
      <c r="P123" s="1128"/>
      <c r="Q123" s="1128"/>
      <c r="R123" s="1128"/>
      <c r="S123" s="1128"/>
      <c r="T123" s="1128"/>
      <c r="U123" s="381"/>
      <c r="V123" s="109"/>
      <c r="W123" s="381" t="s">
        <v>154</v>
      </c>
      <c r="X123" s="381"/>
      <c r="Y123" s="381"/>
      <c r="Z123" s="381"/>
      <c r="AA123" s="381"/>
      <c r="AB123" s="381"/>
      <c r="AC123" s="381"/>
      <c r="AD123" s="381"/>
      <c r="AE123" s="381"/>
      <c r="AF123" s="381"/>
      <c r="AG123" s="381"/>
      <c r="AH123" s="381"/>
      <c r="AI123" s="111" t="s">
        <v>9</v>
      </c>
      <c r="AJ123" s="111"/>
      <c r="AK123" s="111"/>
      <c r="AL123" s="117" t="s">
        <v>116</v>
      </c>
      <c r="AM123" s="202"/>
      <c r="AN123" s="109"/>
      <c r="AO123" s="381"/>
      <c r="AP123" s="381"/>
      <c r="AQ123" s="381"/>
    </row>
    <row r="124" spans="1:43" x14ac:dyDescent="0.25">
      <c r="A124" s="407"/>
      <c r="B124" s="450"/>
      <c r="C124" s="202"/>
      <c r="D124" s="109"/>
      <c r="E124" s="1128"/>
      <c r="F124" s="1128"/>
      <c r="G124" s="1128"/>
      <c r="H124" s="1128"/>
      <c r="I124" s="1128"/>
      <c r="J124" s="1128"/>
      <c r="K124" s="1128"/>
      <c r="L124" s="1128"/>
      <c r="M124" s="1128"/>
      <c r="N124" s="1128"/>
      <c r="O124" s="1128"/>
      <c r="P124" s="1128"/>
      <c r="Q124" s="1128"/>
      <c r="R124" s="1128"/>
      <c r="S124" s="1128"/>
      <c r="T124" s="1128"/>
      <c r="U124" s="381"/>
      <c r="V124" s="109"/>
      <c r="W124" s="381"/>
      <c r="X124" s="381"/>
      <c r="Y124" s="381"/>
      <c r="Z124" s="381"/>
      <c r="AA124" s="381"/>
      <c r="AB124" s="381"/>
      <c r="AC124" s="381"/>
      <c r="AD124" s="381"/>
      <c r="AE124" s="381"/>
      <c r="AF124" s="381"/>
      <c r="AG124" s="381"/>
      <c r="AH124" s="381"/>
      <c r="AI124" s="381"/>
      <c r="AJ124" s="381"/>
      <c r="AK124" s="381"/>
      <c r="AL124" s="116"/>
      <c r="AM124" s="202"/>
      <c r="AN124" s="109"/>
      <c r="AO124" s="381"/>
      <c r="AP124" s="381"/>
      <c r="AQ124" s="381"/>
    </row>
    <row r="125" spans="1:43" x14ac:dyDescent="0.25">
      <c r="A125" s="407"/>
      <c r="B125" s="450"/>
      <c r="C125" s="202"/>
      <c r="D125" s="109"/>
      <c r="E125" s="1128"/>
      <c r="F125" s="1128"/>
      <c r="G125" s="1128"/>
      <c r="H125" s="1128"/>
      <c r="I125" s="1128"/>
      <c r="J125" s="1128"/>
      <c r="K125" s="1128"/>
      <c r="L125" s="1128"/>
      <c r="M125" s="1128"/>
      <c r="N125" s="1128"/>
      <c r="O125" s="1128"/>
      <c r="P125" s="1128"/>
      <c r="Q125" s="1128"/>
      <c r="R125" s="1128"/>
      <c r="S125" s="1128"/>
      <c r="T125" s="1128"/>
      <c r="U125" s="381"/>
      <c r="V125" s="109"/>
      <c r="W125" s="381" t="s">
        <v>144</v>
      </c>
      <c r="X125" s="381"/>
      <c r="Y125" s="381"/>
      <c r="Z125" s="407"/>
      <c r="AB125" s="85"/>
      <c r="AC125" s="85"/>
      <c r="AD125" s="85"/>
      <c r="AE125" s="85"/>
      <c r="AF125" s="85"/>
      <c r="AG125" s="85"/>
      <c r="AH125" s="85"/>
      <c r="AI125" s="85"/>
      <c r="AJ125" s="85"/>
      <c r="AK125" s="85"/>
      <c r="AL125" s="117" t="s">
        <v>155</v>
      </c>
      <c r="AM125" s="202"/>
      <c r="AN125" s="109"/>
      <c r="AO125" s="381"/>
      <c r="AP125" s="381"/>
      <c r="AQ125" s="381"/>
    </row>
    <row r="126" spans="1:43" x14ac:dyDescent="0.25">
      <c r="A126" s="407"/>
      <c r="B126" s="450"/>
      <c r="C126" s="202"/>
      <c r="D126" s="109"/>
      <c r="E126" s="1128"/>
      <c r="F126" s="1128"/>
      <c r="G126" s="1128"/>
      <c r="H126" s="1128"/>
      <c r="I126" s="1128"/>
      <c r="J126" s="1128"/>
      <c r="K126" s="1128"/>
      <c r="L126" s="1128"/>
      <c r="M126" s="1128"/>
      <c r="N126" s="1128"/>
      <c r="O126" s="1128"/>
      <c r="P126" s="1128"/>
      <c r="Q126" s="1128"/>
      <c r="R126" s="1128"/>
      <c r="S126" s="1128"/>
      <c r="T126" s="1128"/>
      <c r="U126" s="381"/>
      <c r="V126" s="109"/>
      <c r="W126" s="381"/>
      <c r="X126" s="381"/>
      <c r="Y126" s="381"/>
      <c r="Z126" s="1212" t="s">
        <v>146</v>
      </c>
      <c r="AA126" s="1212"/>
      <c r="AB126" s="1212"/>
      <c r="AC126" s="1212"/>
      <c r="AD126" s="1212"/>
      <c r="AE126" s="1212"/>
      <c r="AF126" s="1212"/>
      <c r="AG126" s="1212"/>
      <c r="AH126" s="1212"/>
      <c r="AI126" s="1212"/>
      <c r="AJ126" s="1212"/>
      <c r="AK126" s="1212"/>
      <c r="AL126" s="116"/>
      <c r="AM126" s="202"/>
      <c r="AN126" s="109"/>
      <c r="AO126" s="381"/>
      <c r="AP126" s="381"/>
      <c r="AQ126" s="381"/>
    </row>
    <row r="127" spans="1:43" x14ac:dyDescent="0.25">
      <c r="A127" s="407"/>
      <c r="B127" s="450"/>
      <c r="C127" s="202"/>
      <c r="D127" s="109"/>
      <c r="E127" s="1128"/>
      <c r="F127" s="1128"/>
      <c r="G127" s="1128"/>
      <c r="H127" s="1128"/>
      <c r="I127" s="1128"/>
      <c r="J127" s="1128"/>
      <c r="K127" s="1128"/>
      <c r="L127" s="1128"/>
      <c r="M127" s="1128"/>
      <c r="N127" s="1128"/>
      <c r="O127" s="1128"/>
      <c r="P127" s="1128"/>
      <c r="Q127" s="1128"/>
      <c r="R127" s="1128"/>
      <c r="S127" s="1128"/>
      <c r="T127" s="1128"/>
      <c r="U127" s="381"/>
      <c r="V127" s="109"/>
      <c r="W127" s="381" t="s">
        <v>150</v>
      </c>
      <c r="X127" s="381"/>
      <c r="Y127" s="381"/>
      <c r="Z127" s="381"/>
      <c r="AA127" s="381"/>
      <c r="AB127" s="111" t="s">
        <v>9</v>
      </c>
      <c r="AC127" s="150"/>
      <c r="AD127" s="111"/>
      <c r="AE127" s="111"/>
      <c r="AF127" s="111"/>
      <c r="AG127" s="111"/>
      <c r="AH127" s="111"/>
      <c r="AI127" s="111"/>
      <c r="AJ127" s="111"/>
      <c r="AK127" s="111"/>
      <c r="AL127" s="117" t="s">
        <v>103</v>
      </c>
      <c r="AM127" s="202"/>
      <c r="AN127" s="109"/>
      <c r="AO127" s="381"/>
      <c r="AP127" s="381"/>
      <c r="AQ127" s="381"/>
    </row>
    <row r="128" spans="1:43" ht="6" customHeight="1" x14ac:dyDescent="0.25">
      <c r="A128" s="119"/>
      <c r="B128" s="394"/>
      <c r="C128" s="114"/>
      <c r="D128" s="113"/>
      <c r="E128" s="119"/>
      <c r="F128" s="119"/>
      <c r="G128" s="119"/>
      <c r="H128" s="119"/>
      <c r="I128" s="119"/>
      <c r="J128" s="119"/>
      <c r="K128" s="119"/>
      <c r="L128" s="119"/>
      <c r="M128" s="119"/>
      <c r="N128" s="119"/>
      <c r="O128" s="119"/>
      <c r="P128" s="119"/>
      <c r="Q128" s="119"/>
      <c r="R128" s="119"/>
      <c r="S128" s="119"/>
      <c r="T128" s="119"/>
      <c r="U128" s="119"/>
      <c r="V128" s="113"/>
      <c r="W128" s="119"/>
      <c r="X128" s="119"/>
      <c r="Y128" s="119"/>
      <c r="Z128" s="119"/>
      <c r="AA128" s="119"/>
      <c r="AB128" s="119"/>
      <c r="AC128" s="119"/>
      <c r="AD128" s="119"/>
      <c r="AE128" s="119"/>
      <c r="AF128" s="119"/>
      <c r="AG128" s="119"/>
      <c r="AH128" s="119"/>
      <c r="AI128" s="119"/>
      <c r="AJ128" s="119"/>
      <c r="AK128" s="119"/>
      <c r="AL128" s="120"/>
      <c r="AM128" s="114"/>
      <c r="AN128" s="113"/>
      <c r="AO128" s="119"/>
      <c r="AP128" s="119"/>
      <c r="AQ128" s="119"/>
    </row>
    <row r="129" spans="1:44" ht="6" customHeight="1" x14ac:dyDescent="0.25">
      <c r="A129" s="29"/>
      <c r="B129" s="455"/>
      <c r="C129" s="107"/>
      <c r="D129" s="108"/>
      <c r="E129" s="29"/>
      <c r="F129" s="29"/>
      <c r="G129" s="29"/>
      <c r="H129" s="29"/>
      <c r="I129" s="29"/>
      <c r="J129" s="29"/>
      <c r="K129" s="29"/>
      <c r="L129" s="29"/>
      <c r="M129" s="29"/>
      <c r="N129" s="29"/>
      <c r="O129" s="29"/>
      <c r="P129" s="29"/>
      <c r="Q129" s="29"/>
      <c r="R129" s="29"/>
      <c r="S129" s="29"/>
      <c r="T129" s="29"/>
      <c r="U129" s="29"/>
      <c r="V129" s="108"/>
      <c r="W129" s="29"/>
      <c r="X129" s="29"/>
      <c r="Y129" s="29"/>
      <c r="Z129" s="29"/>
      <c r="AA129" s="29"/>
      <c r="AB129" s="29"/>
      <c r="AC129" s="29"/>
      <c r="AD129" s="29"/>
      <c r="AE129" s="29"/>
      <c r="AF129" s="29"/>
      <c r="AG129" s="29"/>
      <c r="AH129" s="29"/>
      <c r="AI129" s="29"/>
      <c r="AJ129" s="29"/>
      <c r="AK129" s="29"/>
      <c r="AL129" s="33"/>
      <c r="AM129" s="107"/>
      <c r="AN129" s="108"/>
      <c r="AO129" s="29"/>
      <c r="AP129" s="29"/>
      <c r="AQ129" s="29"/>
    </row>
    <row r="130" spans="1:44" ht="11.25" customHeight="1" x14ac:dyDescent="0.25">
      <c r="A130" s="407"/>
      <c r="B130" s="452">
        <v>243</v>
      </c>
      <c r="C130" s="202"/>
      <c r="D130" s="109"/>
      <c r="E130" s="1128" t="str">
        <f ca="1">VLOOKUP(INDIRECT(ADDRESS(ROW(),COLUMN()-3)),INDIRECT("translations[[Question Num]:["&amp; Language_Selected &amp;"]]"),MATCH(Language_Selected,Language_Options,0)+1,FALSE)</f>
        <v>After the birth of a child, can a woman become pregnant before her menstrual period has returned?</v>
      </c>
      <c r="F130" s="1128"/>
      <c r="G130" s="1128"/>
      <c r="H130" s="1128"/>
      <c r="I130" s="1128"/>
      <c r="J130" s="1128"/>
      <c r="K130" s="1128"/>
      <c r="L130" s="1128"/>
      <c r="M130" s="1128"/>
      <c r="N130" s="1128"/>
      <c r="O130" s="1128"/>
      <c r="P130" s="1128"/>
      <c r="Q130" s="1128"/>
      <c r="R130" s="1128"/>
      <c r="S130" s="1128"/>
      <c r="T130" s="1128"/>
      <c r="U130" s="381"/>
      <c r="V130" s="109"/>
      <c r="W130" s="381" t="s">
        <v>52</v>
      </c>
      <c r="X130" s="381"/>
      <c r="Y130" s="111" t="s">
        <v>9</v>
      </c>
      <c r="Z130" s="111"/>
      <c r="AA130" s="111"/>
      <c r="AB130" s="111"/>
      <c r="AC130" s="111"/>
      <c r="AD130" s="111"/>
      <c r="AE130" s="111"/>
      <c r="AF130" s="111"/>
      <c r="AG130" s="111"/>
      <c r="AH130" s="111"/>
      <c r="AI130" s="111"/>
      <c r="AJ130" s="111"/>
      <c r="AK130" s="111"/>
      <c r="AL130" s="117" t="s">
        <v>53</v>
      </c>
      <c r="AM130" s="202"/>
      <c r="AN130" s="109"/>
      <c r="AO130" s="381"/>
      <c r="AP130" s="381"/>
      <c r="AQ130" s="381"/>
    </row>
    <row r="131" spans="1:44" x14ac:dyDescent="0.25">
      <c r="A131" s="407"/>
      <c r="B131" s="450"/>
      <c r="C131" s="202"/>
      <c r="D131" s="109"/>
      <c r="E131" s="1128"/>
      <c r="F131" s="1128"/>
      <c r="G131" s="1128"/>
      <c r="H131" s="1128"/>
      <c r="I131" s="1128"/>
      <c r="J131" s="1128"/>
      <c r="K131" s="1128"/>
      <c r="L131" s="1128"/>
      <c r="M131" s="1128"/>
      <c r="N131" s="1128"/>
      <c r="O131" s="1128"/>
      <c r="P131" s="1128"/>
      <c r="Q131" s="1128"/>
      <c r="R131" s="1128"/>
      <c r="S131" s="1128"/>
      <c r="T131" s="1128"/>
      <c r="U131" s="381"/>
      <c r="V131" s="109"/>
      <c r="W131" s="381" t="s">
        <v>54</v>
      </c>
      <c r="X131" s="381"/>
      <c r="Y131" s="111" t="s">
        <v>9</v>
      </c>
      <c r="Z131" s="111"/>
      <c r="AA131" s="111"/>
      <c r="AB131" s="111"/>
      <c r="AC131" s="111"/>
      <c r="AD131" s="111"/>
      <c r="AE131" s="111"/>
      <c r="AF131" s="111"/>
      <c r="AG131" s="111"/>
      <c r="AH131" s="111"/>
      <c r="AI131" s="111"/>
      <c r="AJ131" s="111"/>
      <c r="AK131" s="111"/>
      <c r="AL131" s="117" t="s">
        <v>55</v>
      </c>
      <c r="AM131" s="202"/>
      <c r="AN131" s="109"/>
      <c r="AO131" s="381"/>
      <c r="AP131" s="428"/>
      <c r="AQ131" s="381"/>
    </row>
    <row r="132" spans="1:44" x14ac:dyDescent="0.25">
      <c r="A132" s="407"/>
      <c r="B132" s="450"/>
      <c r="C132" s="202"/>
      <c r="D132" s="109"/>
      <c r="E132" s="1128"/>
      <c r="F132" s="1128"/>
      <c r="G132" s="1128"/>
      <c r="H132" s="1128"/>
      <c r="I132" s="1128"/>
      <c r="J132" s="1128"/>
      <c r="K132" s="1128"/>
      <c r="L132" s="1128"/>
      <c r="M132" s="1128"/>
      <c r="N132" s="1128"/>
      <c r="O132" s="1128"/>
      <c r="P132" s="1128"/>
      <c r="Q132" s="1128"/>
      <c r="R132" s="1128"/>
      <c r="S132" s="1128"/>
      <c r="T132" s="1128"/>
      <c r="U132" s="381"/>
      <c r="V132" s="109"/>
      <c r="W132" s="381" t="s">
        <v>150</v>
      </c>
      <c r="X132" s="381"/>
      <c r="Y132" s="381"/>
      <c r="Z132" s="381"/>
      <c r="AA132" s="381"/>
      <c r="AB132" s="111" t="s">
        <v>9</v>
      </c>
      <c r="AC132" s="150"/>
      <c r="AD132" s="111"/>
      <c r="AE132" s="111"/>
      <c r="AF132" s="111"/>
      <c r="AG132" s="111"/>
      <c r="AH132" s="111"/>
      <c r="AI132" s="111"/>
      <c r="AJ132" s="111"/>
      <c r="AK132" s="111"/>
      <c r="AL132" s="117" t="s">
        <v>103</v>
      </c>
      <c r="AM132" s="202"/>
      <c r="AN132" s="109"/>
      <c r="AO132" s="381"/>
      <c r="AP132" s="428"/>
      <c r="AQ132" s="381"/>
    </row>
    <row r="133" spans="1:44" ht="6" customHeight="1" x14ac:dyDescent="0.25">
      <c r="A133" s="119"/>
      <c r="B133" s="394"/>
      <c r="C133" s="114"/>
      <c r="D133" s="113"/>
      <c r="E133" s="119"/>
      <c r="F133" s="119"/>
      <c r="G133" s="119"/>
      <c r="H133" s="119"/>
      <c r="I133" s="119"/>
      <c r="J133" s="119"/>
      <c r="K133" s="119"/>
      <c r="L133" s="119"/>
      <c r="M133" s="119"/>
      <c r="N133" s="119"/>
      <c r="O133" s="119"/>
      <c r="P133" s="119"/>
      <c r="Q133" s="119"/>
      <c r="R133" s="119"/>
      <c r="S133" s="119"/>
      <c r="T133" s="119"/>
      <c r="U133" s="119"/>
      <c r="V133" s="113"/>
      <c r="W133" s="119"/>
      <c r="X133" s="119"/>
      <c r="Y133" s="119"/>
      <c r="Z133" s="119"/>
      <c r="AA133" s="119"/>
      <c r="AB133" s="119"/>
      <c r="AC133" s="119"/>
      <c r="AD133" s="119"/>
      <c r="AE133" s="119"/>
      <c r="AF133" s="119"/>
      <c r="AG133" s="119"/>
      <c r="AH133" s="119"/>
      <c r="AI133" s="119"/>
      <c r="AJ133" s="119"/>
      <c r="AK133" s="119"/>
      <c r="AL133" s="120"/>
      <c r="AM133" s="114"/>
      <c r="AN133" s="113"/>
      <c r="AO133" s="119"/>
      <c r="AP133" s="119"/>
      <c r="AQ133" s="119"/>
    </row>
    <row r="134" spans="1:44" s="84" customFormat="1" ht="6" customHeight="1" x14ac:dyDescent="0.25">
      <c r="A134" s="29"/>
      <c r="B134" s="455"/>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33"/>
      <c r="AN134" s="29"/>
      <c r="AO134" s="29"/>
      <c r="AP134" s="29"/>
      <c r="AQ134" s="29"/>
      <c r="AR134" s="127"/>
    </row>
    <row r="135" spans="1:44" s="84" customFormat="1" ht="11.25" customHeight="1" x14ac:dyDescent="0.25">
      <c r="A135" s="381"/>
      <c r="B135" s="1148" t="s">
        <v>156</v>
      </c>
      <c r="C135" s="1148"/>
      <c r="D135" s="1148"/>
      <c r="E135" s="1148"/>
      <c r="F135" s="1148"/>
      <c r="G135" s="1148"/>
      <c r="H135" s="1148"/>
      <c r="I135" s="1148"/>
      <c r="J135" s="1148"/>
      <c r="K135" s="1148"/>
      <c r="L135" s="1148"/>
      <c r="M135" s="1148"/>
      <c r="N135" s="1148"/>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27"/>
    </row>
    <row r="136" spans="1:44" ht="6" customHeight="1" x14ac:dyDescent="0.25"/>
  </sheetData>
  <sheetProtection sheet="1" scenarios="1" formatCells="0" formatRows="0" insertRows="0" deleteRows="0"/>
  <mergeCells count="35">
    <mergeCell ref="E5:AL5"/>
    <mergeCell ref="A1:AQ1"/>
    <mergeCell ref="E3:T3"/>
    <mergeCell ref="W3:AL3"/>
    <mergeCell ref="AO3:AP3"/>
    <mergeCell ref="AP30:AP31"/>
    <mergeCell ref="E34:T35"/>
    <mergeCell ref="E39:G41"/>
    <mergeCell ref="E52:T53"/>
    <mergeCell ref="H14:AL19"/>
    <mergeCell ref="E15:G18"/>
    <mergeCell ref="H20:AL23"/>
    <mergeCell ref="H24:AL26"/>
    <mergeCell ref="E29:T31"/>
    <mergeCell ref="E130:T132"/>
    <mergeCell ref="B135:AQ135"/>
    <mergeCell ref="E36:T37"/>
    <mergeCell ref="E89:T100"/>
    <mergeCell ref="Z99:AK99"/>
    <mergeCell ref="E109:T112"/>
    <mergeCell ref="E115:T117"/>
    <mergeCell ref="AP116:AP117"/>
    <mergeCell ref="E56:T56"/>
    <mergeCell ref="F60:L63"/>
    <mergeCell ref="N60:T63"/>
    <mergeCell ref="E73:T73"/>
    <mergeCell ref="E82:AL82"/>
    <mergeCell ref="G8:Q10"/>
    <mergeCell ref="H39:T42"/>
    <mergeCell ref="H43:T49"/>
    <mergeCell ref="E120:T127"/>
    <mergeCell ref="Z126:AK126"/>
    <mergeCell ref="Y7:AG9"/>
    <mergeCell ref="E66:T70"/>
    <mergeCell ref="E103:T106"/>
  </mergeCells>
  <printOptions horizontalCentered="1"/>
  <pageMargins left="0.25" right="0.25" top="0.25" bottom="0.25" header="0.3" footer="0.3"/>
  <pageSetup paperSize="9" orientation="portrait" r:id="rId1"/>
  <headerFooter>
    <oddFooter>&amp;CW-&amp;P</oddFooter>
  </headerFooter>
  <rowBreaks count="1" manualBreakCount="1">
    <brk id="64" max="4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theme="9"/>
  </sheetPr>
  <dimension ref="A1:AP87"/>
  <sheetViews>
    <sheetView view="pageBreakPreview" zoomScaleNormal="100" zoomScaleSheetLayoutView="100" workbookViewId="0">
      <selection activeCell="AL2" sqref="AL2:AP2"/>
    </sheetView>
  </sheetViews>
  <sheetFormatPr defaultColWidth="2.90625" defaultRowHeight="10.3" x14ac:dyDescent="0.25"/>
  <cols>
    <col min="1" max="1" width="1.90625" style="103" customWidth="1"/>
    <col min="2" max="2" width="4.90625" style="254" customWidth="1"/>
    <col min="3" max="4" width="1.90625" style="103" customWidth="1"/>
    <col min="5" max="24" width="2.90625" style="103"/>
    <col min="25" max="26" width="1.90625" style="103" customWidth="1"/>
    <col min="27" max="36" width="2.90625" style="103"/>
    <col min="37" max="37" width="2.90625" style="103" customWidth="1"/>
    <col min="38" max="40" width="2.90625" style="103"/>
    <col min="41" max="41" width="2.90625" style="34"/>
    <col min="42" max="42" width="1.90625" style="103" customWidth="1"/>
    <col min="43" max="16384" width="2.90625" style="103"/>
  </cols>
  <sheetData>
    <row r="1" spans="1:42" x14ac:dyDescent="0.25">
      <c r="A1" s="1227" t="s">
        <v>157</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row>
    <row r="2" spans="1:42" ht="6" customHeight="1" thickBot="1" x14ac:dyDescent="0.3">
      <c r="A2" s="408"/>
      <c r="B2" s="414"/>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408"/>
      <c r="AG2" s="303"/>
      <c r="AH2" s="303"/>
      <c r="AI2" s="303"/>
      <c r="AJ2" s="303"/>
      <c r="AK2" s="303"/>
      <c r="AL2" s="303"/>
      <c r="AM2" s="303"/>
      <c r="AN2" s="303"/>
      <c r="AO2" s="382"/>
      <c r="AP2" s="303"/>
    </row>
    <row r="3" spans="1:42" ht="6" customHeight="1" x14ac:dyDescent="0.25">
      <c r="A3" s="178"/>
      <c r="B3" s="179"/>
      <c r="C3" s="180"/>
      <c r="D3" s="18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144"/>
      <c r="AP3" s="182"/>
    </row>
    <row r="4" spans="1:42" ht="11.25" customHeight="1" x14ac:dyDescent="0.25">
      <c r="A4" s="183"/>
      <c r="B4" s="128">
        <v>301</v>
      </c>
      <c r="C4" s="409"/>
      <c r="D4" s="65"/>
      <c r="E4" s="1193" t="str">
        <f ca="1">VLOOKUP(INDIRECT(ADDRESS(ROW(),COLUMN()-3)),INDIRECT("translations[[Question Num]:["&amp; Language_Selected &amp;"]]"),MATCH(Language_Selected,Language_Options,0)+1,FALSE)</f>
        <v>Now I would like to talk about family planning - the various ways or methods that a couple can use to delay or avoid a pregnancy.</v>
      </c>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84"/>
    </row>
    <row r="5" spans="1:42" x14ac:dyDescent="0.25">
      <c r="A5" s="183"/>
      <c r="B5" s="121"/>
      <c r="C5" s="409"/>
      <c r="D5" s="65"/>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84"/>
    </row>
    <row r="6" spans="1:42" ht="6" customHeight="1" thickBot="1" x14ac:dyDescent="0.3">
      <c r="A6" s="185"/>
      <c r="B6" s="403"/>
      <c r="C6" s="105"/>
      <c r="D6" s="106"/>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77"/>
      <c r="AP6" s="186"/>
    </row>
    <row r="7" spans="1:42" ht="6" customHeight="1" x14ac:dyDescent="0.25">
      <c r="A7" s="408"/>
      <c r="B7" s="398"/>
      <c r="C7" s="409"/>
      <c r="D7" s="65"/>
      <c r="E7" s="408"/>
      <c r="F7" s="408"/>
      <c r="G7" s="408"/>
      <c r="H7" s="408"/>
      <c r="I7" s="408"/>
      <c r="J7" s="408"/>
      <c r="K7" s="408"/>
      <c r="L7" s="408"/>
      <c r="M7" s="408"/>
      <c r="N7" s="408"/>
      <c r="O7" s="408"/>
      <c r="P7" s="408"/>
      <c r="Q7" s="408"/>
      <c r="R7" s="408"/>
      <c r="S7" s="408"/>
      <c r="T7" s="408"/>
      <c r="U7" s="408"/>
      <c r="V7" s="408"/>
      <c r="W7" s="408"/>
      <c r="X7" s="408"/>
      <c r="Y7" s="180"/>
      <c r="Z7" s="181"/>
      <c r="AA7" s="408"/>
      <c r="AB7" s="408"/>
      <c r="AC7" s="408"/>
      <c r="AD7" s="408"/>
      <c r="AE7" s="408"/>
      <c r="AF7" s="408"/>
      <c r="AG7" s="408"/>
      <c r="AH7" s="408"/>
      <c r="AI7" s="408"/>
      <c r="AJ7" s="408"/>
      <c r="AK7" s="408"/>
      <c r="AL7" s="408"/>
      <c r="AM7" s="408"/>
      <c r="AN7" s="408"/>
      <c r="AO7" s="404"/>
      <c r="AP7" s="409"/>
    </row>
    <row r="8" spans="1:42" ht="11.25" customHeight="1" x14ac:dyDescent="0.25">
      <c r="A8" s="408"/>
      <c r="B8" s="128" t="s">
        <v>75</v>
      </c>
      <c r="C8" s="409"/>
      <c r="D8" s="65"/>
      <c r="E8" s="1193" t="str">
        <f ca="1">VLOOKUP(CONCATENATE($B$4&amp;"."&amp;INDIRECT(ADDRESS(ROW(),COLUMN()-3))),INDIRECT("translations[[Question Num]:["&amp; Language_Selected &amp;"]]"),MATCH(Language_Selected,Language_Options,0)+1,FALSE)</f>
        <v>Have you heard of Female Sterilization?
PROBE: Women can have an operation to avoid having any more children.</v>
      </c>
      <c r="F8" s="1193"/>
      <c r="G8" s="1193"/>
      <c r="H8" s="1193"/>
      <c r="I8" s="1193"/>
      <c r="J8" s="1193"/>
      <c r="K8" s="1193"/>
      <c r="L8" s="1193"/>
      <c r="M8" s="1193"/>
      <c r="N8" s="1193"/>
      <c r="O8" s="1193"/>
      <c r="P8" s="1193"/>
      <c r="Q8" s="1193"/>
      <c r="R8" s="1193"/>
      <c r="S8" s="1193"/>
      <c r="T8" s="1193"/>
      <c r="U8" s="1193"/>
      <c r="V8" s="1193"/>
      <c r="W8" s="1193"/>
      <c r="X8" s="1193"/>
      <c r="Y8" s="409"/>
      <c r="Z8" s="65"/>
      <c r="AA8" s="408" t="s">
        <v>52</v>
      </c>
      <c r="AB8" s="408"/>
      <c r="AC8" s="61" t="s">
        <v>9</v>
      </c>
      <c r="AD8" s="61"/>
      <c r="AE8" s="61"/>
      <c r="AF8" s="61"/>
      <c r="AG8" s="61"/>
      <c r="AH8" s="61"/>
      <c r="AI8" s="61"/>
      <c r="AJ8" s="61"/>
      <c r="AK8" s="61"/>
      <c r="AL8" s="61"/>
      <c r="AM8" s="61"/>
      <c r="AN8" s="61"/>
      <c r="AO8" s="176" t="s">
        <v>53</v>
      </c>
      <c r="AP8" s="409"/>
    </row>
    <row r="9" spans="1:42" ht="11.25" customHeight="1" x14ac:dyDescent="0.25">
      <c r="A9" s="408"/>
      <c r="B9" s="398"/>
      <c r="C9" s="409"/>
      <c r="D9" s="65"/>
      <c r="E9" s="1193"/>
      <c r="F9" s="1193"/>
      <c r="G9" s="1193"/>
      <c r="H9" s="1193"/>
      <c r="I9" s="1193"/>
      <c r="J9" s="1193"/>
      <c r="K9" s="1193"/>
      <c r="L9" s="1193"/>
      <c r="M9" s="1193"/>
      <c r="N9" s="1193"/>
      <c r="O9" s="1193"/>
      <c r="P9" s="1193"/>
      <c r="Q9" s="1193"/>
      <c r="R9" s="1193"/>
      <c r="S9" s="1193"/>
      <c r="T9" s="1193"/>
      <c r="U9" s="1193"/>
      <c r="V9" s="1193"/>
      <c r="W9" s="1193"/>
      <c r="X9" s="1193"/>
      <c r="Y9" s="409"/>
      <c r="Z9" s="65"/>
      <c r="AA9" s="408" t="s">
        <v>54</v>
      </c>
      <c r="AB9" s="408"/>
      <c r="AC9" s="61" t="s">
        <v>9</v>
      </c>
      <c r="AD9" s="61"/>
      <c r="AE9" s="61"/>
      <c r="AF9" s="61"/>
      <c r="AG9" s="61"/>
      <c r="AH9" s="61"/>
      <c r="AI9" s="61"/>
      <c r="AJ9" s="61"/>
      <c r="AK9" s="61"/>
      <c r="AL9" s="61"/>
      <c r="AM9" s="61"/>
      <c r="AN9" s="61"/>
      <c r="AO9" s="176" t="s">
        <v>55</v>
      </c>
      <c r="AP9" s="409"/>
    </row>
    <row r="10" spans="1:42" x14ac:dyDescent="0.25">
      <c r="A10" s="408"/>
      <c r="B10" s="398"/>
      <c r="C10" s="409"/>
      <c r="D10" s="65"/>
      <c r="E10" s="1193"/>
      <c r="F10" s="1193"/>
      <c r="G10" s="1193"/>
      <c r="H10" s="1193"/>
      <c r="I10" s="1193"/>
      <c r="J10" s="1193"/>
      <c r="K10" s="1193"/>
      <c r="L10" s="1193"/>
      <c r="M10" s="1193"/>
      <c r="N10" s="1193"/>
      <c r="O10" s="1193"/>
      <c r="P10" s="1193"/>
      <c r="Q10" s="1193"/>
      <c r="R10" s="1193"/>
      <c r="S10" s="1193"/>
      <c r="T10" s="1193"/>
      <c r="U10" s="1193"/>
      <c r="V10" s="1193"/>
      <c r="W10" s="1193"/>
      <c r="X10" s="1193"/>
      <c r="Y10" s="409"/>
      <c r="Z10" s="65"/>
      <c r="AA10" s="1000"/>
      <c r="AB10" s="1000"/>
      <c r="AC10" s="1000"/>
      <c r="AD10" s="1000"/>
      <c r="AE10" s="1000"/>
      <c r="AF10" s="1000"/>
      <c r="AG10" s="1000"/>
      <c r="AH10" s="1000"/>
      <c r="AI10" s="1000"/>
      <c r="AJ10" s="1000"/>
      <c r="AK10" s="1000"/>
      <c r="AL10" s="1000"/>
      <c r="AM10" s="1000"/>
      <c r="AN10" s="1000"/>
      <c r="AO10" s="748"/>
      <c r="AP10" s="409"/>
    </row>
    <row r="11" spans="1:42" ht="6" customHeight="1" x14ac:dyDescent="0.25">
      <c r="A11" s="406"/>
      <c r="B11" s="411"/>
      <c r="C11" s="62"/>
      <c r="D11" s="35"/>
      <c r="E11" s="406"/>
      <c r="F11" s="406"/>
      <c r="G11" s="406"/>
      <c r="H11" s="406"/>
      <c r="I11" s="406"/>
      <c r="J11" s="406"/>
      <c r="K11" s="406"/>
      <c r="L11" s="406"/>
      <c r="M11" s="406"/>
      <c r="N11" s="406"/>
      <c r="O11" s="406"/>
      <c r="P11" s="406"/>
      <c r="Q11" s="406"/>
      <c r="R11" s="406"/>
      <c r="S11" s="406"/>
      <c r="T11" s="406"/>
      <c r="U11" s="406"/>
      <c r="V11" s="406"/>
      <c r="W11" s="406"/>
      <c r="X11" s="406"/>
      <c r="Y11" s="62"/>
      <c r="Z11" s="35"/>
      <c r="AA11" s="406"/>
      <c r="AB11" s="406"/>
      <c r="AC11" s="406"/>
      <c r="AD11" s="406"/>
      <c r="AE11" s="406"/>
      <c r="AF11" s="406"/>
      <c r="AG11" s="406"/>
      <c r="AH11" s="406"/>
      <c r="AI11" s="406"/>
      <c r="AJ11" s="406"/>
      <c r="AK11" s="406"/>
      <c r="AL11" s="406"/>
      <c r="AM11" s="406"/>
      <c r="AN11" s="406"/>
      <c r="AO11" s="124"/>
      <c r="AP11" s="62"/>
    </row>
    <row r="12" spans="1:42" ht="6" customHeight="1" x14ac:dyDescent="0.25">
      <c r="A12" s="24"/>
      <c r="B12" s="396"/>
      <c r="C12" s="60"/>
      <c r="D12" s="36"/>
      <c r="E12" s="24"/>
      <c r="F12" s="24"/>
      <c r="G12" s="24"/>
      <c r="H12" s="24"/>
      <c r="I12" s="24"/>
      <c r="J12" s="24"/>
      <c r="K12" s="24"/>
      <c r="L12" s="24"/>
      <c r="M12" s="24"/>
      <c r="N12" s="24"/>
      <c r="O12" s="24"/>
      <c r="P12" s="24"/>
      <c r="Q12" s="24"/>
      <c r="R12" s="24"/>
      <c r="S12" s="24"/>
      <c r="T12" s="24"/>
      <c r="U12" s="24"/>
      <c r="V12" s="24"/>
      <c r="W12" s="24"/>
      <c r="X12" s="24"/>
      <c r="Y12" s="60"/>
      <c r="Z12" s="36"/>
      <c r="AA12" s="24"/>
      <c r="AB12" s="24"/>
      <c r="AC12" s="24"/>
      <c r="AD12" s="24"/>
      <c r="AE12" s="24"/>
      <c r="AF12" s="24"/>
      <c r="AG12" s="24"/>
      <c r="AH12" s="24"/>
      <c r="AI12" s="24"/>
      <c r="AJ12" s="24"/>
      <c r="AK12" s="24"/>
      <c r="AL12" s="24"/>
      <c r="AM12" s="24"/>
      <c r="AN12" s="24"/>
      <c r="AO12" s="125"/>
      <c r="AP12" s="60"/>
    </row>
    <row r="13" spans="1:42" ht="11.25" customHeight="1" x14ac:dyDescent="0.25">
      <c r="A13" s="408"/>
      <c r="B13" s="398" t="s">
        <v>95</v>
      </c>
      <c r="C13" s="409"/>
      <c r="D13" s="65"/>
      <c r="E13" s="1193" t="str">
        <f ca="1">VLOOKUP(CONCATENATE($B$4&amp;"."&amp;INDIRECT(ADDRESS(ROW(),COLUMN()-3))),INDIRECT("translations[[Question Num]:["&amp; Language_Selected &amp;"]]"),MATCH(Language_Selected,Language_Options,0)+1,FALSE)</f>
        <v>Have you heard of Male Sterilization?
PROBE: Men can have an operation to avoid having any more children.</v>
      </c>
      <c r="F13" s="1193"/>
      <c r="G13" s="1193"/>
      <c r="H13" s="1193"/>
      <c r="I13" s="1193"/>
      <c r="J13" s="1193"/>
      <c r="K13" s="1193"/>
      <c r="L13" s="1193"/>
      <c r="M13" s="1193"/>
      <c r="N13" s="1193"/>
      <c r="O13" s="1193"/>
      <c r="P13" s="1193"/>
      <c r="Q13" s="1193"/>
      <c r="R13" s="1193"/>
      <c r="S13" s="1193"/>
      <c r="T13" s="1193"/>
      <c r="U13" s="1193"/>
      <c r="V13" s="1193"/>
      <c r="W13" s="1193"/>
      <c r="X13" s="1193"/>
      <c r="Y13" s="409"/>
      <c r="Z13" s="65"/>
      <c r="AA13" s="408" t="s">
        <v>52</v>
      </c>
      <c r="AB13" s="408"/>
      <c r="AC13" s="61" t="s">
        <v>9</v>
      </c>
      <c r="AD13" s="61"/>
      <c r="AE13" s="61"/>
      <c r="AF13" s="61"/>
      <c r="AG13" s="61"/>
      <c r="AH13" s="61"/>
      <c r="AI13" s="61"/>
      <c r="AJ13" s="61"/>
      <c r="AK13" s="61"/>
      <c r="AL13" s="61"/>
      <c r="AM13" s="61"/>
      <c r="AN13" s="61"/>
      <c r="AO13" s="176" t="s">
        <v>53</v>
      </c>
      <c r="AP13" s="409"/>
    </row>
    <row r="14" spans="1:42" ht="11.25" customHeight="1" x14ac:dyDescent="0.25">
      <c r="A14" s="408"/>
      <c r="B14" s="398"/>
      <c r="C14" s="409"/>
      <c r="D14" s="65"/>
      <c r="E14" s="1193"/>
      <c r="F14" s="1193"/>
      <c r="G14" s="1193"/>
      <c r="H14" s="1193"/>
      <c r="I14" s="1193"/>
      <c r="J14" s="1193"/>
      <c r="K14" s="1193"/>
      <c r="L14" s="1193"/>
      <c r="M14" s="1193"/>
      <c r="N14" s="1193"/>
      <c r="O14" s="1193"/>
      <c r="P14" s="1193"/>
      <c r="Q14" s="1193"/>
      <c r="R14" s="1193"/>
      <c r="S14" s="1193"/>
      <c r="T14" s="1193"/>
      <c r="U14" s="1193"/>
      <c r="V14" s="1193"/>
      <c r="W14" s="1193"/>
      <c r="X14" s="1193"/>
      <c r="Y14" s="409"/>
      <c r="Z14" s="65"/>
      <c r="AA14" s="408" t="s">
        <v>54</v>
      </c>
      <c r="AB14" s="408"/>
      <c r="AC14" s="61" t="s">
        <v>9</v>
      </c>
      <c r="AD14" s="61"/>
      <c r="AE14" s="61"/>
      <c r="AF14" s="61"/>
      <c r="AG14" s="61"/>
      <c r="AH14" s="61"/>
      <c r="AI14" s="61"/>
      <c r="AJ14" s="61"/>
      <c r="AK14" s="61"/>
      <c r="AL14" s="61"/>
      <c r="AM14" s="61"/>
      <c r="AN14" s="61"/>
      <c r="AO14" s="176" t="s">
        <v>55</v>
      </c>
      <c r="AP14" s="409"/>
    </row>
    <row r="15" spans="1:42" x14ac:dyDescent="0.25">
      <c r="A15" s="408"/>
      <c r="B15" s="128"/>
      <c r="C15" s="409"/>
      <c r="D15" s="65"/>
      <c r="E15" s="1193"/>
      <c r="F15" s="1193"/>
      <c r="G15" s="1193"/>
      <c r="H15" s="1193"/>
      <c r="I15" s="1193"/>
      <c r="J15" s="1193"/>
      <c r="K15" s="1193"/>
      <c r="L15" s="1193"/>
      <c r="M15" s="1193"/>
      <c r="N15" s="1193"/>
      <c r="O15" s="1193"/>
      <c r="P15" s="1193"/>
      <c r="Q15" s="1193"/>
      <c r="R15" s="1193"/>
      <c r="S15" s="1193"/>
      <c r="T15" s="1193"/>
      <c r="U15" s="1193"/>
      <c r="V15" s="1193"/>
      <c r="W15" s="1193"/>
      <c r="X15" s="1193"/>
      <c r="Y15" s="409"/>
      <c r="Z15" s="65"/>
      <c r="AA15" s="1000"/>
      <c r="AB15" s="1000"/>
      <c r="AC15" s="1000"/>
      <c r="AD15" s="1000"/>
      <c r="AE15" s="1000"/>
      <c r="AF15" s="1000"/>
      <c r="AG15" s="1000"/>
      <c r="AH15" s="1000"/>
      <c r="AI15" s="1000"/>
      <c r="AJ15" s="1000"/>
      <c r="AK15" s="1000"/>
      <c r="AL15" s="1000"/>
      <c r="AM15" s="1000"/>
      <c r="AN15" s="1000"/>
      <c r="AO15" s="748"/>
      <c r="AP15" s="409"/>
    </row>
    <row r="16" spans="1:42" ht="6" customHeight="1" x14ac:dyDescent="0.25">
      <c r="A16" s="406"/>
      <c r="B16" s="411"/>
      <c r="C16" s="62"/>
      <c r="D16" s="35"/>
      <c r="E16" s="406"/>
      <c r="F16" s="406"/>
      <c r="G16" s="406"/>
      <c r="H16" s="406"/>
      <c r="I16" s="406"/>
      <c r="J16" s="406"/>
      <c r="K16" s="406"/>
      <c r="L16" s="406"/>
      <c r="M16" s="406"/>
      <c r="N16" s="406"/>
      <c r="O16" s="406"/>
      <c r="P16" s="406"/>
      <c r="Q16" s="406"/>
      <c r="R16" s="406"/>
      <c r="S16" s="406"/>
      <c r="T16" s="406"/>
      <c r="U16" s="406"/>
      <c r="V16" s="406"/>
      <c r="W16" s="406"/>
      <c r="X16" s="406"/>
      <c r="Y16" s="62"/>
      <c r="Z16" s="35"/>
      <c r="AA16" s="406"/>
      <c r="AB16" s="406"/>
      <c r="AC16" s="406"/>
      <c r="AD16" s="406"/>
      <c r="AE16" s="406"/>
      <c r="AF16" s="406"/>
      <c r="AG16" s="406"/>
      <c r="AH16" s="406"/>
      <c r="AI16" s="406"/>
      <c r="AJ16" s="406"/>
      <c r="AK16" s="406"/>
      <c r="AL16" s="406"/>
      <c r="AM16" s="406"/>
      <c r="AN16" s="406"/>
      <c r="AO16" s="124"/>
      <c r="AP16" s="62"/>
    </row>
    <row r="17" spans="1:42" ht="6" customHeight="1" x14ac:dyDescent="0.25">
      <c r="A17" s="24"/>
      <c r="B17" s="396"/>
      <c r="C17" s="60"/>
      <c r="D17" s="36"/>
      <c r="E17" s="24"/>
      <c r="F17" s="24"/>
      <c r="G17" s="24"/>
      <c r="H17" s="24"/>
      <c r="I17" s="24"/>
      <c r="J17" s="24"/>
      <c r="K17" s="24"/>
      <c r="L17" s="24"/>
      <c r="M17" s="24"/>
      <c r="N17" s="24"/>
      <c r="O17" s="24"/>
      <c r="P17" s="24"/>
      <c r="Q17" s="24"/>
      <c r="R17" s="24"/>
      <c r="S17" s="24"/>
      <c r="T17" s="24"/>
      <c r="U17" s="24"/>
      <c r="V17" s="24"/>
      <c r="W17" s="24"/>
      <c r="X17" s="24"/>
      <c r="Y17" s="60"/>
      <c r="Z17" s="36"/>
      <c r="AA17" s="24"/>
      <c r="AB17" s="24"/>
      <c r="AC17" s="24"/>
      <c r="AD17" s="24"/>
      <c r="AE17" s="24"/>
      <c r="AF17" s="24"/>
      <c r="AG17" s="24"/>
      <c r="AH17" s="24"/>
      <c r="AI17" s="24"/>
      <c r="AJ17" s="24"/>
      <c r="AK17" s="24"/>
      <c r="AL17" s="24"/>
      <c r="AM17" s="24"/>
      <c r="AN17" s="24"/>
      <c r="AO17" s="125"/>
      <c r="AP17" s="60"/>
    </row>
    <row r="18" spans="1:42" ht="11.25" customHeight="1" x14ac:dyDescent="0.25">
      <c r="A18" s="408"/>
      <c r="B18" s="398" t="s">
        <v>96</v>
      </c>
      <c r="C18" s="409"/>
      <c r="D18" s="65"/>
      <c r="E18" s="1193" t="str">
        <f ca="1">VLOOKUP(CONCATENATE($B$4&amp;"."&amp;INDIRECT(ADDRESS(ROW(),COLUMN()-3))),INDIRECT("translations[[Question Num]:["&amp; Language_Selected &amp;"]]"),MATCH(Language_Selected,Language_Options,0)+1,FALSE)</f>
        <v>Have you heard of IUD?
PROBE: Women can have a loop or coil placed inside them by a doctor or a nurse which can prevent pregnancy for one or more years.</v>
      </c>
      <c r="F18" s="1193"/>
      <c r="G18" s="1193"/>
      <c r="H18" s="1193"/>
      <c r="I18" s="1193"/>
      <c r="J18" s="1193"/>
      <c r="K18" s="1193"/>
      <c r="L18" s="1193"/>
      <c r="M18" s="1193"/>
      <c r="N18" s="1193"/>
      <c r="O18" s="1193"/>
      <c r="P18" s="1193"/>
      <c r="Q18" s="1193"/>
      <c r="R18" s="1193"/>
      <c r="S18" s="1193"/>
      <c r="T18" s="1193"/>
      <c r="U18" s="1193"/>
      <c r="V18" s="1193"/>
      <c r="W18" s="1193"/>
      <c r="X18" s="1193"/>
      <c r="Y18" s="409"/>
      <c r="Z18" s="65"/>
      <c r="AA18" s="408" t="s">
        <v>52</v>
      </c>
      <c r="AB18" s="408"/>
      <c r="AC18" s="61" t="s">
        <v>9</v>
      </c>
      <c r="AD18" s="61"/>
      <c r="AE18" s="61"/>
      <c r="AF18" s="61"/>
      <c r="AG18" s="61"/>
      <c r="AH18" s="61"/>
      <c r="AI18" s="61"/>
      <c r="AJ18" s="61"/>
      <c r="AK18" s="61"/>
      <c r="AL18" s="61"/>
      <c r="AM18" s="61"/>
      <c r="AN18" s="61"/>
      <c r="AO18" s="176" t="s">
        <v>53</v>
      </c>
      <c r="AP18" s="409"/>
    </row>
    <row r="19" spans="1:42" ht="11.25" customHeight="1" x14ac:dyDescent="0.25">
      <c r="A19" s="408"/>
      <c r="B19" s="398"/>
      <c r="C19" s="409"/>
      <c r="D19" s="65"/>
      <c r="E19" s="1193"/>
      <c r="F19" s="1193"/>
      <c r="G19" s="1193"/>
      <c r="H19" s="1193"/>
      <c r="I19" s="1193"/>
      <c r="J19" s="1193"/>
      <c r="K19" s="1193"/>
      <c r="L19" s="1193"/>
      <c r="M19" s="1193"/>
      <c r="N19" s="1193"/>
      <c r="O19" s="1193"/>
      <c r="P19" s="1193"/>
      <c r="Q19" s="1193"/>
      <c r="R19" s="1193"/>
      <c r="S19" s="1193"/>
      <c r="T19" s="1193"/>
      <c r="U19" s="1193"/>
      <c r="V19" s="1193"/>
      <c r="W19" s="1193"/>
      <c r="X19" s="1193"/>
      <c r="Y19" s="409"/>
      <c r="Z19" s="65"/>
      <c r="AA19" s="408" t="s">
        <v>54</v>
      </c>
      <c r="AB19" s="408"/>
      <c r="AC19" s="61" t="s">
        <v>9</v>
      </c>
      <c r="AD19" s="61"/>
      <c r="AE19" s="61"/>
      <c r="AF19" s="61"/>
      <c r="AG19" s="61"/>
      <c r="AH19" s="61"/>
      <c r="AI19" s="61"/>
      <c r="AJ19" s="61"/>
      <c r="AK19" s="61"/>
      <c r="AL19" s="61"/>
      <c r="AM19" s="61"/>
      <c r="AN19" s="61"/>
      <c r="AO19" s="176" t="s">
        <v>55</v>
      </c>
      <c r="AP19" s="409"/>
    </row>
    <row r="20" spans="1:42" ht="11.25" customHeight="1" x14ac:dyDescent="0.25">
      <c r="A20" s="408"/>
      <c r="B20" s="398"/>
      <c r="C20" s="409"/>
      <c r="D20" s="65"/>
      <c r="E20" s="1193"/>
      <c r="F20" s="1193"/>
      <c r="G20" s="1193"/>
      <c r="H20" s="1193"/>
      <c r="I20" s="1193"/>
      <c r="J20" s="1193"/>
      <c r="K20" s="1193"/>
      <c r="L20" s="1193"/>
      <c r="M20" s="1193"/>
      <c r="N20" s="1193"/>
      <c r="O20" s="1193"/>
      <c r="P20" s="1193"/>
      <c r="Q20" s="1193"/>
      <c r="R20" s="1193"/>
      <c r="S20" s="1193"/>
      <c r="T20" s="1193"/>
      <c r="U20" s="1193"/>
      <c r="V20" s="1193"/>
      <c r="W20" s="1193"/>
      <c r="X20" s="1193"/>
      <c r="Y20" s="409"/>
      <c r="Z20" s="65"/>
      <c r="AA20" s="408"/>
      <c r="AB20" s="408"/>
      <c r="AC20" s="61"/>
      <c r="AD20" s="61"/>
      <c r="AE20" s="61"/>
      <c r="AF20" s="61"/>
      <c r="AG20" s="61"/>
      <c r="AH20" s="61"/>
      <c r="AI20" s="61"/>
      <c r="AJ20" s="61"/>
      <c r="AK20" s="61"/>
      <c r="AL20" s="61"/>
      <c r="AM20" s="61"/>
      <c r="AN20" s="61"/>
      <c r="AO20" s="176"/>
      <c r="AP20" s="409"/>
    </row>
    <row r="21" spans="1:42" ht="6" customHeight="1" x14ac:dyDescent="0.25">
      <c r="A21" s="406"/>
      <c r="B21" s="411"/>
      <c r="C21" s="62"/>
      <c r="D21" s="35"/>
      <c r="E21" s="406"/>
      <c r="F21" s="406"/>
      <c r="G21" s="406"/>
      <c r="H21" s="406"/>
      <c r="I21" s="406"/>
      <c r="J21" s="406"/>
      <c r="K21" s="406"/>
      <c r="L21" s="406"/>
      <c r="M21" s="406"/>
      <c r="N21" s="406"/>
      <c r="O21" s="406"/>
      <c r="P21" s="406"/>
      <c r="Q21" s="406"/>
      <c r="R21" s="406"/>
      <c r="S21" s="406"/>
      <c r="T21" s="406"/>
      <c r="U21" s="406"/>
      <c r="V21" s="406"/>
      <c r="W21" s="406"/>
      <c r="X21" s="406"/>
      <c r="Y21" s="62"/>
      <c r="Z21" s="35"/>
      <c r="AA21" s="406"/>
      <c r="AB21" s="406"/>
      <c r="AC21" s="406"/>
      <c r="AD21" s="406"/>
      <c r="AE21" s="406"/>
      <c r="AF21" s="406"/>
      <c r="AG21" s="406"/>
      <c r="AH21" s="406"/>
      <c r="AI21" s="406"/>
      <c r="AJ21" s="406"/>
      <c r="AK21" s="406"/>
      <c r="AL21" s="406"/>
      <c r="AM21" s="406"/>
      <c r="AN21" s="406"/>
      <c r="AO21" s="124"/>
      <c r="AP21" s="62"/>
    </row>
    <row r="22" spans="1:42" ht="6" customHeight="1" x14ac:dyDescent="0.25">
      <c r="A22" s="24"/>
      <c r="B22" s="396"/>
      <c r="C22" s="60"/>
      <c r="D22" s="36"/>
      <c r="E22" s="24"/>
      <c r="F22" s="24"/>
      <c r="G22" s="24"/>
      <c r="H22" s="24"/>
      <c r="I22" s="24"/>
      <c r="J22" s="24"/>
      <c r="K22" s="24"/>
      <c r="L22" s="24"/>
      <c r="M22" s="24"/>
      <c r="N22" s="24"/>
      <c r="O22" s="24"/>
      <c r="P22" s="24"/>
      <c r="Q22" s="24"/>
      <c r="R22" s="24"/>
      <c r="S22" s="24"/>
      <c r="T22" s="24"/>
      <c r="U22" s="24"/>
      <c r="V22" s="24"/>
      <c r="W22" s="24"/>
      <c r="X22" s="24"/>
      <c r="Y22" s="60"/>
      <c r="Z22" s="36"/>
      <c r="AA22" s="24"/>
      <c r="AB22" s="24"/>
      <c r="AC22" s="24"/>
      <c r="AD22" s="24"/>
      <c r="AE22" s="24"/>
      <c r="AF22" s="24"/>
      <c r="AG22" s="24"/>
      <c r="AH22" s="24"/>
      <c r="AI22" s="24"/>
      <c r="AJ22" s="24"/>
      <c r="AK22" s="24"/>
      <c r="AL22" s="24"/>
      <c r="AM22" s="24"/>
      <c r="AN22" s="24"/>
      <c r="AO22" s="125"/>
      <c r="AP22" s="60"/>
    </row>
    <row r="23" spans="1:42" ht="11.25" customHeight="1" x14ac:dyDescent="0.25">
      <c r="A23" s="408"/>
      <c r="B23" s="398" t="s">
        <v>97</v>
      </c>
      <c r="C23" s="409"/>
      <c r="D23" s="65"/>
      <c r="E23" s="1193" t="str">
        <f ca="1">VLOOKUP(CONCATENATE($B$4&amp;"."&amp;INDIRECT(ADDRESS(ROW(),COLUMN()-3))),INDIRECT("translations[[Question Num]:["&amp; Language_Selected &amp;"]]"),MATCH(Language_Selected,Language_Options,0)+1,FALSE)</f>
        <v>Have you heard of Injectables?
PROBE: Women can have an injection by a health provider that stops them from becoming pregnant for one or more months.</v>
      </c>
      <c r="F23" s="1193"/>
      <c r="G23" s="1193"/>
      <c r="H23" s="1193"/>
      <c r="I23" s="1193"/>
      <c r="J23" s="1193"/>
      <c r="K23" s="1193"/>
      <c r="L23" s="1193"/>
      <c r="M23" s="1193"/>
      <c r="N23" s="1193"/>
      <c r="O23" s="1193"/>
      <c r="P23" s="1193"/>
      <c r="Q23" s="1193"/>
      <c r="R23" s="1193"/>
      <c r="S23" s="1193"/>
      <c r="T23" s="1193"/>
      <c r="U23" s="1193"/>
      <c r="V23" s="1193"/>
      <c r="W23" s="1193"/>
      <c r="X23" s="1193"/>
      <c r="Y23" s="409"/>
      <c r="Z23" s="65"/>
      <c r="AA23" s="408" t="s">
        <v>52</v>
      </c>
      <c r="AB23" s="408"/>
      <c r="AC23" s="61" t="s">
        <v>9</v>
      </c>
      <c r="AD23" s="61"/>
      <c r="AE23" s="61"/>
      <c r="AF23" s="61"/>
      <c r="AG23" s="61"/>
      <c r="AH23" s="61"/>
      <c r="AI23" s="61"/>
      <c r="AJ23" s="61"/>
      <c r="AK23" s="61"/>
      <c r="AL23" s="61"/>
      <c r="AM23" s="61"/>
      <c r="AN23" s="61"/>
      <c r="AO23" s="176" t="s">
        <v>53</v>
      </c>
      <c r="AP23" s="409"/>
    </row>
    <row r="24" spans="1:42" x14ac:dyDescent="0.25">
      <c r="A24" s="408"/>
      <c r="B24" s="128"/>
      <c r="C24" s="409"/>
      <c r="D24" s="65"/>
      <c r="E24" s="1193"/>
      <c r="F24" s="1193"/>
      <c r="G24" s="1193"/>
      <c r="H24" s="1193"/>
      <c r="I24" s="1193"/>
      <c r="J24" s="1193"/>
      <c r="K24" s="1193"/>
      <c r="L24" s="1193"/>
      <c r="M24" s="1193"/>
      <c r="N24" s="1193"/>
      <c r="O24" s="1193"/>
      <c r="P24" s="1193"/>
      <c r="Q24" s="1193"/>
      <c r="R24" s="1193"/>
      <c r="S24" s="1193"/>
      <c r="T24" s="1193"/>
      <c r="U24" s="1193"/>
      <c r="V24" s="1193"/>
      <c r="W24" s="1193"/>
      <c r="X24" s="1193"/>
      <c r="Y24" s="409"/>
      <c r="Z24" s="65"/>
      <c r="AA24" s="408" t="s">
        <v>54</v>
      </c>
      <c r="AB24" s="408"/>
      <c r="AC24" s="61" t="s">
        <v>9</v>
      </c>
      <c r="AD24" s="61"/>
      <c r="AE24" s="61"/>
      <c r="AF24" s="61"/>
      <c r="AG24" s="61"/>
      <c r="AH24" s="61"/>
      <c r="AI24" s="61"/>
      <c r="AJ24" s="61"/>
      <c r="AK24" s="61"/>
      <c r="AL24" s="61"/>
      <c r="AM24" s="61"/>
      <c r="AN24" s="61"/>
      <c r="AO24" s="176" t="s">
        <v>55</v>
      </c>
      <c r="AP24" s="409"/>
    </row>
    <row r="25" spans="1:42" x14ac:dyDescent="0.25">
      <c r="A25" s="408"/>
      <c r="B25" s="128"/>
      <c r="C25" s="409"/>
      <c r="D25" s="65"/>
      <c r="E25" s="1193"/>
      <c r="F25" s="1193"/>
      <c r="G25" s="1193"/>
      <c r="H25" s="1193"/>
      <c r="I25" s="1193"/>
      <c r="J25" s="1193"/>
      <c r="K25" s="1193"/>
      <c r="L25" s="1193"/>
      <c r="M25" s="1193"/>
      <c r="N25" s="1193"/>
      <c r="O25" s="1193"/>
      <c r="P25" s="1193"/>
      <c r="Q25" s="1193"/>
      <c r="R25" s="1193"/>
      <c r="S25" s="1193"/>
      <c r="T25" s="1193"/>
      <c r="U25" s="1193"/>
      <c r="V25" s="1193"/>
      <c r="W25" s="1193"/>
      <c r="X25" s="1193"/>
      <c r="Y25" s="409"/>
      <c r="Z25" s="65"/>
      <c r="AA25" s="408"/>
      <c r="AB25" s="408"/>
      <c r="AC25" s="408"/>
      <c r="AD25" s="408"/>
      <c r="AE25" s="408"/>
      <c r="AF25" s="408"/>
      <c r="AG25" s="408"/>
      <c r="AH25" s="408"/>
      <c r="AI25" s="408"/>
      <c r="AJ25" s="408"/>
      <c r="AK25" s="408"/>
      <c r="AL25" s="408"/>
      <c r="AM25" s="408"/>
      <c r="AN25" s="408"/>
      <c r="AO25" s="404"/>
      <c r="AP25" s="409"/>
    </row>
    <row r="26" spans="1:42" ht="6" customHeight="1" x14ac:dyDescent="0.25">
      <c r="A26" s="406"/>
      <c r="B26" s="411"/>
      <c r="C26" s="62"/>
      <c r="D26" s="35"/>
      <c r="E26" s="406"/>
      <c r="F26" s="406"/>
      <c r="G26" s="406"/>
      <c r="H26" s="406"/>
      <c r="I26" s="406"/>
      <c r="J26" s="406"/>
      <c r="K26" s="406"/>
      <c r="L26" s="406"/>
      <c r="M26" s="406"/>
      <c r="N26" s="406"/>
      <c r="O26" s="406"/>
      <c r="P26" s="406"/>
      <c r="Q26" s="406"/>
      <c r="R26" s="406"/>
      <c r="S26" s="406"/>
      <c r="T26" s="406"/>
      <c r="U26" s="406"/>
      <c r="V26" s="406"/>
      <c r="W26" s="406"/>
      <c r="X26" s="406"/>
      <c r="Y26" s="62"/>
      <c r="Z26" s="35"/>
      <c r="AA26" s="406"/>
      <c r="AB26" s="406"/>
      <c r="AC26" s="406"/>
      <c r="AD26" s="406"/>
      <c r="AE26" s="406"/>
      <c r="AF26" s="406"/>
      <c r="AG26" s="406"/>
      <c r="AH26" s="406"/>
      <c r="AI26" s="406"/>
      <c r="AJ26" s="406"/>
      <c r="AK26" s="406"/>
      <c r="AL26" s="406"/>
      <c r="AM26" s="406"/>
      <c r="AN26" s="406"/>
      <c r="AO26" s="124"/>
      <c r="AP26" s="62"/>
    </row>
    <row r="27" spans="1:42" ht="6" customHeight="1" x14ac:dyDescent="0.25">
      <c r="A27" s="24"/>
      <c r="B27" s="396"/>
      <c r="C27" s="60"/>
      <c r="D27" s="36"/>
      <c r="E27" s="24"/>
      <c r="F27" s="24"/>
      <c r="G27" s="24"/>
      <c r="H27" s="24"/>
      <c r="I27" s="24"/>
      <c r="J27" s="24"/>
      <c r="K27" s="24"/>
      <c r="L27" s="24"/>
      <c r="M27" s="24"/>
      <c r="N27" s="24"/>
      <c r="O27" s="24"/>
      <c r="P27" s="24"/>
      <c r="Q27" s="24"/>
      <c r="R27" s="24"/>
      <c r="S27" s="24"/>
      <c r="T27" s="24"/>
      <c r="U27" s="24"/>
      <c r="V27" s="24"/>
      <c r="W27" s="24"/>
      <c r="X27" s="24"/>
      <c r="Y27" s="60"/>
      <c r="Z27" s="36"/>
      <c r="AA27" s="24"/>
      <c r="AB27" s="24"/>
      <c r="AC27" s="24"/>
      <c r="AD27" s="24"/>
      <c r="AE27" s="24"/>
      <c r="AF27" s="24"/>
      <c r="AG27" s="24"/>
      <c r="AH27" s="24"/>
      <c r="AI27" s="24"/>
      <c r="AJ27" s="24"/>
      <c r="AK27" s="24"/>
      <c r="AL27" s="24"/>
      <c r="AM27" s="24"/>
      <c r="AN27" s="24"/>
      <c r="AO27" s="125"/>
      <c r="AP27" s="60"/>
    </row>
    <row r="28" spans="1:42" ht="11.25" customHeight="1" x14ac:dyDescent="0.25">
      <c r="A28" s="408"/>
      <c r="B28" s="398" t="s">
        <v>158</v>
      </c>
      <c r="C28" s="409"/>
      <c r="D28" s="65"/>
      <c r="E28" s="1193" t="str">
        <f ca="1">VLOOKUP(CONCATENATE($B$4&amp;"."&amp;INDIRECT(ADDRESS(ROW(),COLUMN()-3))),INDIRECT("translations[[Question Num]:["&amp; Language_Selected &amp;"]]"),MATCH(Language_Selected,Language_Options,0)+1,FALSE)</f>
        <v>Have you heard of Implants?
PROBE: Women can have one or more small rods placed in their upper arm by a doctor or nurse which can prevent pregnancy for one or more years.</v>
      </c>
      <c r="F28" s="1193"/>
      <c r="G28" s="1193"/>
      <c r="H28" s="1193"/>
      <c r="I28" s="1193"/>
      <c r="J28" s="1193"/>
      <c r="K28" s="1193"/>
      <c r="L28" s="1193"/>
      <c r="M28" s="1193"/>
      <c r="N28" s="1193"/>
      <c r="O28" s="1193"/>
      <c r="P28" s="1193"/>
      <c r="Q28" s="1193"/>
      <c r="R28" s="1193"/>
      <c r="S28" s="1193"/>
      <c r="T28" s="1193"/>
      <c r="U28" s="1193"/>
      <c r="V28" s="1193"/>
      <c r="W28" s="1193"/>
      <c r="X28" s="1193"/>
      <c r="Y28" s="409"/>
      <c r="Z28" s="65"/>
      <c r="AA28" s="408" t="s">
        <v>52</v>
      </c>
      <c r="AB28" s="408"/>
      <c r="AC28" s="61" t="s">
        <v>9</v>
      </c>
      <c r="AD28" s="61"/>
      <c r="AE28" s="61"/>
      <c r="AF28" s="61"/>
      <c r="AG28" s="61"/>
      <c r="AH28" s="61"/>
      <c r="AI28" s="61"/>
      <c r="AJ28" s="61"/>
      <c r="AK28" s="61"/>
      <c r="AL28" s="61"/>
      <c r="AM28" s="61"/>
      <c r="AN28" s="61"/>
      <c r="AO28" s="176" t="s">
        <v>53</v>
      </c>
      <c r="AP28" s="409"/>
    </row>
    <row r="29" spans="1:42" x14ac:dyDescent="0.25">
      <c r="A29" s="408"/>
      <c r="B29" s="128"/>
      <c r="C29" s="409"/>
      <c r="D29" s="65"/>
      <c r="E29" s="1193"/>
      <c r="F29" s="1193"/>
      <c r="G29" s="1193"/>
      <c r="H29" s="1193"/>
      <c r="I29" s="1193"/>
      <c r="J29" s="1193"/>
      <c r="K29" s="1193"/>
      <c r="L29" s="1193"/>
      <c r="M29" s="1193"/>
      <c r="N29" s="1193"/>
      <c r="O29" s="1193"/>
      <c r="P29" s="1193"/>
      <c r="Q29" s="1193"/>
      <c r="R29" s="1193"/>
      <c r="S29" s="1193"/>
      <c r="T29" s="1193"/>
      <c r="U29" s="1193"/>
      <c r="V29" s="1193"/>
      <c r="W29" s="1193"/>
      <c r="X29" s="1193"/>
      <c r="Y29" s="409"/>
      <c r="Z29" s="65"/>
      <c r="AA29" s="408" t="s">
        <v>54</v>
      </c>
      <c r="AB29" s="408"/>
      <c r="AC29" s="61" t="s">
        <v>9</v>
      </c>
      <c r="AD29" s="61"/>
      <c r="AE29" s="61"/>
      <c r="AF29" s="61"/>
      <c r="AG29" s="61"/>
      <c r="AH29" s="61"/>
      <c r="AI29" s="61"/>
      <c r="AJ29" s="61"/>
      <c r="AK29" s="61"/>
      <c r="AL29" s="61"/>
      <c r="AM29" s="61"/>
      <c r="AN29" s="61"/>
      <c r="AO29" s="176" t="s">
        <v>55</v>
      </c>
      <c r="AP29" s="409"/>
    </row>
    <row r="30" spans="1:42" x14ac:dyDescent="0.25">
      <c r="A30" s="408"/>
      <c r="B30" s="128"/>
      <c r="C30" s="409"/>
      <c r="D30" s="65"/>
      <c r="E30" s="1193"/>
      <c r="F30" s="1193"/>
      <c r="G30" s="1193"/>
      <c r="H30" s="1193"/>
      <c r="I30" s="1193"/>
      <c r="J30" s="1193"/>
      <c r="K30" s="1193"/>
      <c r="L30" s="1193"/>
      <c r="M30" s="1193"/>
      <c r="N30" s="1193"/>
      <c r="O30" s="1193"/>
      <c r="P30" s="1193"/>
      <c r="Q30" s="1193"/>
      <c r="R30" s="1193"/>
      <c r="S30" s="1193"/>
      <c r="T30" s="1193"/>
      <c r="U30" s="1193"/>
      <c r="V30" s="1193"/>
      <c r="W30" s="1193"/>
      <c r="X30" s="1193"/>
      <c r="Y30" s="409"/>
      <c r="Z30" s="65"/>
      <c r="AA30" s="408"/>
      <c r="AB30" s="408"/>
      <c r="AC30" s="61"/>
      <c r="AD30" s="61"/>
      <c r="AE30" s="61"/>
      <c r="AF30" s="61"/>
      <c r="AG30" s="61"/>
      <c r="AH30" s="61"/>
      <c r="AI30" s="61"/>
      <c r="AJ30" s="61"/>
      <c r="AK30" s="61"/>
      <c r="AL30" s="61"/>
      <c r="AM30" s="61"/>
      <c r="AN30" s="61"/>
      <c r="AO30" s="176"/>
      <c r="AP30" s="409"/>
    </row>
    <row r="31" spans="1:42" x14ac:dyDescent="0.25">
      <c r="A31" s="408"/>
      <c r="B31" s="398"/>
      <c r="C31" s="409"/>
      <c r="D31" s="65"/>
      <c r="E31" s="1193"/>
      <c r="F31" s="1193"/>
      <c r="G31" s="1193"/>
      <c r="H31" s="1193"/>
      <c r="I31" s="1193"/>
      <c r="J31" s="1193"/>
      <c r="K31" s="1193"/>
      <c r="L31" s="1193"/>
      <c r="M31" s="1193"/>
      <c r="N31" s="1193"/>
      <c r="O31" s="1193"/>
      <c r="P31" s="1193"/>
      <c r="Q31" s="1193"/>
      <c r="R31" s="1193"/>
      <c r="S31" s="1193"/>
      <c r="T31" s="1193"/>
      <c r="U31" s="1193"/>
      <c r="V31" s="1193"/>
      <c r="W31" s="1193"/>
      <c r="X31" s="1193"/>
      <c r="Y31" s="409"/>
      <c r="Z31" s="65"/>
      <c r="AA31" s="408"/>
      <c r="AB31" s="408"/>
      <c r="AC31" s="408"/>
      <c r="AD31" s="408"/>
      <c r="AE31" s="408"/>
      <c r="AF31" s="408"/>
      <c r="AG31" s="408"/>
      <c r="AH31" s="408"/>
      <c r="AI31" s="408"/>
      <c r="AJ31" s="408"/>
      <c r="AK31" s="408"/>
      <c r="AL31" s="408"/>
      <c r="AM31" s="408"/>
      <c r="AN31" s="408"/>
      <c r="AO31" s="404"/>
      <c r="AP31" s="409"/>
    </row>
    <row r="32" spans="1:42" ht="6" customHeight="1" x14ac:dyDescent="0.25">
      <c r="A32" s="406"/>
      <c r="B32" s="411"/>
      <c r="C32" s="62"/>
      <c r="D32" s="35"/>
      <c r="E32" s="406"/>
      <c r="F32" s="406"/>
      <c r="G32" s="406"/>
      <c r="H32" s="406"/>
      <c r="I32" s="406"/>
      <c r="J32" s="406"/>
      <c r="K32" s="406"/>
      <c r="L32" s="406"/>
      <c r="M32" s="406"/>
      <c r="N32" s="406"/>
      <c r="O32" s="406"/>
      <c r="P32" s="406"/>
      <c r="Q32" s="406"/>
      <c r="R32" s="406"/>
      <c r="S32" s="406"/>
      <c r="T32" s="406"/>
      <c r="U32" s="406"/>
      <c r="V32" s="406"/>
      <c r="W32" s="406"/>
      <c r="X32" s="406"/>
      <c r="Y32" s="62"/>
      <c r="Z32" s="35"/>
      <c r="AA32" s="406"/>
      <c r="AB32" s="406"/>
      <c r="AC32" s="406"/>
      <c r="AD32" s="406"/>
      <c r="AE32" s="406"/>
      <c r="AF32" s="406"/>
      <c r="AG32" s="406"/>
      <c r="AH32" s="406"/>
      <c r="AI32" s="406"/>
      <c r="AJ32" s="406"/>
      <c r="AK32" s="406"/>
      <c r="AL32" s="406"/>
      <c r="AM32" s="406"/>
      <c r="AN32" s="406"/>
      <c r="AO32" s="124"/>
      <c r="AP32" s="62"/>
    </row>
    <row r="33" spans="1:42" ht="6" customHeight="1" x14ac:dyDescent="0.25">
      <c r="A33" s="24"/>
      <c r="B33" s="396"/>
      <c r="C33" s="60"/>
      <c r="D33" s="36"/>
      <c r="E33" s="24"/>
      <c r="F33" s="24"/>
      <c r="G33" s="24"/>
      <c r="H33" s="24"/>
      <c r="I33" s="24"/>
      <c r="J33" s="24"/>
      <c r="K33" s="24"/>
      <c r="L33" s="24"/>
      <c r="M33" s="24"/>
      <c r="N33" s="24"/>
      <c r="O33" s="24"/>
      <c r="P33" s="24"/>
      <c r="Q33" s="24"/>
      <c r="R33" s="24"/>
      <c r="S33" s="24"/>
      <c r="T33" s="24"/>
      <c r="U33" s="24"/>
      <c r="V33" s="24"/>
      <c r="W33" s="24"/>
      <c r="X33" s="24"/>
      <c r="Y33" s="60"/>
      <c r="Z33" s="36"/>
      <c r="AA33" s="24"/>
      <c r="AB33" s="24"/>
      <c r="AC33" s="24"/>
      <c r="AD33" s="24"/>
      <c r="AE33" s="24"/>
      <c r="AF33" s="24"/>
      <c r="AG33" s="24"/>
      <c r="AH33" s="24"/>
      <c r="AI33" s="24"/>
      <c r="AJ33" s="24"/>
      <c r="AK33" s="24"/>
      <c r="AL33" s="24"/>
      <c r="AM33" s="24"/>
      <c r="AN33" s="24"/>
      <c r="AO33" s="125"/>
      <c r="AP33" s="60"/>
    </row>
    <row r="34" spans="1:42" ht="11.25" customHeight="1" x14ac:dyDescent="0.25">
      <c r="A34" s="408"/>
      <c r="B34" s="398" t="s">
        <v>159</v>
      </c>
      <c r="C34" s="409"/>
      <c r="D34" s="65"/>
      <c r="E34" s="1193" t="str">
        <f ca="1">VLOOKUP(CONCATENATE($B$4&amp;"."&amp;INDIRECT(ADDRESS(ROW(),COLUMN()-3))),INDIRECT("translations[[Question Num]:["&amp; Language_Selected &amp;"]]"),MATCH(Language_Selected,Language_Options,0)+1,FALSE)</f>
        <v xml:space="preserve">Have you heard of Pill?
PROBE: Women can take a pill every day to avoid becoming pregnant. </v>
      </c>
      <c r="F34" s="1193"/>
      <c r="G34" s="1193"/>
      <c r="H34" s="1193"/>
      <c r="I34" s="1193"/>
      <c r="J34" s="1193"/>
      <c r="K34" s="1193"/>
      <c r="L34" s="1193"/>
      <c r="M34" s="1193"/>
      <c r="N34" s="1193"/>
      <c r="O34" s="1193"/>
      <c r="P34" s="1193"/>
      <c r="Q34" s="1193"/>
      <c r="R34" s="1193"/>
      <c r="S34" s="1193"/>
      <c r="T34" s="1193"/>
      <c r="U34" s="1193"/>
      <c r="V34" s="1193"/>
      <c r="W34" s="1193"/>
      <c r="X34" s="1193"/>
      <c r="Y34" s="409"/>
      <c r="Z34" s="65"/>
      <c r="AA34" s="408" t="s">
        <v>52</v>
      </c>
      <c r="AB34" s="408"/>
      <c r="AC34" s="61" t="s">
        <v>9</v>
      </c>
      <c r="AD34" s="61"/>
      <c r="AE34" s="61"/>
      <c r="AF34" s="61"/>
      <c r="AG34" s="61"/>
      <c r="AH34" s="61"/>
      <c r="AI34" s="61"/>
      <c r="AJ34" s="61"/>
      <c r="AK34" s="61"/>
      <c r="AL34" s="61"/>
      <c r="AM34" s="61"/>
      <c r="AN34" s="61"/>
      <c r="AO34" s="176" t="s">
        <v>53</v>
      </c>
      <c r="AP34" s="409"/>
    </row>
    <row r="35" spans="1:42" ht="11.25" customHeight="1" x14ac:dyDescent="0.25">
      <c r="A35" s="408"/>
      <c r="B35" s="398"/>
      <c r="C35" s="409"/>
      <c r="D35" s="65"/>
      <c r="E35" s="1193"/>
      <c r="F35" s="1193"/>
      <c r="G35" s="1193"/>
      <c r="H35" s="1193"/>
      <c r="I35" s="1193"/>
      <c r="J35" s="1193"/>
      <c r="K35" s="1193"/>
      <c r="L35" s="1193"/>
      <c r="M35" s="1193"/>
      <c r="N35" s="1193"/>
      <c r="O35" s="1193"/>
      <c r="P35" s="1193"/>
      <c r="Q35" s="1193"/>
      <c r="R35" s="1193"/>
      <c r="S35" s="1193"/>
      <c r="T35" s="1193"/>
      <c r="U35" s="1193"/>
      <c r="V35" s="1193"/>
      <c r="W35" s="1193"/>
      <c r="X35" s="1193"/>
      <c r="Y35" s="409"/>
      <c r="Z35" s="65"/>
      <c r="AA35" s="408" t="s">
        <v>54</v>
      </c>
      <c r="AB35" s="408"/>
      <c r="AC35" s="61" t="s">
        <v>9</v>
      </c>
      <c r="AD35" s="61"/>
      <c r="AE35" s="61"/>
      <c r="AF35" s="61"/>
      <c r="AG35" s="61"/>
      <c r="AH35" s="61"/>
      <c r="AI35" s="61"/>
      <c r="AJ35" s="61"/>
      <c r="AK35" s="61"/>
      <c r="AL35" s="61"/>
      <c r="AM35" s="61"/>
      <c r="AN35" s="61"/>
      <c r="AO35" s="176" t="s">
        <v>55</v>
      </c>
      <c r="AP35" s="409"/>
    </row>
    <row r="36" spans="1:42" x14ac:dyDescent="0.25">
      <c r="A36" s="408"/>
      <c r="B36" s="128"/>
      <c r="C36" s="409"/>
      <c r="D36" s="65"/>
      <c r="E36" s="1193"/>
      <c r="F36" s="1193"/>
      <c r="G36" s="1193"/>
      <c r="H36" s="1193"/>
      <c r="I36" s="1193"/>
      <c r="J36" s="1193"/>
      <c r="K36" s="1193"/>
      <c r="L36" s="1193"/>
      <c r="M36" s="1193"/>
      <c r="N36" s="1193"/>
      <c r="O36" s="1193"/>
      <c r="P36" s="1193"/>
      <c r="Q36" s="1193"/>
      <c r="R36" s="1193"/>
      <c r="S36" s="1193"/>
      <c r="T36" s="1193"/>
      <c r="U36" s="1193"/>
      <c r="V36" s="1193"/>
      <c r="W36" s="1193"/>
      <c r="X36" s="1193"/>
      <c r="Y36" s="409"/>
      <c r="Z36" s="65"/>
      <c r="AA36" s="1000"/>
      <c r="AB36" s="1000"/>
      <c r="AC36" s="1000"/>
      <c r="AD36" s="1000"/>
      <c r="AE36" s="1000"/>
      <c r="AF36" s="1000"/>
      <c r="AG36" s="1000"/>
      <c r="AH36" s="1000"/>
      <c r="AI36" s="1000"/>
      <c r="AJ36" s="1000"/>
      <c r="AK36" s="1000"/>
      <c r="AL36" s="1000"/>
      <c r="AM36" s="1000"/>
      <c r="AN36" s="1000"/>
      <c r="AO36" s="748"/>
      <c r="AP36" s="409"/>
    </row>
    <row r="37" spans="1:42" ht="6" customHeight="1" x14ac:dyDescent="0.25">
      <c r="A37" s="406"/>
      <c r="B37" s="411"/>
      <c r="C37" s="62"/>
      <c r="D37" s="35"/>
      <c r="E37" s="406"/>
      <c r="F37" s="406"/>
      <c r="G37" s="406"/>
      <c r="H37" s="406"/>
      <c r="I37" s="406"/>
      <c r="J37" s="406"/>
      <c r="K37" s="406"/>
      <c r="L37" s="406"/>
      <c r="M37" s="406"/>
      <c r="N37" s="406"/>
      <c r="O37" s="406"/>
      <c r="P37" s="406"/>
      <c r="Q37" s="406"/>
      <c r="R37" s="406"/>
      <c r="S37" s="406"/>
      <c r="T37" s="406"/>
      <c r="U37" s="406"/>
      <c r="V37" s="406"/>
      <c r="W37" s="406"/>
      <c r="X37" s="406"/>
      <c r="Y37" s="62"/>
      <c r="Z37" s="35"/>
      <c r="AA37" s="406"/>
      <c r="AB37" s="406"/>
      <c r="AC37" s="406"/>
      <c r="AD37" s="406"/>
      <c r="AE37" s="406"/>
      <c r="AF37" s="406"/>
      <c r="AG37" s="406"/>
      <c r="AH37" s="406"/>
      <c r="AI37" s="406"/>
      <c r="AJ37" s="406"/>
      <c r="AK37" s="406"/>
      <c r="AL37" s="406"/>
      <c r="AM37" s="406"/>
      <c r="AN37" s="406"/>
      <c r="AO37" s="124"/>
      <c r="AP37" s="62"/>
    </row>
    <row r="38" spans="1:42" ht="6" customHeight="1" x14ac:dyDescent="0.25">
      <c r="A38" s="24"/>
      <c r="B38" s="396"/>
      <c r="C38" s="60"/>
      <c r="D38" s="36"/>
      <c r="E38" s="24"/>
      <c r="F38" s="24"/>
      <c r="G38" s="24"/>
      <c r="H38" s="24"/>
      <c r="I38" s="24"/>
      <c r="J38" s="24"/>
      <c r="K38" s="24"/>
      <c r="L38" s="24"/>
      <c r="M38" s="24"/>
      <c r="N38" s="24"/>
      <c r="O38" s="24"/>
      <c r="P38" s="24"/>
      <c r="Q38" s="24"/>
      <c r="R38" s="24"/>
      <c r="S38" s="24"/>
      <c r="T38" s="24"/>
      <c r="U38" s="24"/>
      <c r="V38" s="24"/>
      <c r="W38" s="24"/>
      <c r="X38" s="24"/>
      <c r="Y38" s="60"/>
      <c r="Z38" s="36"/>
      <c r="AA38" s="24"/>
      <c r="AB38" s="24"/>
      <c r="AC38" s="24"/>
      <c r="AD38" s="24"/>
      <c r="AE38" s="24"/>
      <c r="AF38" s="24"/>
      <c r="AG38" s="24"/>
      <c r="AH38" s="24"/>
      <c r="AI38" s="24"/>
      <c r="AJ38" s="24"/>
      <c r="AK38" s="24"/>
      <c r="AL38" s="24"/>
      <c r="AM38" s="24"/>
      <c r="AN38" s="24"/>
      <c r="AO38" s="125"/>
      <c r="AP38" s="60"/>
    </row>
    <row r="39" spans="1:42" ht="11.25" customHeight="1" x14ac:dyDescent="0.25">
      <c r="A39" s="408"/>
      <c r="B39" s="398" t="s">
        <v>160</v>
      </c>
      <c r="C39" s="409"/>
      <c r="D39" s="65"/>
      <c r="E39" s="1193" t="str">
        <f ca="1">VLOOKUP(CONCATENATE($B$4&amp;"."&amp;INDIRECT(ADDRESS(ROW(),COLUMN()-3))),INDIRECT("translations[[Question Num]:["&amp; Language_Selected &amp;"]]"),MATCH(Language_Selected,Language_Options,0)+1,FALSE)</f>
        <v>Have you heard of Condom?
PROBE: Men can put a rubber sheath on their penis before sexual intercourse.</v>
      </c>
      <c r="F39" s="1193"/>
      <c r="G39" s="1193"/>
      <c r="H39" s="1193"/>
      <c r="I39" s="1193"/>
      <c r="J39" s="1193"/>
      <c r="K39" s="1193"/>
      <c r="L39" s="1193"/>
      <c r="M39" s="1193"/>
      <c r="N39" s="1193"/>
      <c r="O39" s="1193"/>
      <c r="P39" s="1193"/>
      <c r="Q39" s="1193"/>
      <c r="R39" s="1193"/>
      <c r="S39" s="1193"/>
      <c r="T39" s="1193"/>
      <c r="U39" s="1193"/>
      <c r="V39" s="1193"/>
      <c r="W39" s="1193"/>
      <c r="X39" s="1193"/>
      <c r="Y39" s="409"/>
      <c r="Z39" s="65"/>
      <c r="AA39" s="408" t="s">
        <v>52</v>
      </c>
      <c r="AB39" s="408"/>
      <c r="AC39" s="61" t="s">
        <v>9</v>
      </c>
      <c r="AD39" s="61"/>
      <c r="AE39" s="61"/>
      <c r="AF39" s="61"/>
      <c r="AG39" s="61"/>
      <c r="AH39" s="61"/>
      <c r="AI39" s="61"/>
      <c r="AJ39" s="61"/>
      <c r="AK39" s="61"/>
      <c r="AL39" s="61"/>
      <c r="AM39" s="61"/>
      <c r="AN39" s="61"/>
      <c r="AO39" s="176" t="s">
        <v>53</v>
      </c>
      <c r="AP39" s="409"/>
    </row>
    <row r="40" spans="1:42" ht="11.25" customHeight="1" x14ac:dyDescent="0.25">
      <c r="A40" s="408"/>
      <c r="B40" s="398"/>
      <c r="C40" s="409"/>
      <c r="D40" s="65"/>
      <c r="E40" s="1193"/>
      <c r="F40" s="1193"/>
      <c r="G40" s="1193"/>
      <c r="H40" s="1193"/>
      <c r="I40" s="1193"/>
      <c r="J40" s="1193"/>
      <c r="K40" s="1193"/>
      <c r="L40" s="1193"/>
      <c r="M40" s="1193"/>
      <c r="N40" s="1193"/>
      <c r="O40" s="1193"/>
      <c r="P40" s="1193"/>
      <c r="Q40" s="1193"/>
      <c r="R40" s="1193"/>
      <c r="S40" s="1193"/>
      <c r="T40" s="1193"/>
      <c r="U40" s="1193"/>
      <c r="V40" s="1193"/>
      <c r="W40" s="1193"/>
      <c r="X40" s="1193"/>
      <c r="Y40" s="409"/>
      <c r="Z40" s="65"/>
      <c r="AA40" s="408" t="s">
        <v>54</v>
      </c>
      <c r="AB40" s="408"/>
      <c r="AC40" s="61" t="s">
        <v>9</v>
      </c>
      <c r="AD40" s="61"/>
      <c r="AE40" s="61"/>
      <c r="AF40" s="61"/>
      <c r="AG40" s="61"/>
      <c r="AH40" s="61"/>
      <c r="AI40" s="61"/>
      <c r="AJ40" s="61"/>
      <c r="AK40" s="61"/>
      <c r="AL40" s="61"/>
      <c r="AM40" s="61"/>
      <c r="AN40" s="61"/>
      <c r="AO40" s="176" t="s">
        <v>55</v>
      </c>
      <c r="AP40" s="409"/>
    </row>
    <row r="41" spans="1:42" x14ac:dyDescent="0.25">
      <c r="A41" s="408"/>
      <c r="B41" s="128"/>
      <c r="C41" s="409"/>
      <c r="D41" s="65"/>
      <c r="E41" s="1193"/>
      <c r="F41" s="1193"/>
      <c r="G41" s="1193"/>
      <c r="H41" s="1193"/>
      <c r="I41" s="1193"/>
      <c r="J41" s="1193"/>
      <c r="K41" s="1193"/>
      <c r="L41" s="1193"/>
      <c r="M41" s="1193"/>
      <c r="N41" s="1193"/>
      <c r="O41" s="1193"/>
      <c r="P41" s="1193"/>
      <c r="Q41" s="1193"/>
      <c r="R41" s="1193"/>
      <c r="S41" s="1193"/>
      <c r="T41" s="1193"/>
      <c r="U41" s="1193"/>
      <c r="V41" s="1193"/>
      <c r="W41" s="1193"/>
      <c r="X41" s="1193"/>
      <c r="Y41" s="409"/>
      <c r="Z41" s="65"/>
      <c r="AA41" s="1000"/>
      <c r="AB41" s="1000"/>
      <c r="AC41" s="1000"/>
      <c r="AD41" s="1000"/>
      <c r="AE41" s="1000"/>
      <c r="AF41" s="1000"/>
      <c r="AG41" s="1000"/>
      <c r="AH41" s="1000"/>
      <c r="AI41" s="1000"/>
      <c r="AJ41" s="1000"/>
      <c r="AK41" s="1000"/>
      <c r="AL41" s="1000"/>
      <c r="AM41" s="1000"/>
      <c r="AN41" s="1000"/>
      <c r="AO41" s="748"/>
      <c r="AP41" s="409"/>
    </row>
    <row r="42" spans="1:42" ht="6" customHeight="1" x14ac:dyDescent="0.25">
      <c r="A42" s="406"/>
      <c r="B42" s="411"/>
      <c r="C42" s="62"/>
      <c r="D42" s="35"/>
      <c r="E42" s="406"/>
      <c r="F42" s="406"/>
      <c r="G42" s="406"/>
      <c r="H42" s="406"/>
      <c r="I42" s="406"/>
      <c r="J42" s="406"/>
      <c r="K42" s="406"/>
      <c r="L42" s="406"/>
      <c r="M42" s="406"/>
      <c r="N42" s="406"/>
      <c r="O42" s="406"/>
      <c r="P42" s="406"/>
      <c r="Q42" s="406"/>
      <c r="R42" s="406"/>
      <c r="S42" s="406"/>
      <c r="T42" s="406"/>
      <c r="U42" s="406"/>
      <c r="V42" s="406"/>
      <c r="W42" s="406"/>
      <c r="X42" s="406"/>
      <c r="Y42" s="62"/>
      <c r="Z42" s="35"/>
      <c r="AA42" s="406"/>
      <c r="AB42" s="406"/>
      <c r="AC42" s="406"/>
      <c r="AD42" s="406"/>
      <c r="AE42" s="406"/>
      <c r="AF42" s="406"/>
      <c r="AG42" s="406"/>
      <c r="AH42" s="406"/>
      <c r="AI42" s="406"/>
      <c r="AJ42" s="406"/>
      <c r="AK42" s="406"/>
      <c r="AL42" s="406"/>
      <c r="AM42" s="406"/>
      <c r="AN42" s="406"/>
      <c r="AO42" s="124"/>
      <c r="AP42" s="62"/>
    </row>
    <row r="43" spans="1:42" ht="6" customHeight="1" x14ac:dyDescent="0.25">
      <c r="A43" s="24"/>
      <c r="B43" s="396"/>
      <c r="C43" s="60"/>
      <c r="D43" s="36"/>
      <c r="E43" s="24"/>
      <c r="F43" s="24"/>
      <c r="G43" s="24"/>
      <c r="H43" s="24"/>
      <c r="I43" s="24"/>
      <c r="J43" s="24"/>
      <c r="K43" s="24"/>
      <c r="L43" s="24"/>
      <c r="M43" s="24"/>
      <c r="N43" s="24"/>
      <c r="O43" s="24"/>
      <c r="P43" s="24"/>
      <c r="Q43" s="24"/>
      <c r="R43" s="24"/>
      <c r="S43" s="24"/>
      <c r="T43" s="24"/>
      <c r="U43" s="24"/>
      <c r="V43" s="24"/>
      <c r="W43" s="24"/>
      <c r="X43" s="24"/>
      <c r="Y43" s="60"/>
      <c r="Z43" s="36"/>
      <c r="AA43" s="24"/>
      <c r="AB43" s="24"/>
      <c r="AC43" s="24"/>
      <c r="AD43" s="24"/>
      <c r="AE43" s="24"/>
      <c r="AF43" s="24"/>
      <c r="AG43" s="24"/>
      <c r="AH43" s="24"/>
      <c r="AI43" s="24"/>
      <c r="AJ43" s="24"/>
      <c r="AK43" s="24"/>
      <c r="AL43" s="24"/>
      <c r="AM43" s="24"/>
      <c r="AN43" s="24"/>
      <c r="AO43" s="125"/>
      <c r="AP43" s="60"/>
    </row>
    <row r="44" spans="1:42" ht="11.25" customHeight="1" x14ac:dyDescent="0.25">
      <c r="A44" s="408"/>
      <c r="B44" s="398" t="s">
        <v>161</v>
      </c>
      <c r="C44" s="409"/>
      <c r="D44" s="65"/>
      <c r="E44" s="1193" t="str">
        <f ca="1">VLOOKUP(CONCATENATE($B$4&amp;"."&amp;INDIRECT(ADDRESS(ROW(),COLUMN()-3))),INDIRECT("translations[[Question Num]:["&amp; Language_Selected &amp;"]]"),MATCH(Language_Selected,Language_Options,0)+1,FALSE)</f>
        <v>Have you heard of Female Condom?
PROBE: Women can place a sheath in their vagina before sexual intercourse.</v>
      </c>
      <c r="F44" s="1193"/>
      <c r="G44" s="1193"/>
      <c r="H44" s="1193"/>
      <c r="I44" s="1193"/>
      <c r="J44" s="1193"/>
      <c r="K44" s="1193"/>
      <c r="L44" s="1193"/>
      <c r="M44" s="1193"/>
      <c r="N44" s="1193"/>
      <c r="O44" s="1193"/>
      <c r="P44" s="1193"/>
      <c r="Q44" s="1193"/>
      <c r="R44" s="1193"/>
      <c r="S44" s="1193"/>
      <c r="T44" s="1193"/>
      <c r="U44" s="1193"/>
      <c r="V44" s="1193"/>
      <c r="W44" s="1193"/>
      <c r="X44" s="1193"/>
      <c r="Y44" s="409"/>
      <c r="Z44" s="65"/>
      <c r="AA44" s="408" t="s">
        <v>52</v>
      </c>
      <c r="AB44" s="408"/>
      <c r="AC44" s="61" t="s">
        <v>9</v>
      </c>
      <c r="AD44" s="61"/>
      <c r="AE44" s="61"/>
      <c r="AF44" s="61"/>
      <c r="AG44" s="61"/>
      <c r="AH44" s="61"/>
      <c r="AI44" s="61"/>
      <c r="AJ44" s="61"/>
      <c r="AK44" s="61"/>
      <c r="AL44" s="61"/>
      <c r="AM44" s="61"/>
      <c r="AN44" s="61"/>
      <c r="AO44" s="176" t="s">
        <v>53</v>
      </c>
      <c r="AP44" s="409"/>
    </row>
    <row r="45" spans="1:42" ht="11.25" customHeight="1" x14ac:dyDescent="0.25">
      <c r="A45" s="408"/>
      <c r="B45" s="398"/>
      <c r="C45" s="409"/>
      <c r="D45" s="65"/>
      <c r="E45" s="1193"/>
      <c r="F45" s="1193"/>
      <c r="G45" s="1193"/>
      <c r="H45" s="1193"/>
      <c r="I45" s="1193"/>
      <c r="J45" s="1193"/>
      <c r="K45" s="1193"/>
      <c r="L45" s="1193"/>
      <c r="M45" s="1193"/>
      <c r="N45" s="1193"/>
      <c r="O45" s="1193"/>
      <c r="P45" s="1193"/>
      <c r="Q45" s="1193"/>
      <c r="R45" s="1193"/>
      <c r="S45" s="1193"/>
      <c r="T45" s="1193"/>
      <c r="U45" s="1193"/>
      <c r="V45" s="1193"/>
      <c r="W45" s="1193"/>
      <c r="X45" s="1193"/>
      <c r="Y45" s="409"/>
      <c r="Z45" s="65"/>
      <c r="AA45" s="408" t="s">
        <v>54</v>
      </c>
      <c r="AB45" s="408"/>
      <c r="AC45" s="61" t="s">
        <v>9</v>
      </c>
      <c r="AD45" s="61"/>
      <c r="AE45" s="61"/>
      <c r="AF45" s="61"/>
      <c r="AG45" s="61"/>
      <c r="AH45" s="61"/>
      <c r="AI45" s="61"/>
      <c r="AJ45" s="61"/>
      <c r="AK45" s="61"/>
      <c r="AL45" s="61"/>
      <c r="AM45" s="61"/>
      <c r="AN45" s="61"/>
      <c r="AO45" s="176" t="s">
        <v>55</v>
      </c>
      <c r="AP45" s="409"/>
    </row>
    <row r="46" spans="1:42" x14ac:dyDescent="0.25">
      <c r="A46" s="408"/>
      <c r="B46" s="128"/>
      <c r="C46" s="409"/>
      <c r="D46" s="65"/>
      <c r="E46" s="1193"/>
      <c r="F46" s="1193"/>
      <c r="G46" s="1193"/>
      <c r="H46" s="1193"/>
      <c r="I46" s="1193"/>
      <c r="J46" s="1193"/>
      <c r="K46" s="1193"/>
      <c r="L46" s="1193"/>
      <c r="M46" s="1193"/>
      <c r="N46" s="1193"/>
      <c r="O46" s="1193"/>
      <c r="P46" s="1193"/>
      <c r="Q46" s="1193"/>
      <c r="R46" s="1193"/>
      <c r="S46" s="1193"/>
      <c r="T46" s="1193"/>
      <c r="U46" s="1193"/>
      <c r="V46" s="1193"/>
      <c r="W46" s="1193"/>
      <c r="X46" s="1193"/>
      <c r="Y46" s="409"/>
      <c r="Z46" s="65"/>
      <c r="AA46" s="1000"/>
      <c r="AB46" s="1000"/>
      <c r="AC46" s="1000"/>
      <c r="AD46" s="1000"/>
      <c r="AE46" s="1000"/>
      <c r="AF46" s="1000"/>
      <c r="AG46" s="1000"/>
      <c r="AH46" s="1000"/>
      <c r="AI46" s="1000"/>
      <c r="AJ46" s="1000"/>
      <c r="AK46" s="1000"/>
      <c r="AL46" s="1000"/>
      <c r="AM46" s="1000"/>
      <c r="AN46" s="1000"/>
      <c r="AO46" s="748"/>
      <c r="AP46" s="409"/>
    </row>
    <row r="47" spans="1:42" ht="6" customHeight="1" x14ac:dyDescent="0.25">
      <c r="A47" s="406"/>
      <c r="B47" s="411"/>
      <c r="C47" s="62"/>
      <c r="D47" s="35"/>
      <c r="E47" s="406"/>
      <c r="F47" s="406"/>
      <c r="G47" s="406"/>
      <c r="H47" s="406"/>
      <c r="I47" s="406"/>
      <c r="J47" s="406"/>
      <c r="K47" s="406"/>
      <c r="L47" s="406"/>
      <c r="M47" s="406"/>
      <c r="N47" s="406"/>
      <c r="O47" s="406"/>
      <c r="P47" s="406"/>
      <c r="Q47" s="406"/>
      <c r="R47" s="406"/>
      <c r="S47" s="406"/>
      <c r="T47" s="406"/>
      <c r="U47" s="406"/>
      <c r="V47" s="406"/>
      <c r="W47" s="406"/>
      <c r="X47" s="406"/>
      <c r="Y47" s="62"/>
      <c r="Z47" s="35"/>
      <c r="AA47" s="406"/>
      <c r="AB47" s="406"/>
      <c r="AC47" s="406"/>
      <c r="AD47" s="406"/>
      <c r="AE47" s="406"/>
      <c r="AF47" s="406"/>
      <c r="AG47" s="406"/>
      <c r="AH47" s="406"/>
      <c r="AI47" s="406"/>
      <c r="AJ47" s="406"/>
      <c r="AK47" s="406"/>
      <c r="AL47" s="406"/>
      <c r="AM47" s="406"/>
      <c r="AN47" s="406"/>
      <c r="AO47" s="124"/>
      <c r="AP47" s="62"/>
    </row>
    <row r="48" spans="1:42" ht="6" customHeight="1" x14ac:dyDescent="0.25">
      <c r="A48" s="24"/>
      <c r="B48" s="396"/>
      <c r="C48" s="60"/>
      <c r="D48" s="36"/>
      <c r="E48" s="24"/>
      <c r="F48" s="24"/>
      <c r="G48" s="24"/>
      <c r="H48" s="24"/>
      <c r="I48" s="24"/>
      <c r="J48" s="24"/>
      <c r="K48" s="24"/>
      <c r="L48" s="24"/>
      <c r="M48" s="24"/>
      <c r="N48" s="24"/>
      <c r="O48" s="24"/>
      <c r="P48" s="24"/>
      <c r="Q48" s="24"/>
      <c r="R48" s="24"/>
      <c r="S48" s="24"/>
      <c r="T48" s="24"/>
      <c r="U48" s="24"/>
      <c r="V48" s="24"/>
      <c r="W48" s="24"/>
      <c r="X48" s="24"/>
      <c r="Y48" s="60"/>
      <c r="Z48" s="36"/>
      <c r="AA48" s="24"/>
      <c r="AB48" s="24"/>
      <c r="AC48" s="24"/>
      <c r="AD48" s="24"/>
      <c r="AE48" s="24"/>
      <c r="AF48" s="24"/>
      <c r="AG48" s="24"/>
      <c r="AH48" s="24"/>
      <c r="AI48" s="24"/>
      <c r="AJ48" s="24"/>
      <c r="AK48" s="24"/>
      <c r="AL48" s="24"/>
      <c r="AM48" s="24"/>
      <c r="AN48" s="24"/>
      <c r="AO48" s="125"/>
      <c r="AP48" s="60"/>
    </row>
    <row r="49" spans="1:42" ht="11.25" customHeight="1" x14ac:dyDescent="0.25">
      <c r="A49" s="408"/>
      <c r="B49" s="121" t="s">
        <v>162</v>
      </c>
      <c r="C49" s="409"/>
      <c r="D49" s="65"/>
      <c r="E49" s="1193" t="str">
        <f ca="1">VLOOKUP(CONCATENATE($B$4&amp;"."&amp;INDIRECT(ADDRESS(ROW(),COLUMN()-3))),INDIRECT("translations[[Question Num]:["&amp; Language_Selected &amp;"]]"),MATCH(Language_Selected,Language_Options,0)+1,FALSE)</f>
        <v>Have you heard of Emergency Contraception?
PROBE: As an emergency measure, within 3 days after they have unprotected sexual intercourse, women can take special pills to prevent pregnancy.</v>
      </c>
      <c r="F49" s="1193"/>
      <c r="G49" s="1193"/>
      <c r="H49" s="1193"/>
      <c r="I49" s="1193"/>
      <c r="J49" s="1193"/>
      <c r="K49" s="1193"/>
      <c r="L49" s="1193"/>
      <c r="M49" s="1193"/>
      <c r="N49" s="1193"/>
      <c r="O49" s="1193"/>
      <c r="P49" s="1193"/>
      <c r="Q49" s="1193"/>
      <c r="R49" s="1193"/>
      <c r="S49" s="1193"/>
      <c r="T49" s="1193"/>
      <c r="U49" s="1193"/>
      <c r="V49" s="1193"/>
      <c r="W49" s="1193"/>
      <c r="X49" s="1193"/>
      <c r="Y49" s="409"/>
      <c r="Z49" s="65"/>
      <c r="AA49" s="408" t="s">
        <v>52</v>
      </c>
      <c r="AB49" s="408"/>
      <c r="AC49" s="61" t="s">
        <v>9</v>
      </c>
      <c r="AD49" s="61"/>
      <c r="AE49" s="61"/>
      <c r="AF49" s="61"/>
      <c r="AG49" s="61"/>
      <c r="AH49" s="61"/>
      <c r="AI49" s="61"/>
      <c r="AJ49" s="61"/>
      <c r="AK49" s="61"/>
      <c r="AL49" s="61"/>
      <c r="AM49" s="61"/>
      <c r="AN49" s="61"/>
      <c r="AO49" s="176" t="s">
        <v>53</v>
      </c>
      <c r="AP49" s="409"/>
    </row>
    <row r="50" spans="1:42" x14ac:dyDescent="0.25">
      <c r="A50" s="408"/>
      <c r="B50" s="121" t="s">
        <v>130</v>
      </c>
      <c r="C50" s="409"/>
      <c r="D50" s="65"/>
      <c r="E50" s="1193"/>
      <c r="F50" s="1193"/>
      <c r="G50" s="1193"/>
      <c r="H50" s="1193"/>
      <c r="I50" s="1193"/>
      <c r="J50" s="1193"/>
      <c r="K50" s="1193"/>
      <c r="L50" s="1193"/>
      <c r="M50" s="1193"/>
      <c r="N50" s="1193"/>
      <c r="O50" s="1193"/>
      <c r="P50" s="1193"/>
      <c r="Q50" s="1193"/>
      <c r="R50" s="1193"/>
      <c r="S50" s="1193"/>
      <c r="T50" s="1193"/>
      <c r="U50" s="1193"/>
      <c r="V50" s="1193"/>
      <c r="W50" s="1193"/>
      <c r="X50" s="1193"/>
      <c r="Y50" s="409"/>
      <c r="Z50" s="65"/>
      <c r="AA50" s="408" t="s">
        <v>54</v>
      </c>
      <c r="AB50" s="408"/>
      <c r="AC50" s="61" t="s">
        <v>9</v>
      </c>
      <c r="AD50" s="61"/>
      <c r="AE50" s="61"/>
      <c r="AF50" s="61"/>
      <c r="AG50" s="61"/>
      <c r="AH50" s="61"/>
      <c r="AI50" s="61"/>
      <c r="AJ50" s="61"/>
      <c r="AK50" s="61"/>
      <c r="AL50" s="61"/>
      <c r="AM50" s="61"/>
      <c r="AN50" s="61"/>
      <c r="AO50" s="176" t="s">
        <v>55</v>
      </c>
      <c r="AP50" s="409"/>
    </row>
    <row r="51" spans="1:42" x14ac:dyDescent="0.25">
      <c r="A51" s="408"/>
      <c r="B51" s="121"/>
      <c r="C51" s="409"/>
      <c r="D51" s="65"/>
      <c r="E51" s="1193"/>
      <c r="F51" s="1193"/>
      <c r="G51" s="1193"/>
      <c r="H51" s="1193"/>
      <c r="I51" s="1193"/>
      <c r="J51" s="1193"/>
      <c r="K51" s="1193"/>
      <c r="L51" s="1193"/>
      <c r="M51" s="1193"/>
      <c r="N51" s="1193"/>
      <c r="O51" s="1193"/>
      <c r="P51" s="1193"/>
      <c r="Q51" s="1193"/>
      <c r="R51" s="1193"/>
      <c r="S51" s="1193"/>
      <c r="T51" s="1193"/>
      <c r="U51" s="1193"/>
      <c r="V51" s="1193"/>
      <c r="W51" s="1193"/>
      <c r="X51" s="1193"/>
      <c r="Y51" s="409"/>
      <c r="Z51" s="65"/>
      <c r="AA51" s="408"/>
      <c r="AB51" s="408"/>
      <c r="AC51" s="61"/>
      <c r="AD51" s="61"/>
      <c r="AE51" s="61"/>
      <c r="AF51" s="61"/>
      <c r="AG51" s="61"/>
      <c r="AH51" s="61"/>
      <c r="AI51" s="61"/>
      <c r="AJ51" s="61"/>
      <c r="AK51" s="61"/>
      <c r="AL51" s="61"/>
      <c r="AM51" s="61"/>
      <c r="AN51" s="61"/>
      <c r="AO51" s="176"/>
      <c r="AP51" s="409"/>
    </row>
    <row r="52" spans="1:42" x14ac:dyDescent="0.25">
      <c r="A52" s="408"/>
      <c r="B52" s="398"/>
      <c r="C52" s="409"/>
      <c r="D52" s="65"/>
      <c r="E52" s="1193"/>
      <c r="F52" s="1193"/>
      <c r="G52" s="1193"/>
      <c r="H52" s="1193"/>
      <c r="I52" s="1193"/>
      <c r="J52" s="1193"/>
      <c r="K52" s="1193"/>
      <c r="L52" s="1193"/>
      <c r="M52" s="1193"/>
      <c r="N52" s="1193"/>
      <c r="O52" s="1193"/>
      <c r="P52" s="1193"/>
      <c r="Q52" s="1193"/>
      <c r="R52" s="1193"/>
      <c r="S52" s="1193"/>
      <c r="T52" s="1193"/>
      <c r="U52" s="1193"/>
      <c r="V52" s="1193"/>
      <c r="W52" s="1193"/>
      <c r="X52" s="1193"/>
      <c r="Y52" s="409"/>
      <c r="Z52" s="65"/>
      <c r="AA52" s="303"/>
      <c r="AB52" s="303"/>
      <c r="AC52" s="303"/>
      <c r="AD52" s="303"/>
      <c r="AE52" s="303"/>
      <c r="AF52" s="303"/>
      <c r="AG52" s="303"/>
      <c r="AH52" s="303"/>
      <c r="AI52" s="303"/>
      <c r="AJ52" s="303"/>
      <c r="AK52" s="303"/>
      <c r="AL52" s="303"/>
      <c r="AM52" s="303"/>
      <c r="AN52" s="303"/>
      <c r="AO52" s="382"/>
      <c r="AP52" s="409"/>
    </row>
    <row r="53" spans="1:42" ht="6" customHeight="1" x14ac:dyDescent="0.25">
      <c r="A53" s="406"/>
      <c r="B53" s="411"/>
      <c r="C53" s="62"/>
      <c r="D53" s="35"/>
      <c r="E53" s="406"/>
      <c r="F53" s="406"/>
      <c r="G53" s="406"/>
      <c r="H53" s="406"/>
      <c r="I53" s="406"/>
      <c r="J53" s="406"/>
      <c r="K53" s="406"/>
      <c r="L53" s="406"/>
      <c r="M53" s="406"/>
      <c r="N53" s="406"/>
      <c r="O53" s="406"/>
      <c r="P53" s="406"/>
      <c r="Q53" s="406"/>
      <c r="R53" s="406"/>
      <c r="S53" s="406"/>
      <c r="T53" s="406"/>
      <c r="U53" s="406"/>
      <c r="V53" s="406"/>
      <c r="W53" s="406"/>
      <c r="X53" s="406"/>
      <c r="Y53" s="62"/>
      <c r="Z53" s="35"/>
      <c r="AA53" s="406"/>
      <c r="AB53" s="406"/>
      <c r="AC53" s="406"/>
      <c r="AD53" s="406"/>
      <c r="AE53" s="406"/>
      <c r="AF53" s="406"/>
      <c r="AG53" s="406"/>
      <c r="AH53" s="406"/>
      <c r="AI53" s="406"/>
      <c r="AJ53" s="406"/>
      <c r="AK53" s="406"/>
      <c r="AL53" s="406"/>
      <c r="AM53" s="406"/>
      <c r="AN53" s="406"/>
      <c r="AO53" s="124"/>
      <c r="AP53" s="62"/>
    </row>
    <row r="54" spans="1:42" ht="6" customHeight="1" x14ac:dyDescent="0.25">
      <c r="A54" s="197"/>
      <c r="B54" s="321"/>
      <c r="C54" s="198"/>
      <c r="D54" s="36"/>
      <c r="E54" s="24"/>
      <c r="F54" s="24"/>
      <c r="G54" s="24"/>
      <c r="H54" s="24"/>
      <c r="I54" s="24"/>
      <c r="J54" s="24"/>
      <c r="K54" s="24"/>
      <c r="L54" s="24"/>
      <c r="M54" s="24"/>
      <c r="N54" s="24"/>
      <c r="O54" s="24"/>
      <c r="P54" s="24"/>
      <c r="Q54" s="24"/>
      <c r="R54" s="24"/>
      <c r="S54" s="24"/>
      <c r="T54" s="24"/>
      <c r="U54" s="24"/>
      <c r="V54" s="24"/>
      <c r="W54" s="24"/>
      <c r="X54" s="24"/>
      <c r="Y54" s="60"/>
      <c r="Z54" s="36"/>
      <c r="AA54" s="24"/>
      <c r="AB54" s="24"/>
      <c r="AC54" s="24"/>
      <c r="AD54" s="24"/>
      <c r="AE54" s="24"/>
      <c r="AF54" s="24"/>
      <c r="AG54" s="24"/>
      <c r="AH54" s="24"/>
      <c r="AI54" s="24"/>
      <c r="AJ54" s="24"/>
      <c r="AK54" s="24"/>
      <c r="AL54" s="24"/>
      <c r="AM54" s="24"/>
      <c r="AN54" s="24"/>
      <c r="AO54" s="125"/>
      <c r="AP54" s="60"/>
    </row>
    <row r="55" spans="1:42" ht="11.25" customHeight="1" x14ac:dyDescent="0.25">
      <c r="A55" s="320"/>
      <c r="B55" s="255" t="s">
        <v>163</v>
      </c>
      <c r="C55" s="193"/>
      <c r="D55" s="65"/>
      <c r="E55" s="1193" t="str">
        <f ca="1">VLOOKUP(CONCATENATE($B$4&amp;"."&amp;INDIRECT(ADDRESS(ROW(),COLUMN()-3))),INDIRECT("translations[[Question Num]:["&amp; Language_Selected &amp;"]]"),MATCH(Language_Selected,Language_Options,0)+1,FALSE)</f>
        <v>Have you heard of Standard Days Method?
PROBE: A woman uses a string of colored beads to know the days she can get pregnant. On the days she can get pregnant, she uses a condom or does not have sexual intercourse.</v>
      </c>
      <c r="F55" s="1193"/>
      <c r="G55" s="1193"/>
      <c r="H55" s="1193"/>
      <c r="I55" s="1193"/>
      <c r="J55" s="1193"/>
      <c r="K55" s="1193"/>
      <c r="L55" s="1193"/>
      <c r="M55" s="1193"/>
      <c r="N55" s="1193"/>
      <c r="O55" s="1193"/>
      <c r="P55" s="1193"/>
      <c r="Q55" s="1193"/>
      <c r="R55" s="1193"/>
      <c r="S55" s="1193"/>
      <c r="T55" s="1193"/>
      <c r="U55" s="1193"/>
      <c r="V55" s="1193"/>
      <c r="W55" s="1193"/>
      <c r="X55" s="1193"/>
      <c r="Y55" s="409"/>
      <c r="Z55" s="65"/>
      <c r="AA55" s="408" t="s">
        <v>52</v>
      </c>
      <c r="AB55" s="408"/>
      <c r="AC55" s="61" t="s">
        <v>9</v>
      </c>
      <c r="AD55" s="61"/>
      <c r="AE55" s="61"/>
      <c r="AF55" s="61"/>
      <c r="AG55" s="61"/>
      <c r="AH55" s="61"/>
      <c r="AI55" s="61"/>
      <c r="AJ55" s="61"/>
      <c r="AK55" s="61"/>
      <c r="AL55" s="61"/>
      <c r="AM55" s="61"/>
      <c r="AN55" s="61"/>
      <c r="AO55" s="176" t="s">
        <v>53</v>
      </c>
      <c r="AP55" s="409"/>
    </row>
    <row r="56" spans="1:42" x14ac:dyDescent="0.25">
      <c r="A56" s="320"/>
      <c r="B56" s="255" t="s">
        <v>164</v>
      </c>
      <c r="C56" s="193"/>
      <c r="D56" s="65"/>
      <c r="E56" s="1193"/>
      <c r="F56" s="1193"/>
      <c r="G56" s="1193"/>
      <c r="H56" s="1193"/>
      <c r="I56" s="1193"/>
      <c r="J56" s="1193"/>
      <c r="K56" s="1193"/>
      <c r="L56" s="1193"/>
      <c r="M56" s="1193"/>
      <c r="N56" s="1193"/>
      <c r="O56" s="1193"/>
      <c r="P56" s="1193"/>
      <c r="Q56" s="1193"/>
      <c r="R56" s="1193"/>
      <c r="S56" s="1193"/>
      <c r="T56" s="1193"/>
      <c r="U56" s="1193"/>
      <c r="V56" s="1193"/>
      <c r="W56" s="1193"/>
      <c r="X56" s="1193"/>
      <c r="Y56" s="409"/>
      <c r="Z56" s="65"/>
      <c r="AA56" s="408" t="s">
        <v>54</v>
      </c>
      <c r="AB56" s="408"/>
      <c r="AC56" s="61" t="s">
        <v>9</v>
      </c>
      <c r="AD56" s="61"/>
      <c r="AE56" s="61"/>
      <c r="AF56" s="61"/>
      <c r="AG56" s="61"/>
      <c r="AH56" s="61"/>
      <c r="AI56" s="61"/>
      <c r="AJ56" s="61"/>
      <c r="AK56" s="61"/>
      <c r="AL56" s="61"/>
      <c r="AM56" s="61"/>
      <c r="AN56" s="61"/>
      <c r="AO56" s="176" t="s">
        <v>55</v>
      </c>
      <c r="AP56" s="409"/>
    </row>
    <row r="57" spans="1:42" x14ac:dyDescent="0.25">
      <c r="A57" s="320"/>
      <c r="B57" s="192"/>
      <c r="C57" s="193"/>
      <c r="D57" s="65"/>
      <c r="E57" s="1193"/>
      <c r="F57" s="1193"/>
      <c r="G57" s="1193"/>
      <c r="H57" s="1193"/>
      <c r="I57" s="1193"/>
      <c r="J57" s="1193"/>
      <c r="K57" s="1193"/>
      <c r="L57" s="1193"/>
      <c r="M57" s="1193"/>
      <c r="N57" s="1193"/>
      <c r="O57" s="1193"/>
      <c r="P57" s="1193"/>
      <c r="Q57" s="1193"/>
      <c r="R57" s="1193"/>
      <c r="S57" s="1193"/>
      <c r="T57" s="1193"/>
      <c r="U57" s="1193"/>
      <c r="V57" s="1193"/>
      <c r="W57" s="1193"/>
      <c r="X57" s="1193"/>
      <c r="Y57" s="409"/>
      <c r="Z57" s="65"/>
      <c r="AA57" s="408"/>
      <c r="AB57" s="408"/>
      <c r="AC57" s="61"/>
      <c r="AD57" s="61"/>
      <c r="AE57" s="61"/>
      <c r="AF57" s="61"/>
      <c r="AG57" s="61"/>
      <c r="AH57" s="61"/>
      <c r="AI57" s="61"/>
      <c r="AJ57" s="61"/>
      <c r="AK57" s="61"/>
      <c r="AL57" s="61"/>
      <c r="AM57" s="61"/>
      <c r="AN57" s="61"/>
      <c r="AO57" s="176"/>
      <c r="AP57" s="409"/>
    </row>
    <row r="58" spans="1:42" x14ac:dyDescent="0.25">
      <c r="A58" s="320"/>
      <c r="B58" s="192"/>
      <c r="C58" s="193"/>
      <c r="D58" s="65"/>
      <c r="E58" s="1193"/>
      <c r="F58" s="1193"/>
      <c r="G58" s="1193"/>
      <c r="H58" s="1193"/>
      <c r="I58" s="1193"/>
      <c r="J58" s="1193"/>
      <c r="K58" s="1193"/>
      <c r="L58" s="1193"/>
      <c r="M58" s="1193"/>
      <c r="N58" s="1193"/>
      <c r="O58" s="1193"/>
      <c r="P58" s="1193"/>
      <c r="Q58" s="1193"/>
      <c r="R58" s="1193"/>
      <c r="S58" s="1193"/>
      <c r="T58" s="1193"/>
      <c r="U58" s="1193"/>
      <c r="V58" s="1193"/>
      <c r="W58" s="1193"/>
      <c r="X58" s="1193"/>
      <c r="Y58" s="409"/>
      <c r="Z58" s="65"/>
      <c r="AA58" s="303"/>
      <c r="AB58" s="303"/>
      <c r="AC58" s="303"/>
      <c r="AD58" s="303"/>
      <c r="AE58" s="303"/>
      <c r="AF58" s="303"/>
      <c r="AG58" s="303"/>
      <c r="AH58" s="303"/>
      <c r="AI58" s="303"/>
      <c r="AJ58" s="303"/>
      <c r="AK58" s="303"/>
      <c r="AL58" s="303"/>
      <c r="AM58" s="303"/>
      <c r="AN58" s="303"/>
      <c r="AO58" s="382"/>
      <c r="AP58" s="409"/>
    </row>
    <row r="59" spans="1:42" ht="6" customHeight="1" x14ac:dyDescent="0.25">
      <c r="A59" s="194"/>
      <c r="B59" s="459"/>
      <c r="C59" s="196"/>
      <c r="D59" s="35"/>
      <c r="E59" s="406"/>
      <c r="F59" s="406"/>
      <c r="G59" s="406"/>
      <c r="H59" s="406"/>
      <c r="I59" s="406"/>
      <c r="J59" s="406"/>
      <c r="K59" s="406"/>
      <c r="L59" s="406"/>
      <c r="M59" s="406"/>
      <c r="N59" s="406"/>
      <c r="O59" s="406"/>
      <c r="P59" s="406"/>
      <c r="Q59" s="406"/>
      <c r="R59" s="406"/>
      <c r="S59" s="406"/>
      <c r="T59" s="406"/>
      <c r="U59" s="406"/>
      <c r="V59" s="406"/>
      <c r="W59" s="406"/>
      <c r="X59" s="406"/>
      <c r="Y59" s="62"/>
      <c r="Z59" s="35"/>
      <c r="AA59" s="406"/>
      <c r="AB59" s="406"/>
      <c r="AC59" s="406"/>
      <c r="AD59" s="406"/>
      <c r="AE59" s="406"/>
      <c r="AF59" s="406"/>
      <c r="AG59" s="406"/>
      <c r="AH59" s="406"/>
      <c r="AI59" s="406"/>
      <c r="AJ59" s="406"/>
      <c r="AK59" s="406"/>
      <c r="AL59" s="406"/>
      <c r="AM59" s="406"/>
      <c r="AN59" s="406"/>
      <c r="AO59" s="124"/>
      <c r="AP59" s="62"/>
    </row>
    <row r="60" spans="1:42" ht="6" customHeight="1" x14ac:dyDescent="0.25">
      <c r="A60" s="197"/>
      <c r="B60" s="321"/>
      <c r="C60" s="198"/>
      <c r="D60" s="36"/>
      <c r="E60" s="24"/>
      <c r="F60" s="24"/>
      <c r="G60" s="24"/>
      <c r="H60" s="24"/>
      <c r="I60" s="24"/>
      <c r="J60" s="24"/>
      <c r="K60" s="24"/>
      <c r="L60" s="24"/>
      <c r="M60" s="24"/>
      <c r="N60" s="24"/>
      <c r="O60" s="24"/>
      <c r="P60" s="24"/>
      <c r="Q60" s="24"/>
      <c r="R60" s="24"/>
      <c r="S60" s="24"/>
      <c r="T60" s="24"/>
      <c r="U60" s="24"/>
      <c r="V60" s="24"/>
      <c r="W60" s="24"/>
      <c r="X60" s="24"/>
      <c r="Y60" s="60"/>
      <c r="Z60" s="36"/>
      <c r="AA60" s="24"/>
      <c r="AB60" s="24"/>
      <c r="AC60" s="24"/>
      <c r="AD60" s="24"/>
      <c r="AE60" s="24"/>
      <c r="AF60" s="24"/>
      <c r="AG60" s="24"/>
      <c r="AH60" s="24"/>
      <c r="AI60" s="24"/>
      <c r="AJ60" s="24"/>
      <c r="AK60" s="24"/>
      <c r="AL60" s="24"/>
      <c r="AM60" s="24"/>
      <c r="AN60" s="24"/>
      <c r="AO60" s="125"/>
      <c r="AP60" s="60"/>
    </row>
    <row r="61" spans="1:42" x14ac:dyDescent="0.25">
      <c r="A61" s="320"/>
      <c r="B61" s="255" t="s">
        <v>165</v>
      </c>
      <c r="C61" s="193"/>
      <c r="D61" s="65"/>
      <c r="E61" s="1193" t="str">
        <f ca="1">VLOOKUP(CONCATENATE($B$4&amp;"."&amp;INDIRECT(ADDRESS(ROW(),COLUMN()-3))),INDIRECT("translations[[Question Num]:["&amp; Language_Selected &amp;"]]"),MATCH(Language_Selected,Language_Options,0)+1,FALSE)</f>
        <v>Have you heard of Lactational Amenorrhea Method (LAM)?
PROBE: Up to 6 months after childbirth, before the menstrual period has returned, women use a method requiring frequent breastfeeding day and night.</v>
      </c>
      <c r="F61" s="1193"/>
      <c r="G61" s="1193"/>
      <c r="H61" s="1193"/>
      <c r="I61" s="1193"/>
      <c r="J61" s="1193"/>
      <c r="K61" s="1193"/>
      <c r="L61" s="1193"/>
      <c r="M61" s="1193"/>
      <c r="N61" s="1193"/>
      <c r="O61" s="1193"/>
      <c r="P61" s="1193"/>
      <c r="Q61" s="1193"/>
      <c r="R61" s="1193"/>
      <c r="S61" s="1193"/>
      <c r="T61" s="1193"/>
      <c r="U61" s="1193"/>
      <c r="V61" s="1193"/>
      <c r="W61" s="1193"/>
      <c r="X61" s="1193"/>
      <c r="Y61" s="409"/>
      <c r="Z61" s="65"/>
      <c r="AA61" s="408" t="s">
        <v>52</v>
      </c>
      <c r="AB61" s="408"/>
      <c r="AC61" s="61" t="s">
        <v>9</v>
      </c>
      <c r="AD61" s="61"/>
      <c r="AE61" s="61"/>
      <c r="AF61" s="61"/>
      <c r="AG61" s="61"/>
      <c r="AH61" s="61"/>
      <c r="AI61" s="61"/>
      <c r="AJ61" s="61"/>
      <c r="AK61" s="61"/>
      <c r="AL61" s="61"/>
      <c r="AM61" s="61"/>
      <c r="AN61" s="61"/>
      <c r="AO61" s="176" t="s">
        <v>53</v>
      </c>
      <c r="AP61" s="409"/>
    </row>
    <row r="62" spans="1:42" ht="11.25" customHeight="1" x14ac:dyDescent="0.25">
      <c r="A62" s="320"/>
      <c r="B62" s="255" t="s">
        <v>166</v>
      </c>
      <c r="C62" s="193"/>
      <c r="D62" s="65"/>
      <c r="E62" s="1193"/>
      <c r="F62" s="1193"/>
      <c r="G62" s="1193"/>
      <c r="H62" s="1193"/>
      <c r="I62" s="1193"/>
      <c r="J62" s="1193"/>
      <c r="K62" s="1193"/>
      <c r="L62" s="1193"/>
      <c r="M62" s="1193"/>
      <c r="N62" s="1193"/>
      <c r="O62" s="1193"/>
      <c r="P62" s="1193"/>
      <c r="Q62" s="1193"/>
      <c r="R62" s="1193"/>
      <c r="S62" s="1193"/>
      <c r="T62" s="1193"/>
      <c r="U62" s="1193"/>
      <c r="V62" s="1193"/>
      <c r="W62" s="1193"/>
      <c r="X62" s="1193"/>
      <c r="Y62" s="409"/>
      <c r="Z62" s="65"/>
      <c r="AA62" s="408" t="s">
        <v>54</v>
      </c>
      <c r="AB62" s="408"/>
      <c r="AC62" s="61" t="s">
        <v>9</v>
      </c>
      <c r="AD62" s="61"/>
      <c r="AE62" s="61"/>
      <c r="AF62" s="61"/>
      <c r="AG62" s="61"/>
      <c r="AH62" s="61"/>
      <c r="AI62" s="61"/>
      <c r="AJ62" s="61"/>
      <c r="AK62" s="61"/>
      <c r="AL62" s="61"/>
      <c r="AM62" s="61"/>
      <c r="AN62" s="61"/>
      <c r="AO62" s="176" t="s">
        <v>55</v>
      </c>
      <c r="AP62" s="409"/>
    </row>
    <row r="63" spans="1:42" ht="11.25" customHeight="1" x14ac:dyDescent="0.25">
      <c r="A63" s="320"/>
      <c r="B63" s="255"/>
      <c r="C63" s="193"/>
      <c r="D63" s="65"/>
      <c r="E63" s="1193"/>
      <c r="F63" s="1193"/>
      <c r="G63" s="1193"/>
      <c r="H63" s="1193"/>
      <c r="I63" s="1193"/>
      <c r="J63" s="1193"/>
      <c r="K63" s="1193"/>
      <c r="L63" s="1193"/>
      <c r="M63" s="1193"/>
      <c r="N63" s="1193"/>
      <c r="O63" s="1193"/>
      <c r="P63" s="1193"/>
      <c r="Q63" s="1193"/>
      <c r="R63" s="1193"/>
      <c r="S63" s="1193"/>
      <c r="T63" s="1193"/>
      <c r="U63" s="1193"/>
      <c r="V63" s="1193"/>
      <c r="W63" s="1193"/>
      <c r="X63" s="1193"/>
      <c r="Y63" s="409"/>
      <c r="Z63" s="65"/>
      <c r="AA63" s="1000"/>
      <c r="AB63" s="1000"/>
      <c r="AC63" s="1000"/>
      <c r="AD63" s="1000"/>
      <c r="AE63" s="1000"/>
      <c r="AF63" s="1000"/>
      <c r="AG63" s="1000"/>
      <c r="AH63" s="1000"/>
      <c r="AI63" s="1000"/>
      <c r="AJ63" s="1000"/>
      <c r="AK63" s="1000"/>
      <c r="AL63" s="1000"/>
      <c r="AM63" s="1000"/>
      <c r="AN63" s="1000"/>
      <c r="AO63" s="748"/>
      <c r="AP63" s="409"/>
    </row>
    <row r="64" spans="1:42" ht="11.25" customHeight="1" x14ac:dyDescent="0.25">
      <c r="A64" s="320"/>
      <c r="B64" s="255"/>
      <c r="C64" s="193"/>
      <c r="D64" s="65"/>
      <c r="E64" s="1193"/>
      <c r="F64" s="1193"/>
      <c r="G64" s="1193"/>
      <c r="H64" s="1193"/>
      <c r="I64" s="1193"/>
      <c r="J64" s="1193"/>
      <c r="K64" s="1193"/>
      <c r="L64" s="1193"/>
      <c r="M64" s="1193"/>
      <c r="N64" s="1193"/>
      <c r="O64" s="1193"/>
      <c r="P64" s="1193"/>
      <c r="Q64" s="1193"/>
      <c r="R64" s="1193"/>
      <c r="S64" s="1193"/>
      <c r="T64" s="1193"/>
      <c r="U64" s="1193"/>
      <c r="V64" s="1193"/>
      <c r="W64" s="1193"/>
      <c r="X64" s="1193"/>
      <c r="Y64" s="409"/>
      <c r="Z64" s="65"/>
      <c r="AA64" s="408"/>
      <c r="AB64" s="408"/>
      <c r="AC64" s="61"/>
      <c r="AD64" s="61"/>
      <c r="AE64" s="61"/>
      <c r="AF64" s="61"/>
      <c r="AG64" s="61"/>
      <c r="AH64" s="61"/>
      <c r="AI64" s="61"/>
      <c r="AJ64" s="61"/>
      <c r="AK64" s="61"/>
      <c r="AL64" s="61"/>
      <c r="AM64" s="61"/>
      <c r="AN64" s="61"/>
      <c r="AO64" s="176"/>
      <c r="AP64" s="409"/>
    </row>
    <row r="65" spans="1:42" ht="6" customHeight="1" x14ac:dyDescent="0.25">
      <c r="A65" s="194"/>
      <c r="B65" s="195"/>
      <c r="C65" s="196"/>
      <c r="D65" s="35"/>
      <c r="E65" s="406"/>
      <c r="F65" s="406"/>
      <c r="G65" s="406"/>
      <c r="H65" s="406"/>
      <c r="I65" s="406"/>
      <c r="J65" s="406"/>
      <c r="K65" s="406"/>
      <c r="L65" s="406"/>
      <c r="M65" s="406"/>
      <c r="N65" s="406"/>
      <c r="O65" s="406"/>
      <c r="P65" s="406"/>
      <c r="Q65" s="406"/>
      <c r="R65" s="406"/>
      <c r="S65" s="406"/>
      <c r="T65" s="406"/>
      <c r="U65" s="406"/>
      <c r="V65" s="406"/>
      <c r="W65" s="406"/>
      <c r="X65" s="406"/>
      <c r="Y65" s="62"/>
      <c r="Z65" s="35"/>
      <c r="AA65" s="406"/>
      <c r="AB65" s="406"/>
      <c r="AC65" s="406"/>
      <c r="AD65" s="406"/>
      <c r="AE65" s="406"/>
      <c r="AF65" s="406"/>
      <c r="AG65" s="406"/>
      <c r="AH65" s="406"/>
      <c r="AI65" s="406"/>
      <c r="AJ65" s="406"/>
      <c r="AK65" s="406"/>
      <c r="AL65" s="406"/>
      <c r="AM65" s="406"/>
      <c r="AN65" s="406"/>
      <c r="AO65" s="124"/>
      <c r="AP65" s="62"/>
    </row>
    <row r="66" spans="1:42" ht="6" customHeight="1" x14ac:dyDescent="0.25">
      <c r="A66" s="24"/>
      <c r="B66" s="396"/>
      <c r="C66" s="60"/>
      <c r="D66" s="36"/>
      <c r="E66" s="24"/>
      <c r="F66" s="24"/>
      <c r="G66" s="24"/>
      <c r="H66" s="24"/>
      <c r="I66" s="24"/>
      <c r="J66" s="24"/>
      <c r="K66" s="24"/>
      <c r="L66" s="24"/>
      <c r="M66" s="24"/>
      <c r="N66" s="24"/>
      <c r="O66" s="24"/>
      <c r="P66" s="24"/>
      <c r="Q66" s="24"/>
      <c r="R66" s="24"/>
      <c r="S66" s="24"/>
      <c r="T66" s="24"/>
      <c r="U66" s="24"/>
      <c r="V66" s="24"/>
      <c r="W66" s="24"/>
      <c r="X66" s="24"/>
      <c r="Y66" s="60"/>
      <c r="Z66" s="36"/>
      <c r="AA66" s="24"/>
      <c r="AB66" s="24"/>
      <c r="AC66" s="24"/>
      <c r="AD66" s="24"/>
      <c r="AE66" s="24"/>
      <c r="AF66" s="24"/>
      <c r="AG66" s="24"/>
      <c r="AH66" s="24"/>
      <c r="AI66" s="24"/>
      <c r="AJ66" s="24"/>
      <c r="AK66" s="24"/>
      <c r="AL66" s="24"/>
      <c r="AM66" s="24"/>
      <c r="AN66" s="24"/>
      <c r="AO66" s="125"/>
      <c r="AP66" s="60"/>
    </row>
    <row r="67" spans="1:42" ht="11.25" customHeight="1" x14ac:dyDescent="0.25">
      <c r="A67" s="408"/>
      <c r="B67" s="128" t="s">
        <v>167</v>
      </c>
      <c r="C67" s="409"/>
      <c r="D67" s="65"/>
      <c r="E67" s="1193" t="str">
        <f ca="1">VLOOKUP(CONCATENATE($B$4&amp;"."&amp;INDIRECT(ADDRESS(ROW(),COLUMN()-3))),INDIRECT("translations[[Question Num]:["&amp; Language_Selected &amp;"]]"),MATCH(Language_Selected,Language_Options,0)+1,FALSE)</f>
        <v>Have you heard of Rhythm Method?
PROBE: To avoid pregnancy, women do not have sexual intercourse on the days of the month they think they can get pregnant.</v>
      </c>
      <c r="F67" s="1193"/>
      <c r="G67" s="1193"/>
      <c r="H67" s="1193"/>
      <c r="I67" s="1193"/>
      <c r="J67" s="1193"/>
      <c r="K67" s="1193"/>
      <c r="L67" s="1193"/>
      <c r="M67" s="1193"/>
      <c r="N67" s="1193"/>
      <c r="O67" s="1193"/>
      <c r="P67" s="1193"/>
      <c r="Q67" s="1193"/>
      <c r="R67" s="1193"/>
      <c r="S67" s="1193"/>
      <c r="T67" s="1193"/>
      <c r="U67" s="1193"/>
      <c r="V67" s="1193"/>
      <c r="W67" s="1193"/>
      <c r="X67" s="1193"/>
      <c r="Y67" s="409"/>
      <c r="Z67" s="65"/>
      <c r="AA67" s="408" t="s">
        <v>52</v>
      </c>
      <c r="AB67" s="408"/>
      <c r="AC67" s="61" t="s">
        <v>9</v>
      </c>
      <c r="AD67" s="61"/>
      <c r="AE67" s="61"/>
      <c r="AF67" s="61"/>
      <c r="AG67" s="61"/>
      <c r="AH67" s="61"/>
      <c r="AI67" s="61"/>
      <c r="AJ67" s="61"/>
      <c r="AK67" s="61"/>
      <c r="AL67" s="61"/>
      <c r="AM67" s="61"/>
      <c r="AN67" s="61"/>
      <c r="AO67" s="176" t="s">
        <v>53</v>
      </c>
      <c r="AP67" s="409"/>
    </row>
    <row r="68" spans="1:42" x14ac:dyDescent="0.25">
      <c r="A68" s="408"/>
      <c r="B68" s="128"/>
      <c r="C68" s="409"/>
      <c r="D68" s="65"/>
      <c r="E68" s="1193"/>
      <c r="F68" s="1193"/>
      <c r="G68" s="1193"/>
      <c r="H68" s="1193"/>
      <c r="I68" s="1193"/>
      <c r="J68" s="1193"/>
      <c r="K68" s="1193"/>
      <c r="L68" s="1193"/>
      <c r="M68" s="1193"/>
      <c r="N68" s="1193"/>
      <c r="O68" s="1193"/>
      <c r="P68" s="1193"/>
      <c r="Q68" s="1193"/>
      <c r="R68" s="1193"/>
      <c r="S68" s="1193"/>
      <c r="T68" s="1193"/>
      <c r="U68" s="1193"/>
      <c r="V68" s="1193"/>
      <c r="W68" s="1193"/>
      <c r="X68" s="1193"/>
      <c r="Y68" s="409"/>
      <c r="Z68" s="65"/>
      <c r="AA68" s="408" t="s">
        <v>54</v>
      </c>
      <c r="AB68" s="408"/>
      <c r="AC68" s="61" t="s">
        <v>9</v>
      </c>
      <c r="AD68" s="61"/>
      <c r="AE68" s="61"/>
      <c r="AF68" s="61"/>
      <c r="AG68" s="61"/>
      <c r="AH68" s="61"/>
      <c r="AI68" s="61"/>
      <c r="AJ68" s="61"/>
      <c r="AK68" s="61"/>
      <c r="AL68" s="61"/>
      <c r="AM68" s="61"/>
      <c r="AN68" s="61"/>
      <c r="AO68" s="176" t="s">
        <v>55</v>
      </c>
      <c r="AP68" s="409"/>
    </row>
    <row r="69" spans="1:42" x14ac:dyDescent="0.25">
      <c r="A69" s="408"/>
      <c r="B69" s="398"/>
      <c r="C69" s="409"/>
      <c r="D69" s="65"/>
      <c r="E69" s="1193"/>
      <c r="F69" s="1193"/>
      <c r="G69" s="1193"/>
      <c r="H69" s="1193"/>
      <c r="I69" s="1193"/>
      <c r="J69" s="1193"/>
      <c r="K69" s="1193"/>
      <c r="L69" s="1193"/>
      <c r="M69" s="1193"/>
      <c r="N69" s="1193"/>
      <c r="O69" s="1193"/>
      <c r="P69" s="1193"/>
      <c r="Q69" s="1193"/>
      <c r="R69" s="1193"/>
      <c r="S69" s="1193"/>
      <c r="T69" s="1193"/>
      <c r="U69" s="1193"/>
      <c r="V69" s="1193"/>
      <c r="W69" s="1193"/>
      <c r="X69" s="1193"/>
      <c r="Y69" s="409"/>
      <c r="Z69" s="65"/>
      <c r="AA69" s="303"/>
      <c r="AB69" s="303"/>
      <c r="AC69" s="303"/>
      <c r="AD69" s="303"/>
      <c r="AE69" s="303"/>
      <c r="AF69" s="303"/>
      <c r="AG69" s="303"/>
      <c r="AH69" s="303"/>
      <c r="AI69" s="303"/>
      <c r="AJ69" s="303"/>
      <c r="AK69" s="303"/>
      <c r="AL69" s="303"/>
      <c r="AM69" s="303"/>
      <c r="AN69" s="303"/>
      <c r="AO69" s="382"/>
      <c r="AP69" s="409"/>
    </row>
    <row r="70" spans="1:42" ht="6" customHeight="1" x14ac:dyDescent="0.25">
      <c r="A70" s="406"/>
      <c r="B70" s="411"/>
      <c r="C70" s="62"/>
      <c r="D70" s="35"/>
      <c r="E70" s="406"/>
      <c r="F70" s="406"/>
      <c r="G70" s="406"/>
      <c r="H70" s="406"/>
      <c r="I70" s="406"/>
      <c r="J70" s="406"/>
      <c r="K70" s="406"/>
      <c r="L70" s="406"/>
      <c r="M70" s="406"/>
      <c r="N70" s="406"/>
      <c r="O70" s="406"/>
      <c r="P70" s="406"/>
      <c r="Q70" s="406"/>
      <c r="R70" s="406"/>
      <c r="S70" s="406"/>
      <c r="T70" s="406"/>
      <c r="U70" s="406"/>
      <c r="V70" s="406"/>
      <c r="W70" s="406"/>
      <c r="X70" s="406"/>
      <c r="Y70" s="62"/>
      <c r="Z70" s="35"/>
      <c r="AA70" s="406"/>
      <c r="AB70" s="406"/>
      <c r="AC70" s="406"/>
      <c r="AD70" s="406"/>
      <c r="AE70" s="406"/>
      <c r="AF70" s="406"/>
      <c r="AG70" s="406"/>
      <c r="AH70" s="406"/>
      <c r="AI70" s="406"/>
      <c r="AJ70" s="406"/>
      <c r="AK70" s="406"/>
      <c r="AL70" s="406"/>
      <c r="AM70" s="406"/>
      <c r="AN70" s="406"/>
      <c r="AO70" s="124"/>
      <c r="AP70" s="62"/>
    </row>
    <row r="71" spans="1:42" ht="6" customHeight="1" x14ac:dyDescent="0.25">
      <c r="A71" s="24"/>
      <c r="B71" s="396"/>
      <c r="C71" s="60"/>
      <c r="D71" s="36"/>
      <c r="E71" s="24"/>
      <c r="F71" s="24"/>
      <c r="G71" s="24"/>
      <c r="H71" s="24"/>
      <c r="I71" s="24"/>
      <c r="J71" s="24"/>
      <c r="K71" s="24"/>
      <c r="L71" s="24"/>
      <c r="M71" s="24"/>
      <c r="N71" s="24"/>
      <c r="O71" s="24"/>
      <c r="P71" s="24"/>
      <c r="Q71" s="24"/>
      <c r="R71" s="24"/>
      <c r="S71" s="24"/>
      <c r="T71" s="24"/>
      <c r="U71" s="24"/>
      <c r="V71" s="24"/>
      <c r="W71" s="24"/>
      <c r="X71" s="24"/>
      <c r="Y71" s="60"/>
      <c r="Z71" s="36"/>
      <c r="AA71" s="24"/>
      <c r="AB71" s="24"/>
      <c r="AC71" s="24"/>
      <c r="AD71" s="24"/>
      <c r="AE71" s="24"/>
      <c r="AF71" s="24"/>
      <c r="AG71" s="24"/>
      <c r="AH71" s="24"/>
      <c r="AI71" s="24"/>
      <c r="AJ71" s="24"/>
      <c r="AK71" s="24"/>
      <c r="AL71" s="24"/>
      <c r="AM71" s="24"/>
      <c r="AN71" s="24"/>
      <c r="AO71" s="125"/>
      <c r="AP71" s="60"/>
    </row>
    <row r="72" spans="1:42" ht="11.25" customHeight="1" x14ac:dyDescent="0.25">
      <c r="A72" s="408"/>
      <c r="B72" s="128" t="s">
        <v>168</v>
      </c>
      <c r="C72" s="409"/>
      <c r="D72" s="65"/>
      <c r="E72" s="1193" t="str">
        <f ca="1">VLOOKUP(CONCATENATE($B$4&amp;"."&amp;INDIRECT(ADDRESS(ROW(),COLUMN()-3))),INDIRECT("translations[[Question Num]:["&amp; Language_Selected &amp;"]]"),MATCH(Language_Selected,Language_Options,0)+1,FALSE)</f>
        <v>Have you heard of Withdrawal?
PROBE: Men can be careful and pull out before climax.</v>
      </c>
      <c r="F72" s="1193"/>
      <c r="G72" s="1193"/>
      <c r="H72" s="1193"/>
      <c r="I72" s="1193"/>
      <c r="J72" s="1193"/>
      <c r="K72" s="1193"/>
      <c r="L72" s="1193"/>
      <c r="M72" s="1193"/>
      <c r="N72" s="1193"/>
      <c r="O72" s="1193"/>
      <c r="P72" s="1193"/>
      <c r="Q72" s="1193"/>
      <c r="R72" s="1193"/>
      <c r="S72" s="1193"/>
      <c r="T72" s="1193"/>
      <c r="U72" s="1193"/>
      <c r="V72" s="1193"/>
      <c r="W72" s="1193"/>
      <c r="X72" s="1193"/>
      <c r="Y72" s="409"/>
      <c r="Z72" s="65"/>
      <c r="AA72" s="408" t="s">
        <v>52</v>
      </c>
      <c r="AB72" s="408"/>
      <c r="AC72" s="61" t="s">
        <v>9</v>
      </c>
      <c r="AD72" s="61"/>
      <c r="AE72" s="61"/>
      <c r="AF72" s="61"/>
      <c r="AG72" s="61"/>
      <c r="AH72" s="61"/>
      <c r="AI72" s="61"/>
      <c r="AJ72" s="61"/>
      <c r="AK72" s="61"/>
      <c r="AL72" s="61"/>
      <c r="AM72" s="61"/>
      <c r="AN72" s="61"/>
      <c r="AO72" s="176" t="s">
        <v>53</v>
      </c>
      <c r="AP72" s="409"/>
    </row>
    <row r="73" spans="1:42" ht="11.25" customHeight="1" x14ac:dyDescent="0.25">
      <c r="A73" s="408"/>
      <c r="B73" s="128"/>
      <c r="C73" s="409"/>
      <c r="D73" s="65"/>
      <c r="E73" s="1193"/>
      <c r="F73" s="1193"/>
      <c r="G73" s="1193"/>
      <c r="H73" s="1193"/>
      <c r="I73" s="1193"/>
      <c r="J73" s="1193"/>
      <c r="K73" s="1193"/>
      <c r="L73" s="1193"/>
      <c r="M73" s="1193"/>
      <c r="N73" s="1193"/>
      <c r="O73" s="1193"/>
      <c r="P73" s="1193"/>
      <c r="Q73" s="1193"/>
      <c r="R73" s="1193"/>
      <c r="S73" s="1193"/>
      <c r="T73" s="1193"/>
      <c r="U73" s="1193"/>
      <c r="V73" s="1193"/>
      <c r="W73" s="1193"/>
      <c r="X73" s="1193"/>
      <c r="Y73" s="409"/>
      <c r="Z73" s="65"/>
      <c r="AA73" s="408" t="s">
        <v>54</v>
      </c>
      <c r="AB73" s="408"/>
      <c r="AC73" s="61" t="s">
        <v>9</v>
      </c>
      <c r="AD73" s="61"/>
      <c r="AE73" s="61"/>
      <c r="AF73" s="61"/>
      <c r="AG73" s="61"/>
      <c r="AH73" s="61"/>
      <c r="AI73" s="61"/>
      <c r="AJ73" s="61"/>
      <c r="AK73" s="61"/>
      <c r="AL73" s="61"/>
      <c r="AM73" s="61"/>
      <c r="AN73" s="61"/>
      <c r="AO73" s="176" t="s">
        <v>55</v>
      </c>
      <c r="AP73" s="409"/>
    </row>
    <row r="74" spans="1:42" ht="6" customHeight="1" x14ac:dyDescent="0.25">
      <c r="A74" s="406"/>
      <c r="B74" s="411"/>
      <c r="C74" s="62"/>
      <c r="D74" s="35"/>
      <c r="E74" s="894"/>
      <c r="F74" s="894"/>
      <c r="G74" s="894"/>
      <c r="H74" s="894"/>
      <c r="I74" s="894"/>
      <c r="J74" s="894"/>
      <c r="K74" s="894"/>
      <c r="L74" s="894"/>
      <c r="M74" s="894"/>
      <c r="N74" s="894"/>
      <c r="O74" s="894"/>
      <c r="P74" s="894"/>
      <c r="Q74" s="894"/>
      <c r="R74" s="894"/>
      <c r="S74" s="894"/>
      <c r="T74" s="894"/>
      <c r="U74" s="894"/>
      <c r="V74" s="894"/>
      <c r="W74" s="894"/>
      <c r="X74" s="894"/>
      <c r="Y74" s="62"/>
      <c r="Z74" s="35"/>
      <c r="AA74" s="406"/>
      <c r="AB74" s="406"/>
      <c r="AC74" s="406"/>
      <c r="AD74" s="406"/>
      <c r="AE74" s="406"/>
      <c r="AF74" s="406"/>
      <c r="AG74" s="406"/>
      <c r="AH74" s="406"/>
      <c r="AI74" s="406"/>
      <c r="AJ74" s="406"/>
      <c r="AK74" s="406"/>
      <c r="AL74" s="406"/>
      <c r="AM74" s="406"/>
      <c r="AN74" s="406"/>
      <c r="AO74" s="124"/>
      <c r="AP74" s="62"/>
    </row>
    <row r="75" spans="1:42" ht="6" customHeight="1" x14ac:dyDescent="0.25">
      <c r="A75" s="24"/>
      <c r="B75" s="396"/>
      <c r="C75" s="60"/>
      <c r="D75" s="36"/>
      <c r="E75" s="24"/>
      <c r="F75" s="24"/>
      <c r="G75" s="24"/>
      <c r="H75" s="24"/>
      <c r="I75" s="24"/>
      <c r="J75" s="24"/>
      <c r="K75" s="24"/>
      <c r="L75" s="24"/>
      <c r="M75" s="24"/>
      <c r="N75" s="24"/>
      <c r="O75" s="24"/>
      <c r="P75" s="24"/>
      <c r="Q75" s="24"/>
      <c r="R75" s="24"/>
      <c r="S75" s="24"/>
      <c r="T75" s="24"/>
      <c r="U75" s="24"/>
      <c r="V75" s="24"/>
      <c r="W75" s="24"/>
      <c r="X75" s="24"/>
      <c r="Y75" s="60"/>
      <c r="Z75" s="36"/>
      <c r="AA75" s="24"/>
      <c r="AB75" s="24"/>
      <c r="AC75" s="24"/>
      <c r="AD75" s="24"/>
      <c r="AE75" s="24"/>
      <c r="AF75" s="24"/>
      <c r="AG75" s="24"/>
      <c r="AH75" s="24"/>
      <c r="AI75" s="24"/>
      <c r="AJ75" s="24"/>
      <c r="AK75" s="24"/>
      <c r="AL75" s="24"/>
      <c r="AM75" s="24"/>
      <c r="AN75" s="24"/>
      <c r="AO75" s="125"/>
      <c r="AP75" s="60"/>
    </row>
    <row r="76" spans="1:42" ht="11.25" customHeight="1" x14ac:dyDescent="0.25">
      <c r="A76" s="408"/>
      <c r="B76" s="128" t="s">
        <v>169</v>
      </c>
      <c r="C76" s="409"/>
      <c r="D76" s="65"/>
      <c r="E76" s="1193" t="str">
        <f ca="1">VLOOKUP(CONCATENATE($B$4&amp;"."&amp;INDIRECT(ADDRESS(ROW(),COLUMN()-3))),INDIRECT("translations[[Question Num]:["&amp; Language_Selected &amp;"]]"),MATCH(Language_Selected,Language_Options,0)+1,FALSE)</f>
        <v>Have you heard of any other ways or methods that women or men can use to avoid pregnancy?</v>
      </c>
      <c r="F76" s="1193"/>
      <c r="G76" s="1193"/>
      <c r="H76" s="1193"/>
      <c r="I76" s="1193"/>
      <c r="J76" s="1193"/>
      <c r="K76" s="1193"/>
      <c r="L76" s="1193"/>
      <c r="M76" s="1193"/>
      <c r="N76" s="1193"/>
      <c r="O76" s="1193"/>
      <c r="P76" s="1193"/>
      <c r="Q76" s="1193"/>
      <c r="R76" s="1193"/>
      <c r="S76" s="1193"/>
      <c r="T76" s="1193"/>
      <c r="U76" s="1193"/>
      <c r="V76" s="1193"/>
      <c r="W76" s="1193"/>
      <c r="X76" s="1193"/>
      <c r="Y76" s="409"/>
      <c r="Z76" s="65"/>
      <c r="AA76" s="408" t="s">
        <v>170</v>
      </c>
      <c r="AB76" s="408"/>
      <c r="AC76" s="408"/>
      <c r="AD76" s="408"/>
      <c r="AE76" s="408"/>
      <c r="AF76" s="408"/>
      <c r="AG76" s="408"/>
      <c r="AH76" s="408"/>
      <c r="AI76" s="408"/>
      <c r="AJ76" s="408"/>
      <c r="AK76" s="408"/>
      <c r="AL76" s="408"/>
      <c r="AM76" s="408"/>
      <c r="AN76" s="408"/>
      <c r="AO76" s="176" t="s">
        <v>129</v>
      </c>
      <c r="AP76" s="409"/>
    </row>
    <row r="77" spans="1:42" ht="11.25" customHeight="1" x14ac:dyDescent="0.25">
      <c r="A77" s="408"/>
      <c r="B77" s="128"/>
      <c r="C77" s="409"/>
      <c r="D77" s="65"/>
      <c r="E77" s="1193"/>
      <c r="F77" s="1193"/>
      <c r="G77" s="1193"/>
      <c r="H77" s="1193"/>
      <c r="I77" s="1193"/>
      <c r="J77" s="1193"/>
      <c r="K77" s="1193"/>
      <c r="L77" s="1193"/>
      <c r="M77" s="1193"/>
      <c r="N77" s="1193"/>
      <c r="O77" s="1193"/>
      <c r="P77" s="1193"/>
      <c r="Q77" s="1193"/>
      <c r="R77" s="1193"/>
      <c r="S77" s="1193"/>
      <c r="T77" s="1193"/>
      <c r="U77" s="1193"/>
      <c r="V77" s="1193"/>
      <c r="W77" s="1193"/>
      <c r="X77" s="1193"/>
      <c r="Y77" s="409"/>
      <c r="Z77" s="65"/>
      <c r="AA77" s="408"/>
      <c r="AB77" s="408"/>
      <c r="AC77" s="408"/>
      <c r="AD77" s="408"/>
      <c r="AE77" s="408"/>
      <c r="AF77" s="408"/>
      <c r="AG77" s="408"/>
      <c r="AH77" s="408"/>
      <c r="AI77" s="408"/>
      <c r="AJ77" s="408"/>
      <c r="AK77" s="408"/>
      <c r="AL77" s="408"/>
      <c r="AM77" s="408"/>
      <c r="AN77" s="408"/>
      <c r="AO77" s="404"/>
      <c r="AP77" s="409"/>
    </row>
    <row r="78" spans="1:42" x14ac:dyDescent="0.25">
      <c r="A78" s="408"/>
      <c r="B78" s="398"/>
      <c r="C78" s="409"/>
      <c r="D78" s="65"/>
      <c r="E78" s="1193"/>
      <c r="F78" s="1193"/>
      <c r="G78" s="1193"/>
      <c r="H78" s="1193"/>
      <c r="I78" s="1193"/>
      <c r="J78" s="1193"/>
      <c r="K78" s="1193"/>
      <c r="L78" s="1193"/>
      <c r="M78" s="1193"/>
      <c r="N78" s="1193"/>
      <c r="O78" s="1193"/>
      <c r="P78" s="1193"/>
      <c r="Q78" s="1193"/>
      <c r="R78" s="1193"/>
      <c r="S78" s="1193"/>
      <c r="T78" s="1193"/>
      <c r="U78" s="1193"/>
      <c r="V78" s="1193"/>
      <c r="W78" s="1193"/>
      <c r="X78" s="1193"/>
      <c r="Y78" s="409"/>
      <c r="Z78" s="65"/>
      <c r="AA78" s="408"/>
      <c r="AC78" s="408"/>
      <c r="AD78" s="408"/>
      <c r="AE78" s="408"/>
      <c r="AF78" s="408"/>
      <c r="AG78" s="408"/>
      <c r="AH78" s="408"/>
      <c r="AI78" s="408"/>
      <c r="AJ78" s="408"/>
      <c r="AK78" s="408"/>
      <c r="AL78" s="408"/>
      <c r="AM78" s="408"/>
      <c r="AN78" s="408"/>
      <c r="AO78" s="404"/>
      <c r="AP78" s="409"/>
    </row>
    <row r="79" spans="1:42" x14ac:dyDescent="0.25">
      <c r="A79" s="408"/>
      <c r="B79" s="398"/>
      <c r="C79" s="409"/>
      <c r="D79" s="65"/>
      <c r="E79" s="1193"/>
      <c r="F79" s="1193"/>
      <c r="G79" s="1193"/>
      <c r="H79" s="1193"/>
      <c r="I79" s="1193"/>
      <c r="J79" s="1193"/>
      <c r="K79" s="1193"/>
      <c r="L79" s="1193"/>
      <c r="M79" s="1193"/>
      <c r="N79" s="1193"/>
      <c r="O79" s="1193"/>
      <c r="P79" s="1193"/>
      <c r="Q79" s="1193"/>
      <c r="R79" s="1193"/>
      <c r="S79" s="1193"/>
      <c r="T79" s="1193"/>
      <c r="U79" s="1193"/>
      <c r="V79" s="1193"/>
      <c r="W79" s="1193"/>
      <c r="X79" s="1193"/>
      <c r="Y79" s="409"/>
      <c r="Z79" s="65"/>
      <c r="AA79" s="408"/>
      <c r="AB79" s="1098" t="s">
        <v>146</v>
      </c>
      <c r="AC79" s="1098"/>
      <c r="AD79" s="1098"/>
      <c r="AE79" s="1098"/>
      <c r="AF79" s="1098"/>
      <c r="AG79" s="1098"/>
      <c r="AH79" s="1098"/>
      <c r="AI79" s="1098"/>
      <c r="AJ79" s="1098"/>
      <c r="AK79" s="1098"/>
      <c r="AL79" s="1098"/>
      <c r="AM79" s="1098"/>
      <c r="AN79" s="1098"/>
      <c r="AP79" s="409"/>
    </row>
    <row r="80" spans="1:42" x14ac:dyDescent="0.25">
      <c r="A80" s="408"/>
      <c r="B80" s="398"/>
      <c r="C80" s="409"/>
      <c r="D80" s="65"/>
      <c r="E80" s="1193"/>
      <c r="F80" s="1193"/>
      <c r="G80" s="1193"/>
      <c r="H80" s="1193"/>
      <c r="I80" s="1193"/>
      <c r="J80" s="1193"/>
      <c r="K80" s="1193"/>
      <c r="L80" s="1193"/>
      <c r="M80" s="1193"/>
      <c r="N80" s="1193"/>
      <c r="O80" s="1193"/>
      <c r="P80" s="1193"/>
      <c r="Q80" s="1193"/>
      <c r="R80" s="1193"/>
      <c r="S80" s="1193"/>
      <c r="T80" s="1193"/>
      <c r="U80" s="1193"/>
      <c r="V80" s="1193"/>
      <c r="W80" s="1193"/>
      <c r="X80" s="1193"/>
      <c r="Y80" s="409"/>
      <c r="Z80" s="65"/>
      <c r="AA80" s="408"/>
      <c r="AB80" s="398"/>
      <c r="AC80" s="398"/>
      <c r="AD80" s="398"/>
      <c r="AE80" s="398"/>
      <c r="AF80" s="398"/>
      <c r="AG80" s="398"/>
      <c r="AH80" s="398"/>
      <c r="AI80" s="398"/>
      <c r="AJ80" s="398"/>
      <c r="AK80" s="398"/>
      <c r="AL80" s="398"/>
      <c r="AM80" s="398"/>
      <c r="AN80" s="398"/>
      <c r="AP80" s="409"/>
    </row>
    <row r="81" spans="1:42" x14ac:dyDescent="0.25">
      <c r="A81" s="408"/>
      <c r="B81" s="398"/>
      <c r="C81" s="409"/>
      <c r="D81" s="65"/>
      <c r="E81" s="1193"/>
      <c r="F81" s="1193"/>
      <c r="G81" s="1193"/>
      <c r="H81" s="1193"/>
      <c r="I81" s="1193"/>
      <c r="J81" s="1193"/>
      <c r="K81" s="1193"/>
      <c r="L81" s="1193"/>
      <c r="M81" s="1193"/>
      <c r="N81" s="1193"/>
      <c r="O81" s="1193"/>
      <c r="P81" s="1193"/>
      <c r="Q81" s="1193"/>
      <c r="R81" s="1193"/>
      <c r="S81" s="1193"/>
      <c r="T81" s="1193"/>
      <c r="U81" s="1193"/>
      <c r="V81" s="1193"/>
      <c r="W81" s="1193"/>
      <c r="X81" s="1193"/>
      <c r="Y81" s="409"/>
      <c r="Z81" s="65"/>
      <c r="AA81" s="408" t="s">
        <v>171</v>
      </c>
      <c r="AB81" s="408"/>
      <c r="AC81" s="408"/>
      <c r="AD81" s="408"/>
      <c r="AE81" s="408"/>
      <c r="AF81" s="408"/>
      <c r="AG81" s="408"/>
      <c r="AH81" s="408"/>
      <c r="AI81" s="408"/>
      <c r="AJ81" s="408"/>
      <c r="AK81" s="408"/>
      <c r="AL81" s="408"/>
      <c r="AM81" s="408"/>
      <c r="AN81" s="408"/>
      <c r="AO81" s="176" t="s">
        <v>132</v>
      </c>
      <c r="AP81" s="409"/>
    </row>
    <row r="82" spans="1:42" x14ac:dyDescent="0.25">
      <c r="A82" s="408"/>
      <c r="B82" s="398"/>
      <c r="C82" s="409"/>
      <c r="D82" s="65"/>
      <c r="E82" s="1193"/>
      <c r="F82" s="1193"/>
      <c r="G82" s="1193"/>
      <c r="H82" s="1193"/>
      <c r="I82" s="1193"/>
      <c r="J82" s="1193"/>
      <c r="K82" s="1193"/>
      <c r="L82" s="1193"/>
      <c r="M82" s="1193"/>
      <c r="N82" s="1193"/>
      <c r="O82" s="1193"/>
      <c r="P82" s="1193"/>
      <c r="Q82" s="1193"/>
      <c r="R82" s="1193"/>
      <c r="S82" s="1193"/>
      <c r="T82" s="1193"/>
      <c r="U82" s="1193"/>
      <c r="V82" s="1193"/>
      <c r="W82" s="1193"/>
      <c r="X82" s="1193"/>
      <c r="Y82" s="409"/>
      <c r="Z82" s="65"/>
      <c r="AA82" s="408"/>
      <c r="AB82" s="408"/>
      <c r="AC82" s="408"/>
      <c r="AD82" s="408"/>
      <c r="AE82" s="408"/>
      <c r="AF82" s="408"/>
      <c r="AG82" s="408"/>
      <c r="AH82" s="408"/>
      <c r="AI82" s="408"/>
      <c r="AJ82" s="408"/>
      <c r="AK82" s="408"/>
      <c r="AL82" s="408"/>
      <c r="AM82" s="408"/>
      <c r="AN82" s="408"/>
      <c r="AP82" s="409"/>
    </row>
    <row r="83" spans="1:42" x14ac:dyDescent="0.25">
      <c r="A83" s="408"/>
      <c r="B83" s="398"/>
      <c r="C83" s="409"/>
      <c r="D83" s="65"/>
      <c r="E83" s="1193"/>
      <c r="F83" s="1193"/>
      <c r="G83" s="1193"/>
      <c r="H83" s="1193"/>
      <c r="I83" s="1193"/>
      <c r="J83" s="1193"/>
      <c r="K83" s="1193"/>
      <c r="L83" s="1193"/>
      <c r="M83" s="1193"/>
      <c r="N83" s="1193"/>
      <c r="O83" s="1193"/>
      <c r="P83" s="1193"/>
      <c r="Q83" s="1193"/>
      <c r="R83" s="1193"/>
      <c r="S83" s="1193"/>
      <c r="T83" s="1193"/>
      <c r="U83" s="1193"/>
      <c r="V83" s="1193"/>
      <c r="W83" s="1193"/>
      <c r="X83" s="1193"/>
      <c r="Y83" s="409"/>
      <c r="Z83" s="65"/>
      <c r="AA83" s="408"/>
      <c r="AC83" s="408"/>
      <c r="AD83" s="408"/>
      <c r="AE83" s="408"/>
      <c r="AF83" s="408"/>
      <c r="AG83" s="408"/>
      <c r="AH83" s="408"/>
      <c r="AI83" s="408"/>
      <c r="AJ83" s="408"/>
      <c r="AK83" s="408"/>
      <c r="AL83" s="408"/>
      <c r="AM83" s="408"/>
      <c r="AN83" s="408"/>
      <c r="AP83" s="409"/>
    </row>
    <row r="84" spans="1:42" x14ac:dyDescent="0.25">
      <c r="A84" s="408"/>
      <c r="B84" s="398"/>
      <c r="C84" s="409"/>
      <c r="D84" s="65"/>
      <c r="E84" s="1193"/>
      <c r="F84" s="1193"/>
      <c r="G84" s="1193"/>
      <c r="H84" s="1193"/>
      <c r="I84" s="1193"/>
      <c r="J84" s="1193"/>
      <c r="K84" s="1193"/>
      <c r="L84" s="1193"/>
      <c r="M84" s="1193"/>
      <c r="N84" s="1193"/>
      <c r="O84" s="1193"/>
      <c r="P84" s="1193"/>
      <c r="Q84" s="1193"/>
      <c r="R84" s="1193"/>
      <c r="S84" s="1193"/>
      <c r="T84" s="1193"/>
      <c r="U84" s="1193"/>
      <c r="V84" s="1193"/>
      <c r="W84" s="1193"/>
      <c r="X84" s="1193"/>
      <c r="Y84" s="409"/>
      <c r="Z84" s="65"/>
      <c r="AA84" s="408"/>
      <c r="AB84" s="1098" t="s">
        <v>146</v>
      </c>
      <c r="AC84" s="1098"/>
      <c r="AD84" s="1098"/>
      <c r="AE84" s="1098"/>
      <c r="AF84" s="1098"/>
      <c r="AG84" s="1098"/>
      <c r="AH84" s="1098"/>
      <c r="AI84" s="1098"/>
      <c r="AJ84" s="1098"/>
      <c r="AK84" s="1098"/>
      <c r="AL84" s="1098"/>
      <c r="AM84" s="1098"/>
      <c r="AN84" s="1098"/>
      <c r="AO84" s="404"/>
      <c r="AP84" s="409"/>
    </row>
    <row r="85" spans="1:42" x14ac:dyDescent="0.25">
      <c r="A85" s="408"/>
      <c r="B85" s="398"/>
      <c r="C85" s="409"/>
      <c r="D85" s="65"/>
      <c r="E85" s="1193"/>
      <c r="F85" s="1193"/>
      <c r="G85" s="1193"/>
      <c r="H85" s="1193"/>
      <c r="I85" s="1193"/>
      <c r="J85" s="1193"/>
      <c r="K85" s="1193"/>
      <c r="L85" s="1193"/>
      <c r="M85" s="1193"/>
      <c r="N85" s="1193"/>
      <c r="O85" s="1193"/>
      <c r="P85" s="1193"/>
      <c r="Q85" s="1193"/>
      <c r="R85" s="1193"/>
      <c r="S85" s="1193"/>
      <c r="T85" s="1193"/>
      <c r="U85" s="1193"/>
      <c r="V85" s="1193"/>
      <c r="W85" s="1193"/>
      <c r="X85" s="1193"/>
      <c r="Y85" s="409"/>
      <c r="Z85" s="65"/>
      <c r="AA85" s="408" t="s">
        <v>54</v>
      </c>
      <c r="AB85" s="408"/>
      <c r="AC85" s="61" t="s">
        <v>9</v>
      </c>
      <c r="AD85" s="61"/>
      <c r="AE85" s="61"/>
      <c r="AF85" s="61"/>
      <c r="AG85" s="61"/>
      <c r="AH85" s="61"/>
      <c r="AI85" s="61"/>
      <c r="AJ85" s="61"/>
      <c r="AK85" s="61"/>
      <c r="AL85" s="61"/>
      <c r="AM85" s="61"/>
      <c r="AN85" s="61"/>
      <c r="AO85" s="151" t="s">
        <v>148</v>
      </c>
      <c r="AP85" s="409"/>
    </row>
    <row r="86" spans="1:42" ht="6" customHeight="1" x14ac:dyDescent="0.25">
      <c r="A86" s="406"/>
      <c r="B86" s="411"/>
      <c r="C86" s="62"/>
      <c r="D86" s="35"/>
      <c r="E86" s="406"/>
      <c r="F86" s="406"/>
      <c r="G86" s="406"/>
      <c r="H86" s="406"/>
      <c r="I86" s="406"/>
      <c r="J86" s="406"/>
      <c r="K86" s="406"/>
      <c r="L86" s="406"/>
      <c r="M86" s="406"/>
      <c r="N86" s="406"/>
      <c r="O86" s="406"/>
      <c r="P86" s="406"/>
      <c r="Q86" s="406"/>
      <c r="R86" s="406"/>
      <c r="S86" s="406"/>
      <c r="T86" s="406"/>
      <c r="U86" s="406"/>
      <c r="V86" s="406"/>
      <c r="W86" s="406"/>
      <c r="X86" s="406"/>
      <c r="Y86" s="62"/>
      <c r="Z86" s="35"/>
      <c r="AA86" s="406"/>
      <c r="AB86" s="406"/>
      <c r="AC86" s="406"/>
      <c r="AD86" s="406"/>
      <c r="AE86" s="406"/>
      <c r="AF86" s="406"/>
      <c r="AG86" s="406"/>
      <c r="AH86" s="406"/>
      <c r="AI86" s="406"/>
      <c r="AJ86" s="406"/>
      <c r="AK86" s="406"/>
      <c r="AL86" s="406"/>
      <c r="AM86" s="406"/>
      <c r="AN86" s="406"/>
      <c r="AO86" s="124"/>
      <c r="AP86" s="62"/>
    </row>
    <row r="87" spans="1:42" ht="6" customHeight="1" x14ac:dyDescent="0.25">
      <c r="A87" s="253"/>
      <c r="B87" s="275"/>
      <c r="C87" s="253"/>
      <c r="D87" s="253"/>
      <c r="E87" s="253"/>
      <c r="F87" s="253"/>
      <c r="G87" s="253"/>
      <c r="H87" s="253"/>
      <c r="I87" s="253"/>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6"/>
      <c r="AP87" s="253"/>
    </row>
  </sheetData>
  <sheetProtection sheet="1" scenarios="1" formatCells="0" formatRows="0" insertRows="0" deleteRows="0"/>
  <mergeCells count="18">
    <mergeCell ref="E28:X31"/>
    <mergeCell ref="E61:X64"/>
    <mergeCell ref="A1:AP1"/>
    <mergeCell ref="E55:X58"/>
    <mergeCell ref="AB79:AN79"/>
    <mergeCell ref="AB84:AN84"/>
    <mergeCell ref="E4:AO5"/>
    <mergeCell ref="E8:X10"/>
    <mergeCell ref="E23:X25"/>
    <mergeCell ref="E18:X20"/>
    <mergeCell ref="E13:X15"/>
    <mergeCell ref="E76:X85"/>
    <mergeCell ref="E49:X52"/>
    <mergeCell ref="E72:X73"/>
    <mergeCell ref="E67:X69"/>
    <mergeCell ref="E44:X46"/>
    <mergeCell ref="E39:X41"/>
    <mergeCell ref="E34:X36"/>
  </mergeCells>
  <printOptions horizontalCentered="1"/>
  <pageMargins left="0.25" right="0.25" top="0.25" bottom="0.25" header="0.3" footer="0.3"/>
  <pageSetup paperSize="9" orientation="portrait" r:id="rId1"/>
  <headerFooter>
    <oddFooter>&amp;CW-&amp;P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9"/>
  </sheetPr>
  <dimension ref="A1:BJ143"/>
  <sheetViews>
    <sheetView view="pageBreakPreview" topLeftCell="A84" zoomScaleNormal="100" zoomScaleSheetLayoutView="100" workbookViewId="0">
      <selection activeCell="AL2" sqref="AL2:AP2"/>
    </sheetView>
  </sheetViews>
  <sheetFormatPr defaultColWidth="2.90625" defaultRowHeight="10.3" x14ac:dyDescent="0.25"/>
  <cols>
    <col min="1" max="1" width="1.90625" style="149" customWidth="1"/>
    <col min="2" max="2" width="4.90625" style="173" customWidth="1"/>
    <col min="3" max="4" width="1.90625" style="149" customWidth="1"/>
    <col min="5" max="20" width="2.90625" style="149"/>
    <col min="21" max="22" width="1.90625" style="149" customWidth="1"/>
    <col min="23" max="37" width="2.90625" style="149"/>
    <col min="38" max="38" width="2.90625" style="161"/>
    <col min="39" max="41" width="1.90625" style="149" customWidth="1"/>
    <col min="42" max="42" width="4.90625" style="187" customWidth="1"/>
    <col min="43" max="43" width="1.90625" style="149" customWidth="1"/>
    <col min="44" max="44" width="4.08984375" style="149" bestFit="1" customWidth="1"/>
    <col min="45" max="46" width="2.90625" style="149"/>
    <col min="47" max="47" width="3.453125" style="149" bestFit="1" customWidth="1"/>
    <col min="48" max="50" width="2.90625" style="149"/>
    <col min="51" max="51" width="4.90625" style="149" bestFit="1" customWidth="1"/>
    <col min="52" max="16384" width="2.90625" style="149"/>
  </cols>
  <sheetData>
    <row r="1" spans="1:43" x14ac:dyDescent="0.25">
      <c r="A1" s="1227" t="s">
        <v>157</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c r="AQ1" s="1227"/>
    </row>
    <row r="2" spans="1:43" ht="6" customHeight="1" x14ac:dyDescent="0.25">
      <c r="A2" s="407"/>
      <c r="B2" s="410"/>
      <c r="C2" s="407"/>
      <c r="D2" s="407"/>
      <c r="E2" s="407"/>
      <c r="F2" s="407"/>
      <c r="G2" s="407"/>
      <c r="H2" s="407"/>
      <c r="I2" s="407"/>
      <c r="J2" s="407"/>
      <c r="K2" s="407"/>
      <c r="L2" s="407"/>
      <c r="M2" s="407"/>
      <c r="N2" s="407"/>
      <c r="O2" s="407"/>
      <c r="P2" s="407"/>
      <c r="Q2" s="407"/>
      <c r="R2" s="407"/>
      <c r="S2" s="407"/>
      <c r="T2" s="407"/>
      <c r="U2" s="407"/>
      <c r="V2" s="407"/>
      <c r="W2" s="199"/>
      <c r="X2" s="407"/>
      <c r="Y2" s="407"/>
      <c r="Z2" s="407"/>
      <c r="AA2" s="407"/>
      <c r="AB2" s="407"/>
      <c r="AC2" s="407"/>
      <c r="AD2" s="407"/>
      <c r="AE2" s="407"/>
      <c r="AF2" s="407"/>
      <c r="AG2" s="407"/>
      <c r="AH2" s="199"/>
      <c r="AI2" s="199"/>
      <c r="AJ2" s="199"/>
      <c r="AK2" s="199"/>
      <c r="AL2" s="200"/>
      <c r="AM2" s="199"/>
      <c r="AN2" s="199"/>
      <c r="AO2" s="199"/>
      <c r="AP2" s="85"/>
      <c r="AQ2" s="199"/>
    </row>
    <row r="3" spans="1:43" ht="10.75"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ht="6" customHeight="1" x14ac:dyDescent="0.25">
      <c r="A4" s="129"/>
      <c r="B4" s="130"/>
      <c r="C4" s="131"/>
      <c r="D4" s="132"/>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4"/>
      <c r="AM4" s="131"/>
      <c r="AN4" s="132"/>
      <c r="AO4" s="133"/>
      <c r="AP4" s="133"/>
      <c r="AQ4" s="135"/>
    </row>
    <row r="5" spans="1:43" x14ac:dyDescent="0.25">
      <c r="A5" s="136"/>
      <c r="B5" s="410">
        <v>302</v>
      </c>
      <c r="C5" s="202"/>
      <c r="D5" s="109"/>
      <c r="E5" s="1129" t="s">
        <v>172</v>
      </c>
      <c r="F5" s="1129"/>
      <c r="G5" s="1129"/>
      <c r="H5" s="1129"/>
      <c r="I5" s="1129"/>
      <c r="J5" s="1129"/>
      <c r="K5" s="1129"/>
      <c r="L5" s="1129"/>
      <c r="M5" s="1129"/>
      <c r="N5" s="1129"/>
      <c r="O5" s="1129"/>
      <c r="P5" s="1129"/>
      <c r="Q5" s="1129"/>
      <c r="R5" s="1129"/>
      <c r="S5" s="1129"/>
      <c r="T5" s="1129"/>
      <c r="U5" s="407"/>
      <c r="V5" s="407"/>
      <c r="W5" s="407"/>
      <c r="X5" s="407"/>
      <c r="Y5" s="407"/>
      <c r="Z5" s="407"/>
      <c r="AA5" s="407"/>
      <c r="AB5" s="407"/>
      <c r="AC5" s="407"/>
      <c r="AD5" s="407"/>
      <c r="AE5" s="407"/>
      <c r="AF5" s="407"/>
      <c r="AG5" s="407"/>
      <c r="AH5" s="407"/>
      <c r="AI5" s="407"/>
      <c r="AJ5" s="407"/>
      <c r="AK5" s="407"/>
      <c r="AL5" s="203"/>
      <c r="AM5" s="202"/>
      <c r="AN5" s="109"/>
      <c r="AO5" s="407"/>
      <c r="AP5" s="407"/>
      <c r="AQ5" s="137"/>
    </row>
    <row r="6" spans="1:43" ht="6" customHeight="1" x14ac:dyDescent="0.25">
      <c r="A6" s="136"/>
      <c r="B6" s="410"/>
      <c r="C6" s="202"/>
      <c r="D6" s="109"/>
      <c r="E6" s="407"/>
      <c r="F6" s="407"/>
      <c r="G6" s="407"/>
      <c r="H6" s="407"/>
      <c r="I6" s="407"/>
      <c r="J6" s="407"/>
      <c r="K6" s="407"/>
      <c r="L6" s="407"/>
      <c r="M6" s="407"/>
      <c r="N6" s="407"/>
      <c r="O6" s="407"/>
      <c r="P6" s="407"/>
      <c r="Q6" s="407"/>
      <c r="R6" s="407"/>
      <c r="S6" s="407"/>
      <c r="T6" s="407"/>
      <c r="U6" s="407"/>
      <c r="V6" s="407"/>
      <c r="W6" s="407"/>
      <c r="X6" s="407"/>
      <c r="Z6" s="407"/>
      <c r="AA6" s="407"/>
      <c r="AB6" s="407"/>
      <c r="AC6" s="407"/>
      <c r="AD6" s="407"/>
      <c r="AE6" s="407"/>
      <c r="AF6" s="407"/>
      <c r="AG6" s="407"/>
      <c r="AH6" s="407"/>
      <c r="AI6" s="407"/>
      <c r="AJ6" s="407"/>
      <c r="AK6" s="407"/>
      <c r="AL6" s="203"/>
      <c r="AM6" s="202"/>
      <c r="AN6" s="109"/>
      <c r="AO6" s="407"/>
      <c r="AP6" s="407"/>
      <c r="AQ6" s="137"/>
    </row>
    <row r="7" spans="1:43" x14ac:dyDescent="0.25">
      <c r="A7" s="136"/>
      <c r="B7" s="410"/>
      <c r="C7" s="202"/>
      <c r="D7" s="109"/>
      <c r="E7" s="407"/>
      <c r="F7" s="381"/>
      <c r="G7" s="381"/>
      <c r="H7" s="381"/>
      <c r="I7" s="381"/>
      <c r="J7" s="381"/>
      <c r="K7" s="407"/>
      <c r="L7" s="407"/>
      <c r="M7" s="407"/>
      <c r="N7" s="407"/>
      <c r="O7" s="407"/>
      <c r="P7" s="203" t="s">
        <v>173</v>
      </c>
      <c r="Q7" s="407"/>
      <c r="R7" s="407"/>
      <c r="S7" s="407"/>
      <c r="T7" s="407"/>
      <c r="U7" s="407"/>
      <c r="V7" s="407"/>
      <c r="W7" s="407"/>
      <c r="X7" s="407"/>
      <c r="Z7" s="407"/>
      <c r="AA7" s="407"/>
      <c r="AC7" s="203" t="s">
        <v>174</v>
      </c>
      <c r="AD7" s="407"/>
      <c r="AE7" s="407"/>
      <c r="AF7" s="407"/>
      <c r="AG7" s="407"/>
      <c r="AH7" s="407"/>
      <c r="AI7" s="407"/>
      <c r="AJ7" s="407"/>
      <c r="AK7" s="407"/>
      <c r="AL7" s="203"/>
      <c r="AM7" s="202"/>
      <c r="AN7" s="109"/>
      <c r="AO7" s="407"/>
      <c r="AP7" s="1228">
        <v>317</v>
      </c>
      <c r="AQ7" s="137"/>
    </row>
    <row r="8" spans="1:43" x14ac:dyDescent="0.25">
      <c r="A8" s="136"/>
      <c r="B8" s="410"/>
      <c r="C8" s="202"/>
      <c r="D8" s="109"/>
      <c r="E8" s="407"/>
      <c r="F8" s="381"/>
      <c r="G8" s="381"/>
      <c r="H8" s="381"/>
      <c r="I8" s="381"/>
      <c r="J8" s="381"/>
      <c r="K8" s="407"/>
      <c r="L8" s="407"/>
      <c r="M8" s="407"/>
      <c r="N8" s="407"/>
      <c r="O8" s="407"/>
      <c r="P8" s="203" t="s">
        <v>175</v>
      </c>
      <c r="Q8" s="407"/>
      <c r="R8" s="407"/>
      <c r="S8" s="407"/>
      <c r="T8" s="407"/>
      <c r="U8" s="407"/>
      <c r="V8" s="407"/>
      <c r="W8" s="407"/>
      <c r="X8" s="407"/>
      <c r="Y8" s="407"/>
      <c r="Z8" s="407"/>
      <c r="AA8" s="407"/>
      <c r="AB8" s="407"/>
      <c r="AC8" s="407"/>
      <c r="AD8" s="407"/>
      <c r="AE8" s="407"/>
      <c r="AF8" s="407"/>
      <c r="AG8" s="407"/>
      <c r="AH8" s="407"/>
      <c r="AI8" s="407"/>
      <c r="AJ8" s="407"/>
      <c r="AK8" s="407"/>
      <c r="AL8" s="203"/>
      <c r="AM8" s="202"/>
      <c r="AN8" s="109"/>
      <c r="AO8" s="407"/>
      <c r="AP8" s="1228"/>
      <c r="AQ8" s="137"/>
    </row>
    <row r="9" spans="1:43" ht="6" customHeight="1" thickBot="1" x14ac:dyDescent="0.3">
      <c r="A9" s="138"/>
      <c r="B9" s="432"/>
      <c r="C9" s="139"/>
      <c r="D9" s="140"/>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2"/>
      <c r="AM9" s="139"/>
      <c r="AN9" s="140"/>
      <c r="AO9" s="141"/>
      <c r="AP9" s="141"/>
      <c r="AQ9" s="143"/>
    </row>
    <row r="10" spans="1:43" ht="6" customHeight="1" x14ac:dyDescent="0.25">
      <c r="A10" s="133"/>
      <c r="B10" s="130"/>
      <c r="C10" s="131"/>
      <c r="D10" s="132"/>
      <c r="E10" s="133"/>
      <c r="F10" s="133"/>
      <c r="G10" s="133"/>
      <c r="H10" s="133"/>
      <c r="I10" s="133"/>
      <c r="J10" s="133"/>
      <c r="K10" s="133"/>
      <c r="L10" s="133"/>
      <c r="M10" s="133"/>
      <c r="N10" s="133"/>
      <c r="O10" s="133"/>
      <c r="P10" s="133"/>
      <c r="Q10" s="133"/>
      <c r="R10" s="133"/>
      <c r="S10" s="133"/>
      <c r="T10" s="133"/>
      <c r="U10" s="131"/>
      <c r="V10" s="132"/>
      <c r="W10" s="133"/>
      <c r="X10" s="133"/>
      <c r="Y10" s="133"/>
      <c r="Z10" s="133"/>
      <c r="AA10" s="133"/>
      <c r="AB10" s="133"/>
      <c r="AC10" s="133"/>
      <c r="AD10" s="133"/>
      <c r="AE10" s="133"/>
      <c r="AF10" s="133"/>
      <c r="AG10" s="133"/>
      <c r="AH10" s="133"/>
      <c r="AI10" s="133"/>
      <c r="AJ10" s="133"/>
      <c r="AK10" s="133"/>
      <c r="AL10" s="134"/>
      <c r="AM10" s="131"/>
      <c r="AN10" s="132"/>
      <c r="AO10" s="133"/>
      <c r="AP10" s="133"/>
      <c r="AQ10" s="133"/>
    </row>
    <row r="11" spans="1:43" ht="11.25" customHeight="1" x14ac:dyDescent="0.25">
      <c r="A11" s="407"/>
      <c r="B11" s="410">
        <v>303</v>
      </c>
      <c r="C11" s="202"/>
      <c r="D11" s="109"/>
      <c r="E11" s="1148" t="str">
        <f ca="1">VLOOKUP(INDIRECT(ADDRESS(ROW(),COLUMN()-3)),INDIRECT("translations[[Question Num]:["&amp; Language_Selected &amp;"]]"),MATCH(Language_Selected,Language_Options,0)+1,FALSE)</f>
        <v>Are you or your partner currently doing something or using any method to delay or avoid getting pregnant?</v>
      </c>
      <c r="F11" s="1148"/>
      <c r="G11" s="1148"/>
      <c r="H11" s="1148"/>
      <c r="I11" s="1148"/>
      <c r="J11" s="1148"/>
      <c r="K11" s="1148"/>
      <c r="L11" s="1148"/>
      <c r="M11" s="1148"/>
      <c r="N11" s="1148"/>
      <c r="O11" s="1148"/>
      <c r="P11" s="1148"/>
      <c r="Q11" s="1148"/>
      <c r="R11" s="1148"/>
      <c r="S11" s="1148"/>
      <c r="T11" s="1148"/>
      <c r="U11" s="146"/>
      <c r="V11" s="109"/>
      <c r="W11" s="407" t="s">
        <v>52</v>
      </c>
      <c r="X11" s="407"/>
      <c r="Y11" s="112" t="s">
        <v>9</v>
      </c>
      <c r="Z11" s="112"/>
      <c r="AA11" s="112"/>
      <c r="AB11" s="112"/>
      <c r="AC11" s="112"/>
      <c r="AD11" s="112"/>
      <c r="AE11" s="112"/>
      <c r="AF11" s="112"/>
      <c r="AG11" s="112"/>
      <c r="AH11" s="112"/>
      <c r="AI11" s="112"/>
      <c r="AJ11" s="112"/>
      <c r="AK11" s="112"/>
      <c r="AL11" s="223" t="s">
        <v>53</v>
      </c>
      <c r="AM11" s="202"/>
      <c r="AN11" s="109"/>
      <c r="AO11" s="407"/>
      <c r="AP11" s="407">
        <v>307</v>
      </c>
      <c r="AQ11" s="407"/>
    </row>
    <row r="12" spans="1:43" x14ac:dyDescent="0.25">
      <c r="A12" s="407"/>
      <c r="B12" s="410"/>
      <c r="C12" s="202"/>
      <c r="D12" s="109"/>
      <c r="E12" s="1148"/>
      <c r="F12" s="1148"/>
      <c r="G12" s="1148"/>
      <c r="H12" s="1148"/>
      <c r="I12" s="1148"/>
      <c r="J12" s="1148"/>
      <c r="K12" s="1148"/>
      <c r="L12" s="1148"/>
      <c r="M12" s="1148"/>
      <c r="N12" s="1148"/>
      <c r="O12" s="1148"/>
      <c r="P12" s="1148"/>
      <c r="Q12" s="1148"/>
      <c r="R12" s="1148"/>
      <c r="S12" s="1148"/>
      <c r="T12" s="1148"/>
      <c r="U12" s="146"/>
      <c r="V12" s="109"/>
      <c r="W12" s="407" t="s">
        <v>54</v>
      </c>
      <c r="X12" s="407"/>
      <c r="Y12" s="112" t="s">
        <v>9</v>
      </c>
      <c r="Z12" s="112"/>
      <c r="AA12" s="112"/>
      <c r="AB12" s="112"/>
      <c r="AC12" s="112"/>
      <c r="AD12" s="112"/>
      <c r="AE12" s="112"/>
      <c r="AF12" s="112"/>
      <c r="AG12" s="112"/>
      <c r="AH12" s="112"/>
      <c r="AI12" s="112"/>
      <c r="AJ12" s="112"/>
      <c r="AK12" s="112"/>
      <c r="AL12" s="223" t="s">
        <v>55</v>
      </c>
      <c r="AM12" s="202"/>
      <c r="AN12" s="109"/>
      <c r="AO12" s="407"/>
      <c r="AP12" s="359"/>
      <c r="AQ12" s="407"/>
    </row>
    <row r="13" spans="1:43" ht="6" customHeight="1" x14ac:dyDescent="0.25">
      <c r="A13" s="119"/>
      <c r="B13" s="118"/>
      <c r="C13" s="114"/>
      <c r="D13" s="113"/>
      <c r="E13" s="119"/>
      <c r="F13" s="119"/>
      <c r="G13" s="119"/>
      <c r="H13" s="119"/>
      <c r="I13" s="119"/>
      <c r="J13" s="119"/>
      <c r="K13" s="119"/>
      <c r="L13" s="119"/>
      <c r="M13" s="119"/>
      <c r="N13" s="119"/>
      <c r="O13" s="119"/>
      <c r="P13" s="119"/>
      <c r="Q13" s="119"/>
      <c r="R13" s="119"/>
      <c r="S13" s="119"/>
      <c r="T13" s="119"/>
      <c r="U13" s="114"/>
      <c r="V13" s="113"/>
      <c r="W13" s="119"/>
      <c r="X13" s="119"/>
      <c r="Y13" s="119"/>
      <c r="Z13" s="119"/>
      <c r="AA13" s="119"/>
      <c r="AB13" s="119"/>
      <c r="AC13" s="119"/>
      <c r="AD13" s="119"/>
      <c r="AE13" s="119"/>
      <c r="AF13" s="119"/>
      <c r="AG13" s="119"/>
      <c r="AH13" s="119"/>
      <c r="AI13" s="119"/>
      <c r="AJ13" s="119"/>
      <c r="AK13" s="119"/>
      <c r="AL13" s="120"/>
      <c r="AM13" s="114"/>
      <c r="AN13" s="113"/>
      <c r="AO13" s="119"/>
      <c r="AP13" s="119"/>
      <c r="AQ13" s="119"/>
    </row>
    <row r="14" spans="1:43" ht="6" customHeight="1" x14ac:dyDescent="0.25">
      <c r="A14" s="320"/>
      <c r="B14" s="192"/>
      <c r="C14" s="193"/>
      <c r="D14" s="109"/>
      <c r="E14" s="407"/>
      <c r="F14" s="407"/>
      <c r="G14" s="407"/>
      <c r="H14" s="407"/>
      <c r="I14" s="407"/>
      <c r="J14" s="407"/>
      <c r="K14" s="407"/>
      <c r="L14" s="407"/>
      <c r="M14" s="407"/>
      <c r="N14" s="407"/>
      <c r="O14" s="407"/>
      <c r="P14" s="407"/>
      <c r="Q14" s="407"/>
      <c r="R14" s="407"/>
      <c r="S14" s="407"/>
      <c r="T14" s="407"/>
      <c r="U14" s="202"/>
      <c r="V14" s="109"/>
      <c r="W14" s="407"/>
      <c r="X14" s="407"/>
      <c r="Y14" s="407"/>
      <c r="Z14" s="407"/>
      <c r="AA14" s="407"/>
      <c r="AB14" s="407"/>
      <c r="AC14" s="407"/>
      <c r="AD14" s="407"/>
      <c r="AE14" s="407"/>
      <c r="AF14" s="407"/>
      <c r="AG14" s="407"/>
      <c r="AH14" s="407"/>
      <c r="AI14" s="407"/>
      <c r="AJ14" s="407"/>
      <c r="AK14" s="407"/>
      <c r="AL14" s="203"/>
      <c r="AM14" s="202"/>
      <c r="AN14" s="109"/>
      <c r="AO14" s="407"/>
      <c r="AP14" s="407"/>
      <c r="AQ14" s="407"/>
    </row>
    <row r="15" spans="1:43" ht="11.25" customHeight="1" x14ac:dyDescent="0.25">
      <c r="A15" s="320"/>
      <c r="B15" s="473">
        <v>304</v>
      </c>
      <c r="C15" s="193"/>
      <c r="D15" s="109"/>
      <c r="E15" s="1148" t="str">
        <f ca="1">VLOOKUP(INDIRECT(ADDRESS(ROW(),COLUMN()-3)),INDIRECT("translations[[Question Num]:["&amp; Language_Selected &amp;"]]"),MATCH(Language_Selected,Language_Options,0)+1,FALSE)</f>
        <v>Are you or your partner sterilized?
IF YES: Who is sterilized, you or your partner?</v>
      </c>
      <c r="F15" s="1148"/>
      <c r="G15" s="1148"/>
      <c r="H15" s="1148"/>
      <c r="I15" s="1148"/>
      <c r="J15" s="1148"/>
      <c r="K15" s="1148"/>
      <c r="L15" s="1148"/>
      <c r="M15" s="1148"/>
      <c r="N15" s="1148"/>
      <c r="O15" s="1148"/>
      <c r="P15" s="1148"/>
      <c r="Q15" s="1148"/>
      <c r="R15" s="1148"/>
      <c r="S15" s="1148"/>
      <c r="T15" s="1148"/>
      <c r="U15" s="146"/>
      <c r="V15" s="109"/>
      <c r="W15" s="407" t="s">
        <v>176</v>
      </c>
      <c r="X15" s="407"/>
      <c r="Z15" s="112"/>
      <c r="AA15" s="112"/>
      <c r="AB15" s="112"/>
      <c r="AC15" s="112"/>
      <c r="AD15" s="112"/>
      <c r="AF15" s="112"/>
      <c r="AJ15" s="112" t="s">
        <v>9</v>
      </c>
      <c r="AK15" s="112"/>
      <c r="AL15" s="223" t="s">
        <v>53</v>
      </c>
      <c r="AM15" s="202"/>
      <c r="AN15" s="109"/>
      <c r="AO15" s="407"/>
      <c r="AP15" s="407"/>
      <c r="AQ15" s="407"/>
    </row>
    <row r="16" spans="1:43" ht="11.25" customHeight="1" x14ac:dyDescent="0.25">
      <c r="A16" s="320"/>
      <c r="B16" s="255" t="s">
        <v>177</v>
      </c>
      <c r="C16" s="193"/>
      <c r="D16" s="109"/>
      <c r="E16" s="1148"/>
      <c r="F16" s="1148"/>
      <c r="G16" s="1148"/>
      <c r="H16" s="1148"/>
      <c r="I16" s="1148"/>
      <c r="J16" s="1148"/>
      <c r="K16" s="1148"/>
      <c r="L16" s="1148"/>
      <c r="M16" s="1148"/>
      <c r="N16" s="1148"/>
      <c r="O16" s="1148"/>
      <c r="P16" s="1148"/>
      <c r="Q16" s="1148"/>
      <c r="R16" s="1148"/>
      <c r="S16" s="1148"/>
      <c r="T16" s="1148"/>
      <c r="U16" s="146"/>
      <c r="V16" s="109"/>
      <c r="W16" s="407" t="s">
        <v>178</v>
      </c>
      <c r="X16" s="407"/>
      <c r="Z16" s="112"/>
      <c r="AA16" s="112"/>
      <c r="AB16" s="112"/>
      <c r="AC16" s="112"/>
      <c r="AD16" s="112"/>
      <c r="AE16" s="112"/>
      <c r="AH16" s="112" t="s">
        <v>9</v>
      </c>
      <c r="AI16" s="112"/>
      <c r="AJ16" s="112"/>
      <c r="AK16" s="112"/>
      <c r="AL16" s="223" t="s">
        <v>55</v>
      </c>
      <c r="AM16" s="202"/>
      <c r="AN16" s="109"/>
      <c r="AO16" s="407"/>
      <c r="AP16" s="359"/>
      <c r="AQ16" s="407"/>
    </row>
    <row r="17" spans="1:43" ht="11.25" customHeight="1" x14ac:dyDescent="0.25">
      <c r="A17" s="320"/>
      <c r="B17" s="255"/>
      <c r="C17" s="193"/>
      <c r="D17" s="109"/>
      <c r="E17" s="1148"/>
      <c r="F17" s="1148"/>
      <c r="G17" s="1148"/>
      <c r="H17" s="1148"/>
      <c r="I17" s="1148"/>
      <c r="J17" s="1148"/>
      <c r="K17" s="1148"/>
      <c r="L17" s="1148"/>
      <c r="M17" s="1148"/>
      <c r="N17" s="1148"/>
      <c r="O17" s="1148"/>
      <c r="P17" s="1148"/>
      <c r="Q17" s="1148"/>
      <c r="R17" s="1148"/>
      <c r="S17" s="1148"/>
      <c r="T17" s="1148"/>
      <c r="U17" s="146"/>
      <c r="V17" s="109"/>
      <c r="W17" s="407" t="s">
        <v>179</v>
      </c>
      <c r="X17" s="407"/>
      <c r="Z17" s="112"/>
      <c r="AA17" s="112"/>
      <c r="AB17" s="112"/>
      <c r="AC17" s="112"/>
      <c r="AD17" s="112"/>
      <c r="AE17" s="112" t="s">
        <v>9</v>
      </c>
      <c r="AF17" s="112"/>
      <c r="AG17" s="112"/>
      <c r="AH17" s="112"/>
      <c r="AI17" s="112"/>
      <c r="AJ17" s="112"/>
      <c r="AK17" s="112"/>
      <c r="AL17" s="461" t="s">
        <v>91</v>
      </c>
      <c r="AM17" s="202"/>
      <c r="AN17" s="109"/>
      <c r="AO17" s="407"/>
      <c r="AP17" s="359"/>
      <c r="AQ17" s="407"/>
    </row>
    <row r="18" spans="1:43" ht="11.25" customHeight="1" x14ac:dyDescent="0.25">
      <c r="A18" s="320"/>
      <c r="B18" s="192"/>
      <c r="C18" s="193"/>
      <c r="D18" s="109"/>
      <c r="E18" s="1148"/>
      <c r="F18" s="1148"/>
      <c r="G18" s="1148"/>
      <c r="H18" s="1148"/>
      <c r="I18" s="1148"/>
      <c r="J18" s="1148"/>
      <c r="K18" s="1148"/>
      <c r="L18" s="1148"/>
      <c r="M18" s="1148"/>
      <c r="N18" s="1148"/>
      <c r="O18" s="1148"/>
      <c r="P18" s="1148"/>
      <c r="Q18" s="1148"/>
      <c r="R18" s="1148"/>
      <c r="S18" s="1148"/>
      <c r="T18" s="1148"/>
      <c r="U18" s="146"/>
      <c r="V18" s="109"/>
      <c r="W18" s="149" t="s">
        <v>180</v>
      </c>
      <c r="AF18" s="112" t="s">
        <v>9</v>
      </c>
      <c r="AG18" s="112"/>
      <c r="AH18" s="112"/>
      <c r="AI18" s="112"/>
      <c r="AJ18" s="112"/>
      <c r="AK18" s="112"/>
      <c r="AL18" s="461" t="s">
        <v>116</v>
      </c>
      <c r="AM18" s="202"/>
      <c r="AN18" s="109"/>
      <c r="AO18" s="407"/>
      <c r="AP18" s="462">
        <v>306</v>
      </c>
      <c r="AQ18" s="407"/>
    </row>
    <row r="19" spans="1:43" ht="6" customHeight="1" thickBot="1" x14ac:dyDescent="0.3">
      <c r="A19" s="194"/>
      <c r="B19" s="195"/>
      <c r="C19" s="196"/>
      <c r="D19" s="113"/>
      <c r="E19" s="119"/>
      <c r="F19" s="119"/>
      <c r="G19" s="119"/>
      <c r="H19" s="119"/>
      <c r="I19" s="119"/>
      <c r="J19" s="119"/>
      <c r="K19" s="119"/>
      <c r="L19" s="119"/>
      <c r="M19" s="119"/>
      <c r="N19" s="119"/>
      <c r="O19" s="119"/>
      <c r="P19" s="119"/>
      <c r="Q19" s="119"/>
      <c r="R19" s="119"/>
      <c r="S19" s="119"/>
      <c r="T19" s="119"/>
      <c r="U19" s="114"/>
      <c r="V19" s="113"/>
      <c r="W19" s="119"/>
      <c r="X19" s="119"/>
      <c r="Y19" s="119"/>
      <c r="Z19" s="119"/>
      <c r="AA19" s="119"/>
      <c r="AB19" s="119"/>
      <c r="AC19" s="119"/>
      <c r="AD19" s="119"/>
      <c r="AE19" s="119"/>
      <c r="AF19" s="119"/>
      <c r="AG19" s="119"/>
      <c r="AH19" s="119"/>
      <c r="AI19" s="119"/>
      <c r="AJ19" s="119"/>
      <c r="AK19" s="119"/>
      <c r="AL19" s="120"/>
      <c r="AM19" s="114"/>
      <c r="AN19" s="113"/>
      <c r="AO19" s="119"/>
      <c r="AP19" s="119"/>
      <c r="AQ19" s="119"/>
    </row>
    <row r="20" spans="1:43" ht="6" customHeight="1" x14ac:dyDescent="0.25">
      <c r="A20" s="317"/>
      <c r="B20" s="190"/>
      <c r="C20" s="191"/>
      <c r="D20" s="132"/>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4"/>
      <c r="AM20" s="131"/>
      <c r="AN20" s="132"/>
      <c r="AO20" s="133"/>
      <c r="AP20" s="133"/>
      <c r="AQ20" s="135"/>
    </row>
    <row r="21" spans="1:43" ht="11.25" customHeight="1" x14ac:dyDescent="0.25">
      <c r="A21" s="318"/>
      <c r="B21" s="473">
        <v>305</v>
      </c>
      <c r="C21" s="193"/>
      <c r="D21" s="109"/>
      <c r="E21" s="378" t="s">
        <v>181</v>
      </c>
      <c r="F21" s="427"/>
      <c r="G21" s="427"/>
      <c r="H21" s="427"/>
      <c r="I21" s="427"/>
      <c r="J21" s="427"/>
      <c r="L21" s="427"/>
      <c r="M21" s="427"/>
      <c r="N21" s="427"/>
      <c r="O21" s="427"/>
      <c r="P21" s="427"/>
      <c r="Q21" s="427"/>
      <c r="R21" s="427"/>
      <c r="S21" s="427"/>
      <c r="T21" s="427"/>
      <c r="U21" s="154"/>
      <c r="V21" s="407"/>
      <c r="W21" s="407"/>
      <c r="X21" s="407"/>
      <c r="Z21" s="159"/>
      <c r="AA21" s="112"/>
      <c r="AB21" s="112"/>
      <c r="AC21" s="112"/>
      <c r="AD21" s="112"/>
      <c r="AE21" s="159"/>
      <c r="AF21" s="112"/>
      <c r="AG21" s="159"/>
      <c r="AH21" s="112"/>
      <c r="AI21" s="112"/>
      <c r="AJ21" s="112"/>
      <c r="AK21" s="112"/>
      <c r="AL21" s="223"/>
      <c r="AM21" s="202"/>
      <c r="AN21" s="109"/>
      <c r="AO21" s="407"/>
      <c r="AP21" s="407"/>
      <c r="AQ21" s="137"/>
    </row>
    <row r="22" spans="1:43" ht="6" customHeight="1" x14ac:dyDescent="0.25">
      <c r="A22" s="318"/>
      <c r="B22" s="474"/>
      <c r="C22" s="193"/>
      <c r="D22" s="109"/>
      <c r="E22" s="427"/>
      <c r="F22" s="427"/>
      <c r="G22" s="427"/>
      <c r="H22" s="427"/>
      <c r="I22" s="427"/>
      <c r="J22" s="427"/>
      <c r="K22" s="427"/>
      <c r="L22" s="427"/>
      <c r="M22" s="427"/>
      <c r="N22" s="427"/>
      <c r="O22" s="427"/>
      <c r="P22" s="427"/>
      <c r="Q22" s="427"/>
      <c r="R22" s="427"/>
      <c r="S22" s="427"/>
      <c r="T22" s="427"/>
      <c r="U22" s="154"/>
      <c r="V22" s="407"/>
      <c r="W22" s="407"/>
      <c r="X22" s="407"/>
      <c r="Y22" s="159"/>
      <c r="Z22" s="112"/>
      <c r="AA22" s="112"/>
      <c r="AB22" s="112"/>
      <c r="AC22" s="112"/>
      <c r="AD22" s="112"/>
      <c r="AE22" s="159"/>
      <c r="AF22" s="112"/>
      <c r="AG22" s="159"/>
      <c r="AH22" s="112"/>
      <c r="AI22" s="112"/>
      <c r="AJ22" s="112"/>
      <c r="AK22" s="112"/>
      <c r="AL22" s="223"/>
      <c r="AM22" s="202"/>
      <c r="AN22" s="109"/>
      <c r="AO22" s="407"/>
      <c r="AP22" s="407"/>
      <c r="AQ22" s="137"/>
    </row>
    <row r="23" spans="1:43" ht="11.25" customHeight="1" x14ac:dyDescent="0.25">
      <c r="A23" s="318"/>
      <c r="B23" s="255" t="s">
        <v>177</v>
      </c>
      <c r="C23" s="193"/>
      <c r="D23" s="109"/>
      <c r="E23" s="427"/>
      <c r="F23" s="427"/>
      <c r="G23" s="427"/>
      <c r="H23" s="427"/>
      <c r="I23" s="427"/>
      <c r="L23" s="379" t="s">
        <v>182</v>
      </c>
      <c r="M23" s="427"/>
      <c r="O23" s="427"/>
      <c r="P23" s="427"/>
      <c r="Q23" s="427"/>
      <c r="R23" s="427"/>
      <c r="S23" s="427"/>
      <c r="T23" s="427"/>
      <c r="U23" s="427"/>
      <c r="W23" s="379" t="s">
        <v>183</v>
      </c>
      <c r="AA23" s="427"/>
      <c r="AB23" s="427"/>
      <c r="AC23" s="427"/>
      <c r="AD23" s="427"/>
      <c r="AE23" s="427"/>
      <c r="AG23" s="427"/>
      <c r="AH23" s="379" t="s">
        <v>184</v>
      </c>
      <c r="AJ23" s="427"/>
      <c r="AK23" s="427"/>
      <c r="AL23" s="427"/>
      <c r="AM23" s="202"/>
      <c r="AN23" s="109"/>
      <c r="AO23" s="407"/>
      <c r="AP23" s="407"/>
      <c r="AQ23" s="137"/>
    </row>
    <row r="24" spans="1:43" ht="11.25" customHeight="1" x14ac:dyDescent="0.25">
      <c r="A24" s="318"/>
      <c r="B24" s="255"/>
      <c r="C24" s="193"/>
      <c r="D24" s="109"/>
      <c r="E24" s="427"/>
      <c r="F24" s="427"/>
      <c r="G24" s="427"/>
      <c r="H24" s="427"/>
      <c r="I24" s="427"/>
      <c r="K24" s="427"/>
      <c r="L24" s="379" t="s">
        <v>185</v>
      </c>
      <c r="M24" s="427"/>
      <c r="O24" s="427"/>
      <c r="P24" s="427"/>
      <c r="Q24" s="427"/>
      <c r="R24" s="427"/>
      <c r="S24" s="427"/>
      <c r="T24" s="427"/>
      <c r="U24" s="427"/>
      <c r="W24" s="379" t="s">
        <v>185</v>
      </c>
      <c r="Z24" s="427"/>
      <c r="AA24" s="427"/>
      <c r="AB24" s="427"/>
      <c r="AC24" s="427"/>
      <c r="AD24" s="427"/>
      <c r="AE24" s="427"/>
      <c r="AG24" s="427"/>
      <c r="AH24" s="379" t="s">
        <v>186</v>
      </c>
      <c r="AJ24" s="427"/>
      <c r="AK24" s="427"/>
      <c r="AL24" s="427"/>
      <c r="AM24" s="202"/>
      <c r="AN24" s="109"/>
      <c r="AO24" s="407"/>
      <c r="AP24" s="407"/>
      <c r="AQ24" s="137"/>
    </row>
    <row r="25" spans="1:43" ht="6" customHeight="1" x14ac:dyDescent="0.25">
      <c r="A25" s="318"/>
      <c r="B25" s="255"/>
      <c r="C25" s="193"/>
      <c r="D25" s="109"/>
      <c r="E25" s="427"/>
      <c r="F25" s="427"/>
      <c r="G25" s="427"/>
      <c r="H25" s="427"/>
      <c r="I25" s="427"/>
      <c r="J25" s="427"/>
      <c r="K25" s="427"/>
      <c r="L25" s="379"/>
      <c r="M25" s="427"/>
      <c r="O25" s="427"/>
      <c r="P25" s="427"/>
      <c r="Q25" s="427"/>
      <c r="R25" s="427"/>
      <c r="S25" s="427"/>
      <c r="T25" s="427"/>
      <c r="U25" s="427"/>
      <c r="W25" s="427"/>
      <c r="X25" s="379"/>
      <c r="Z25" s="427"/>
      <c r="AA25" s="427"/>
      <c r="AB25" s="427"/>
      <c r="AC25" s="427"/>
      <c r="AD25" s="427"/>
      <c r="AE25" s="427"/>
      <c r="AG25" s="427"/>
      <c r="AH25" s="379"/>
      <c r="AJ25" s="427"/>
      <c r="AK25" s="427"/>
      <c r="AL25" s="427"/>
      <c r="AM25" s="202"/>
      <c r="AN25" s="109"/>
      <c r="AO25" s="407"/>
      <c r="AP25" s="407"/>
      <c r="AQ25" s="137"/>
    </row>
    <row r="26" spans="1:43" ht="11.25" customHeight="1" x14ac:dyDescent="0.25">
      <c r="A26" s="318"/>
      <c r="B26" s="255"/>
      <c r="C26" s="193"/>
      <c r="D26" s="109"/>
      <c r="E26" s="1230" t="s">
        <v>187</v>
      </c>
      <c r="F26" s="1230"/>
      <c r="G26" s="1230"/>
      <c r="H26" s="1230"/>
      <c r="I26" s="1230"/>
      <c r="J26" s="1230"/>
      <c r="K26" s="1230"/>
      <c r="L26" s="1230"/>
      <c r="M26" s="1230"/>
      <c r="N26" s="427"/>
      <c r="O26" s="427"/>
      <c r="P26" s="1230" t="s">
        <v>188</v>
      </c>
      <c r="Q26" s="1230"/>
      <c r="R26" s="1230"/>
      <c r="S26" s="1230"/>
      <c r="T26" s="1230"/>
      <c r="U26" s="1230"/>
      <c r="V26" s="1230"/>
      <c r="W26" s="1230"/>
      <c r="X26" s="1230"/>
      <c r="Y26" s="1230"/>
      <c r="Z26" s="427"/>
      <c r="AA26" s="427"/>
      <c r="AB26" s="1230" t="s">
        <v>189</v>
      </c>
      <c r="AC26" s="1230"/>
      <c r="AD26" s="1230"/>
      <c r="AE26" s="1230"/>
      <c r="AF26" s="1230"/>
      <c r="AG26" s="1230"/>
      <c r="AH26" s="1230"/>
      <c r="AI26" s="1230"/>
      <c r="AJ26" s="1230"/>
      <c r="AK26" s="1230"/>
      <c r="AL26" s="1230"/>
      <c r="AM26" s="202"/>
      <c r="AN26" s="109"/>
      <c r="AO26" s="407"/>
      <c r="AP26" s="407"/>
      <c r="AQ26" s="137"/>
    </row>
    <row r="27" spans="1:43" ht="11.25" customHeight="1" x14ac:dyDescent="0.25">
      <c r="A27" s="318"/>
      <c r="B27" s="255"/>
      <c r="C27" s="193"/>
      <c r="D27" s="109"/>
      <c r="E27" s="1230"/>
      <c r="F27" s="1230"/>
      <c r="G27" s="1230"/>
      <c r="H27" s="1230"/>
      <c r="I27" s="1230"/>
      <c r="J27" s="1230"/>
      <c r="K27" s="1230"/>
      <c r="L27" s="1230"/>
      <c r="M27" s="1230"/>
      <c r="N27" s="427"/>
      <c r="O27" s="427"/>
      <c r="P27" s="1230"/>
      <c r="Q27" s="1230"/>
      <c r="R27" s="1230"/>
      <c r="S27" s="1230"/>
      <c r="T27" s="1230"/>
      <c r="U27" s="1230"/>
      <c r="V27" s="1230"/>
      <c r="W27" s="1230"/>
      <c r="X27" s="1230"/>
      <c r="Y27" s="1230"/>
      <c r="Z27" s="427"/>
      <c r="AA27" s="427"/>
      <c r="AB27" s="1230"/>
      <c r="AC27" s="1230"/>
      <c r="AD27" s="1230"/>
      <c r="AE27" s="1230"/>
      <c r="AF27" s="1230"/>
      <c r="AG27" s="1230"/>
      <c r="AH27" s="1230"/>
      <c r="AI27" s="1230"/>
      <c r="AJ27" s="1230"/>
      <c r="AK27" s="1230"/>
      <c r="AL27" s="1230"/>
      <c r="AM27" s="202"/>
      <c r="AN27" s="109"/>
      <c r="AO27" s="407"/>
      <c r="AP27" s="407"/>
      <c r="AQ27" s="137"/>
    </row>
    <row r="28" spans="1:43" ht="11.25" customHeight="1" x14ac:dyDescent="0.25">
      <c r="A28" s="318"/>
      <c r="B28" s="255"/>
      <c r="C28" s="193"/>
      <c r="D28" s="109"/>
      <c r="E28" s="1230"/>
      <c r="F28" s="1230"/>
      <c r="G28" s="1230"/>
      <c r="H28" s="1230"/>
      <c r="I28" s="1230"/>
      <c r="J28" s="1230"/>
      <c r="K28" s="1230"/>
      <c r="L28" s="1230"/>
      <c r="M28" s="1230"/>
      <c r="N28" s="427"/>
      <c r="O28" s="427"/>
      <c r="P28" s="1230"/>
      <c r="Q28" s="1230"/>
      <c r="R28" s="1230"/>
      <c r="S28" s="1230"/>
      <c r="T28" s="1230"/>
      <c r="U28" s="1230"/>
      <c r="V28" s="1230"/>
      <c r="W28" s="1230"/>
      <c r="X28" s="1230"/>
      <c r="Y28" s="1230"/>
      <c r="Z28" s="427"/>
      <c r="AA28" s="427"/>
      <c r="AB28" s="1230"/>
      <c r="AC28" s="1230"/>
      <c r="AD28" s="1230"/>
      <c r="AE28" s="1230"/>
      <c r="AF28" s="1230"/>
      <c r="AG28" s="1230"/>
      <c r="AH28" s="1230"/>
      <c r="AI28" s="1230"/>
      <c r="AJ28" s="1230"/>
      <c r="AK28" s="1230"/>
      <c r="AL28" s="1230"/>
      <c r="AM28" s="202"/>
      <c r="AN28" s="109"/>
      <c r="AO28" s="407"/>
      <c r="AP28" s="407"/>
      <c r="AQ28" s="137"/>
    </row>
    <row r="29" spans="1:43" ht="6" customHeight="1" thickBot="1" x14ac:dyDescent="0.3">
      <c r="A29" s="319"/>
      <c r="B29" s="315"/>
      <c r="C29" s="316"/>
      <c r="D29" s="140"/>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2"/>
      <c r="AM29" s="139"/>
      <c r="AN29" s="140"/>
      <c r="AO29" s="141"/>
      <c r="AP29" s="141"/>
      <c r="AQ29" s="143"/>
    </row>
    <row r="30" spans="1:43" ht="6" customHeight="1" x14ac:dyDescent="0.25">
      <c r="A30" s="407"/>
      <c r="B30" s="410"/>
      <c r="C30" s="202"/>
      <c r="D30" s="109"/>
      <c r="E30" s="407"/>
      <c r="F30" s="407"/>
      <c r="G30" s="407"/>
      <c r="H30" s="407"/>
      <c r="I30" s="407"/>
      <c r="J30" s="407"/>
      <c r="K30" s="407"/>
      <c r="L30" s="407"/>
      <c r="M30" s="407"/>
      <c r="N30" s="407"/>
      <c r="O30" s="407"/>
      <c r="P30" s="407"/>
      <c r="Q30" s="407"/>
      <c r="R30" s="407"/>
      <c r="S30" s="407"/>
      <c r="T30" s="407"/>
      <c r="U30" s="202"/>
      <c r="V30" s="109"/>
      <c r="W30" s="407"/>
      <c r="X30" s="407"/>
      <c r="Y30" s="407"/>
      <c r="Z30" s="407"/>
      <c r="AA30" s="407"/>
      <c r="AB30" s="407"/>
      <c r="AC30" s="407"/>
      <c r="AD30" s="407"/>
      <c r="AE30" s="407"/>
      <c r="AF30" s="407"/>
      <c r="AG30" s="407"/>
      <c r="AH30" s="407"/>
      <c r="AI30" s="407"/>
      <c r="AJ30" s="407"/>
      <c r="AK30" s="407"/>
      <c r="AL30" s="203"/>
      <c r="AM30" s="202"/>
      <c r="AN30" s="109"/>
      <c r="AO30" s="407"/>
      <c r="AP30" s="407"/>
      <c r="AQ30" s="407"/>
    </row>
    <row r="31" spans="1:43" ht="11.25" customHeight="1" x14ac:dyDescent="0.25">
      <c r="A31" s="407"/>
      <c r="B31" s="460">
        <v>306</v>
      </c>
      <c r="C31" s="202"/>
      <c r="D31" s="109"/>
      <c r="E31" s="1148" t="str">
        <f ca="1">VLOOKUP(INDIRECT(ADDRESS(ROW(),COLUMN()-3)),INDIRECT("translations[[Question Num]:["&amp; Language_Selected &amp;"]]"),MATCH(Language_Selected,Language_Options,0)+1,FALSE)</f>
        <v>Just to check, are you or your partner doing any of the following to avoid pregnancy: deliberately avoiding sex on certain days, using a condom, using withdrawal or using emergency contraception?</v>
      </c>
      <c r="F31" s="1148"/>
      <c r="G31" s="1148"/>
      <c r="H31" s="1148"/>
      <c r="I31" s="1148"/>
      <c r="J31" s="1148"/>
      <c r="K31" s="1148"/>
      <c r="L31" s="1148"/>
      <c r="M31" s="1148"/>
      <c r="N31" s="1148"/>
      <c r="O31" s="1148"/>
      <c r="P31" s="1148"/>
      <c r="Q31" s="1148"/>
      <c r="R31" s="1148"/>
      <c r="S31" s="1148"/>
      <c r="T31" s="1148"/>
      <c r="U31" s="146"/>
      <c r="V31" s="109"/>
      <c r="W31" s="407" t="s">
        <v>52</v>
      </c>
      <c r="X31" s="407"/>
      <c r="Y31" s="112" t="s">
        <v>9</v>
      </c>
      <c r="Z31" s="112"/>
      <c r="AA31" s="112"/>
      <c r="AB31" s="112"/>
      <c r="AC31" s="112"/>
      <c r="AD31" s="112"/>
      <c r="AE31" s="112"/>
      <c r="AF31" s="112"/>
      <c r="AG31" s="112"/>
      <c r="AH31" s="112"/>
      <c r="AI31" s="112"/>
      <c r="AJ31" s="112"/>
      <c r="AK31" s="112"/>
      <c r="AL31" s="223" t="s">
        <v>53</v>
      </c>
      <c r="AM31" s="202"/>
      <c r="AN31" s="109"/>
      <c r="AO31" s="407"/>
      <c r="AP31" s="407"/>
      <c r="AQ31" s="407"/>
    </row>
    <row r="32" spans="1:43" ht="11.25" customHeight="1" x14ac:dyDescent="0.25">
      <c r="A32" s="407"/>
      <c r="B32" s="410"/>
      <c r="C32" s="202"/>
      <c r="D32" s="109"/>
      <c r="E32" s="1148"/>
      <c r="F32" s="1148"/>
      <c r="G32" s="1148"/>
      <c r="H32" s="1148"/>
      <c r="I32" s="1148"/>
      <c r="J32" s="1148"/>
      <c r="K32" s="1148"/>
      <c r="L32" s="1148"/>
      <c r="M32" s="1148"/>
      <c r="N32" s="1148"/>
      <c r="O32" s="1148"/>
      <c r="P32" s="1148"/>
      <c r="Q32" s="1148"/>
      <c r="R32" s="1148"/>
      <c r="S32" s="1148"/>
      <c r="T32" s="1148"/>
      <c r="U32" s="146"/>
      <c r="V32" s="109"/>
      <c r="W32" s="407" t="s">
        <v>54</v>
      </c>
      <c r="X32" s="407"/>
      <c r="Y32" s="112" t="s">
        <v>9</v>
      </c>
      <c r="Z32" s="112"/>
      <c r="AA32" s="112"/>
      <c r="AB32" s="112"/>
      <c r="AC32" s="112"/>
      <c r="AD32" s="112"/>
      <c r="AE32" s="112"/>
      <c r="AF32" s="112"/>
      <c r="AG32" s="112"/>
      <c r="AH32" s="112"/>
      <c r="AI32" s="112"/>
      <c r="AJ32" s="112"/>
      <c r="AK32" s="112"/>
      <c r="AL32" s="223" t="s">
        <v>55</v>
      </c>
      <c r="AM32" s="202"/>
      <c r="AN32" s="109"/>
      <c r="AO32" s="407"/>
      <c r="AP32" s="462">
        <v>317</v>
      </c>
      <c r="AQ32" s="407"/>
    </row>
    <row r="33" spans="1:43" ht="11.25" customHeight="1" x14ac:dyDescent="0.25">
      <c r="A33" s="407"/>
      <c r="B33" s="410"/>
      <c r="C33" s="202"/>
      <c r="D33" s="109"/>
      <c r="E33" s="1148"/>
      <c r="F33" s="1148"/>
      <c r="G33" s="1148"/>
      <c r="H33" s="1148"/>
      <c r="I33" s="1148"/>
      <c r="J33" s="1148"/>
      <c r="K33" s="1148"/>
      <c r="L33" s="1148"/>
      <c r="M33" s="1148"/>
      <c r="N33" s="1148"/>
      <c r="O33" s="1148"/>
      <c r="P33" s="1148"/>
      <c r="Q33" s="1148"/>
      <c r="R33" s="1148"/>
      <c r="S33" s="1148"/>
      <c r="T33" s="1148"/>
      <c r="U33" s="146"/>
      <c r="V33" s="109"/>
      <c r="AL33" s="149"/>
      <c r="AM33" s="202"/>
      <c r="AN33" s="109"/>
      <c r="AO33" s="407"/>
      <c r="AP33" s="407"/>
      <c r="AQ33" s="407"/>
    </row>
    <row r="34" spans="1:43" x14ac:dyDescent="0.25">
      <c r="A34" s="407"/>
      <c r="B34" s="410"/>
      <c r="C34" s="202"/>
      <c r="D34" s="109"/>
      <c r="E34" s="1148"/>
      <c r="F34" s="1148"/>
      <c r="G34" s="1148"/>
      <c r="H34" s="1148"/>
      <c r="I34" s="1148"/>
      <c r="J34" s="1148"/>
      <c r="K34" s="1148"/>
      <c r="L34" s="1148"/>
      <c r="M34" s="1148"/>
      <c r="N34" s="1148"/>
      <c r="O34" s="1148"/>
      <c r="P34" s="1148"/>
      <c r="Q34" s="1148"/>
      <c r="R34" s="1148"/>
      <c r="S34" s="1148"/>
      <c r="T34" s="1148"/>
      <c r="U34" s="146"/>
      <c r="V34" s="109"/>
      <c r="AL34" s="149"/>
      <c r="AM34" s="202"/>
      <c r="AN34" s="109"/>
      <c r="AO34" s="407"/>
      <c r="AP34" s="149"/>
      <c r="AQ34" s="407"/>
    </row>
    <row r="35" spans="1:43" ht="6" customHeight="1" x14ac:dyDescent="0.25">
      <c r="A35" s="119"/>
      <c r="B35" s="118"/>
      <c r="C35" s="114"/>
      <c r="D35" s="113"/>
      <c r="E35" s="119"/>
      <c r="F35" s="119"/>
      <c r="G35" s="119"/>
      <c r="H35" s="119"/>
      <c r="I35" s="119"/>
      <c r="J35" s="119"/>
      <c r="K35" s="119"/>
      <c r="L35" s="119"/>
      <c r="M35" s="119"/>
      <c r="N35" s="119"/>
      <c r="O35" s="119"/>
      <c r="P35" s="119"/>
      <c r="Q35" s="119"/>
      <c r="R35" s="119"/>
      <c r="S35" s="119"/>
      <c r="T35" s="119"/>
      <c r="U35" s="114"/>
      <c r="V35" s="113"/>
      <c r="W35" s="119"/>
      <c r="X35" s="119"/>
      <c r="Y35" s="119"/>
      <c r="Z35" s="119"/>
      <c r="AA35" s="119"/>
      <c r="AB35" s="119"/>
      <c r="AC35" s="119"/>
      <c r="AD35" s="119"/>
      <c r="AE35" s="119"/>
      <c r="AF35" s="119"/>
      <c r="AG35" s="119"/>
      <c r="AH35" s="119"/>
      <c r="AI35" s="119"/>
      <c r="AJ35" s="119"/>
      <c r="AK35" s="119"/>
      <c r="AL35" s="120"/>
      <c r="AM35" s="114"/>
      <c r="AN35" s="113"/>
      <c r="AO35" s="119"/>
      <c r="AP35" s="119"/>
      <c r="AQ35" s="119"/>
    </row>
    <row r="36" spans="1:43" ht="6" customHeight="1" x14ac:dyDescent="0.25">
      <c r="A36" s="463"/>
      <c r="B36" s="464"/>
      <c r="C36" s="465"/>
      <c r="D36" s="466"/>
      <c r="E36" s="463"/>
      <c r="F36" s="463"/>
      <c r="G36" s="463"/>
      <c r="H36" s="463"/>
      <c r="I36" s="463"/>
      <c r="J36" s="463"/>
      <c r="K36" s="463"/>
      <c r="L36" s="463"/>
      <c r="M36" s="463"/>
      <c r="N36" s="463"/>
      <c r="O36" s="463"/>
      <c r="P36" s="463"/>
      <c r="Q36" s="463"/>
      <c r="R36" s="463"/>
      <c r="S36" s="463"/>
      <c r="T36" s="463"/>
      <c r="U36" s="465"/>
      <c r="V36" s="466"/>
      <c r="W36" s="463"/>
      <c r="X36" s="463"/>
      <c r="Y36" s="463"/>
      <c r="Z36" s="463"/>
      <c r="AA36" s="463"/>
      <c r="AB36" s="463"/>
      <c r="AC36" s="463"/>
      <c r="AD36" s="463"/>
      <c r="AE36" s="463"/>
      <c r="AF36" s="463"/>
      <c r="AG36" s="463"/>
      <c r="AH36" s="463"/>
      <c r="AI36" s="463"/>
      <c r="AJ36" s="463"/>
      <c r="AK36" s="463"/>
      <c r="AL36" s="464"/>
      <c r="AM36" s="465"/>
      <c r="AN36" s="466"/>
      <c r="AO36" s="463"/>
      <c r="AP36" s="467"/>
      <c r="AQ36" s="463"/>
    </row>
    <row r="37" spans="1:43" ht="11.25" customHeight="1" x14ac:dyDescent="0.25">
      <c r="A37" s="407"/>
      <c r="B37" s="460">
        <v>307</v>
      </c>
      <c r="C37" s="202"/>
      <c r="D37" s="109"/>
      <c r="E37" s="1148" t="str">
        <f ca="1">VLOOKUP(INDIRECT(ADDRESS(ROW(),COLUMN()-3)),INDIRECT("translations[[Question Num]:["&amp; Language_Selected &amp;"]]"),MATCH(Language_Selected,Language_Options,0)+1,FALSE)</f>
        <v>Which method are you using?
RECORD ALL MENTIONED.</v>
      </c>
      <c r="F37" s="1148"/>
      <c r="G37" s="1148"/>
      <c r="H37" s="1148"/>
      <c r="I37" s="1148"/>
      <c r="J37" s="1148"/>
      <c r="K37" s="1148"/>
      <c r="L37" s="1148"/>
      <c r="M37" s="1148"/>
      <c r="N37" s="1148"/>
      <c r="O37" s="1148"/>
      <c r="P37" s="1148"/>
      <c r="Q37" s="1148"/>
      <c r="R37" s="1148"/>
      <c r="S37" s="1148"/>
      <c r="T37" s="1148"/>
      <c r="U37" s="202"/>
      <c r="V37" s="109"/>
      <c r="W37" s="407" t="s">
        <v>190</v>
      </c>
      <c r="X37" s="407"/>
      <c r="Y37" s="407"/>
      <c r="Z37" s="407"/>
      <c r="AA37" s="407"/>
      <c r="AB37" s="407"/>
      <c r="AC37" s="407"/>
      <c r="AD37" s="407"/>
      <c r="AE37" s="111" t="s">
        <v>9</v>
      </c>
      <c r="AF37" s="112"/>
      <c r="AG37" s="160"/>
      <c r="AH37" s="160"/>
      <c r="AI37" s="111"/>
      <c r="AJ37" s="111"/>
      <c r="AK37" s="111"/>
      <c r="AL37" s="410" t="s">
        <v>129</v>
      </c>
      <c r="AM37" s="202"/>
      <c r="AN37" s="109"/>
      <c r="AO37" s="381"/>
      <c r="AP37" s="1228">
        <v>312</v>
      </c>
      <c r="AQ37" s="359"/>
    </row>
    <row r="38" spans="1:43" x14ac:dyDescent="0.25">
      <c r="A38" s="407"/>
      <c r="B38" s="121" t="s">
        <v>191</v>
      </c>
      <c r="C38" s="202"/>
      <c r="D38" s="109"/>
      <c r="E38" s="1148"/>
      <c r="F38" s="1148"/>
      <c r="G38" s="1148"/>
      <c r="H38" s="1148"/>
      <c r="I38" s="1148"/>
      <c r="J38" s="1148"/>
      <c r="K38" s="1148"/>
      <c r="L38" s="1148"/>
      <c r="M38" s="1148"/>
      <c r="N38" s="1148"/>
      <c r="O38" s="1148"/>
      <c r="P38" s="1148"/>
      <c r="Q38" s="1148"/>
      <c r="R38" s="1148"/>
      <c r="S38" s="1148"/>
      <c r="T38" s="1148"/>
      <c r="U38" s="202"/>
      <c r="V38" s="109"/>
      <c r="W38" s="407" t="s">
        <v>192</v>
      </c>
      <c r="X38" s="407"/>
      <c r="Y38" s="407"/>
      <c r="Z38" s="407"/>
      <c r="AA38" s="407"/>
      <c r="AB38" s="407"/>
      <c r="AC38" s="407"/>
      <c r="AD38" s="111" t="s">
        <v>9</v>
      </c>
      <c r="AE38" s="111"/>
      <c r="AF38" s="112"/>
      <c r="AG38" s="160"/>
      <c r="AH38" s="160"/>
      <c r="AI38" s="111"/>
      <c r="AJ38" s="111"/>
      <c r="AK38" s="111"/>
      <c r="AL38" s="410" t="s">
        <v>132</v>
      </c>
      <c r="AM38" s="202"/>
      <c r="AN38" s="109"/>
      <c r="AO38" s="381"/>
      <c r="AP38" s="1228"/>
      <c r="AQ38" s="359"/>
    </row>
    <row r="39" spans="1:43" x14ac:dyDescent="0.25">
      <c r="A39" s="407"/>
      <c r="B39" s="410"/>
      <c r="C39" s="202"/>
      <c r="D39" s="109"/>
      <c r="E39" s="1148"/>
      <c r="F39" s="1148"/>
      <c r="G39" s="1148"/>
      <c r="H39" s="1148"/>
      <c r="I39" s="1148"/>
      <c r="J39" s="1148"/>
      <c r="K39" s="1148"/>
      <c r="L39" s="1148"/>
      <c r="M39" s="1148"/>
      <c r="N39" s="1148"/>
      <c r="O39" s="1148"/>
      <c r="P39" s="1148"/>
      <c r="Q39" s="1148"/>
      <c r="R39" s="1148"/>
      <c r="S39" s="1148"/>
      <c r="T39" s="1148"/>
      <c r="U39" s="202"/>
      <c r="V39" s="109"/>
      <c r="W39" s="407" t="s">
        <v>193</v>
      </c>
      <c r="X39" s="407"/>
      <c r="Y39" s="111" t="s">
        <v>9</v>
      </c>
      <c r="Z39" s="111"/>
      <c r="AA39" s="111"/>
      <c r="AB39" s="111"/>
      <c r="AC39" s="111"/>
      <c r="AD39" s="111"/>
      <c r="AE39" s="111"/>
      <c r="AF39" s="111"/>
      <c r="AG39" s="111"/>
      <c r="AH39" s="111"/>
      <c r="AI39" s="111"/>
      <c r="AJ39" s="111"/>
      <c r="AK39" s="111"/>
      <c r="AL39" s="410" t="s">
        <v>101</v>
      </c>
      <c r="AM39" s="202"/>
      <c r="AN39" s="109"/>
      <c r="AO39" s="407"/>
      <c r="AP39" s="462">
        <v>314</v>
      </c>
      <c r="AQ39" s="407"/>
    </row>
    <row r="40" spans="1:43" ht="10" customHeight="1" x14ac:dyDescent="0.25">
      <c r="A40" s="407"/>
      <c r="B40" s="410"/>
      <c r="C40" s="202"/>
      <c r="D40" s="109"/>
      <c r="E40" s="1148"/>
      <c r="F40" s="1148"/>
      <c r="G40" s="1148"/>
      <c r="H40" s="1148"/>
      <c r="I40" s="1148"/>
      <c r="J40" s="1148"/>
      <c r="K40" s="1148"/>
      <c r="L40" s="1148"/>
      <c r="M40" s="1148"/>
      <c r="N40" s="1148"/>
      <c r="O40" s="1148"/>
      <c r="P40" s="1148"/>
      <c r="Q40" s="1148"/>
      <c r="R40" s="1148"/>
      <c r="S40" s="1148"/>
      <c r="T40" s="1148"/>
      <c r="U40" s="202"/>
      <c r="V40" s="109"/>
      <c r="W40" s="407" t="s">
        <v>194</v>
      </c>
      <c r="X40" s="407"/>
      <c r="Y40" s="407"/>
      <c r="Z40" s="407"/>
      <c r="AA40" s="407"/>
      <c r="AB40" s="111" t="s">
        <v>9</v>
      </c>
      <c r="AC40" s="111"/>
      <c r="AD40" s="160"/>
      <c r="AE40" s="111"/>
      <c r="AF40" s="111"/>
      <c r="AG40" s="111"/>
      <c r="AH40" s="111"/>
      <c r="AI40" s="111"/>
      <c r="AJ40" s="111"/>
      <c r="AK40" s="111"/>
      <c r="AL40" s="410" t="s">
        <v>135</v>
      </c>
      <c r="AM40" s="202"/>
      <c r="AN40" s="109"/>
      <c r="AO40" s="381"/>
      <c r="AP40" s="407"/>
      <c r="AQ40" s="407"/>
    </row>
    <row r="41" spans="1:43" x14ac:dyDescent="0.25">
      <c r="A41" s="407"/>
      <c r="B41" s="410"/>
      <c r="C41" s="202"/>
      <c r="D41" s="109"/>
      <c r="E41" s="1148"/>
      <c r="F41" s="1148"/>
      <c r="G41" s="1148"/>
      <c r="H41" s="1148"/>
      <c r="I41" s="1148"/>
      <c r="J41" s="1148"/>
      <c r="K41" s="1148"/>
      <c r="L41" s="1148"/>
      <c r="M41" s="1148"/>
      <c r="N41" s="1148"/>
      <c r="O41" s="1148"/>
      <c r="P41" s="1148"/>
      <c r="Q41" s="1148"/>
      <c r="R41" s="1148"/>
      <c r="S41" s="1148"/>
      <c r="T41" s="1148"/>
      <c r="U41" s="202"/>
      <c r="V41" s="109"/>
      <c r="W41" s="407" t="s">
        <v>195</v>
      </c>
      <c r="X41" s="407"/>
      <c r="Y41" s="407"/>
      <c r="Z41" s="407"/>
      <c r="AA41" s="111" t="s">
        <v>9</v>
      </c>
      <c r="AB41" s="160"/>
      <c r="AC41" s="111"/>
      <c r="AD41" s="111"/>
      <c r="AE41" s="111"/>
      <c r="AF41" s="111"/>
      <c r="AG41" s="111"/>
      <c r="AH41" s="111"/>
      <c r="AI41" s="111"/>
      <c r="AJ41" s="111"/>
      <c r="AK41" s="111"/>
      <c r="AL41" s="410" t="s">
        <v>137</v>
      </c>
      <c r="AM41" s="202"/>
      <c r="AN41" s="109"/>
      <c r="AO41" s="381"/>
      <c r="AP41" s="462">
        <v>314</v>
      </c>
      <c r="AQ41" s="407"/>
    </row>
    <row r="42" spans="1:43" x14ac:dyDescent="0.25">
      <c r="A42" s="407"/>
      <c r="B42" s="410"/>
      <c r="C42" s="202"/>
      <c r="D42" s="109"/>
      <c r="E42" s="1148"/>
      <c r="F42" s="1148"/>
      <c r="G42" s="1148"/>
      <c r="H42" s="1148"/>
      <c r="I42" s="1148"/>
      <c r="J42" s="1148"/>
      <c r="K42" s="1148"/>
      <c r="L42" s="1148"/>
      <c r="M42" s="1148"/>
      <c r="N42" s="1148"/>
      <c r="O42" s="1148"/>
      <c r="P42" s="1148"/>
      <c r="Q42" s="1148"/>
      <c r="R42" s="1148"/>
      <c r="S42" s="1148"/>
      <c r="T42" s="1148"/>
      <c r="U42" s="202"/>
      <c r="V42" s="109"/>
      <c r="W42" s="407" t="s">
        <v>196</v>
      </c>
      <c r="X42" s="407"/>
      <c r="Y42" s="112" t="s">
        <v>9</v>
      </c>
      <c r="Z42" s="112"/>
      <c r="AA42" s="112"/>
      <c r="AB42" s="111"/>
      <c r="AC42" s="111"/>
      <c r="AD42" s="111"/>
      <c r="AE42" s="111"/>
      <c r="AF42" s="111"/>
      <c r="AG42" s="111"/>
      <c r="AH42" s="111"/>
      <c r="AI42" s="111"/>
      <c r="AJ42" s="111"/>
      <c r="AK42" s="111"/>
      <c r="AL42" s="410" t="s">
        <v>139</v>
      </c>
      <c r="AM42" s="202"/>
      <c r="AN42" s="109"/>
      <c r="AO42" s="381"/>
      <c r="AP42" s="462">
        <v>310</v>
      </c>
      <c r="AQ42" s="407"/>
    </row>
    <row r="43" spans="1:43" x14ac:dyDescent="0.25">
      <c r="A43" s="407"/>
      <c r="B43" s="410"/>
      <c r="C43" s="202"/>
      <c r="D43" s="109"/>
      <c r="E43" s="1148"/>
      <c r="F43" s="1148"/>
      <c r="G43" s="1148"/>
      <c r="H43" s="1148"/>
      <c r="I43" s="1148"/>
      <c r="J43" s="1148"/>
      <c r="K43" s="1148"/>
      <c r="L43" s="1148"/>
      <c r="M43" s="1148"/>
      <c r="N43" s="1148"/>
      <c r="O43" s="1148"/>
      <c r="P43" s="1148"/>
      <c r="Q43" s="1148"/>
      <c r="R43" s="1148"/>
      <c r="S43" s="1148"/>
      <c r="T43" s="1148"/>
      <c r="U43" s="202"/>
      <c r="V43" s="109"/>
      <c r="W43" s="407" t="s">
        <v>197</v>
      </c>
      <c r="X43" s="407"/>
      <c r="Y43" s="407"/>
      <c r="Z43" s="407"/>
      <c r="AA43" s="111" t="s">
        <v>9</v>
      </c>
      <c r="AB43" s="160"/>
      <c r="AC43" s="111"/>
      <c r="AD43" s="111"/>
      <c r="AE43" s="111"/>
      <c r="AF43" s="111"/>
      <c r="AG43" s="111"/>
      <c r="AH43" s="111"/>
      <c r="AI43" s="111"/>
      <c r="AJ43" s="111"/>
      <c r="AK43" s="111"/>
      <c r="AL43" s="410" t="s">
        <v>141</v>
      </c>
      <c r="AM43" s="202"/>
      <c r="AN43" s="109"/>
      <c r="AO43" s="381"/>
      <c r="AP43" s="462">
        <v>311</v>
      </c>
      <c r="AQ43" s="407"/>
    </row>
    <row r="44" spans="1:43" x14ac:dyDescent="0.25">
      <c r="A44" s="407"/>
      <c r="B44" s="410"/>
      <c r="C44" s="202"/>
      <c r="D44" s="109"/>
      <c r="E44" s="1148"/>
      <c r="F44" s="1148"/>
      <c r="G44" s="1148"/>
      <c r="H44" s="1148"/>
      <c r="I44" s="1148"/>
      <c r="J44" s="1148"/>
      <c r="K44" s="1148"/>
      <c r="L44" s="1148"/>
      <c r="M44" s="1148"/>
      <c r="N44" s="1148"/>
      <c r="O44" s="1148"/>
      <c r="P44" s="1148"/>
      <c r="Q44" s="1148"/>
      <c r="R44" s="1148"/>
      <c r="S44" s="1148"/>
      <c r="T44" s="1148"/>
      <c r="U44" s="202"/>
      <c r="V44" s="109"/>
      <c r="W44" s="407" t="s">
        <v>198</v>
      </c>
      <c r="X44" s="407"/>
      <c r="Y44" s="407"/>
      <c r="Z44" s="407"/>
      <c r="AA44" s="407"/>
      <c r="AB44" s="407"/>
      <c r="AC44" s="111" t="s">
        <v>9</v>
      </c>
      <c r="AD44" s="112"/>
      <c r="AE44" s="111"/>
      <c r="AF44" s="160"/>
      <c r="AG44" s="111"/>
      <c r="AH44" s="111"/>
      <c r="AI44" s="111"/>
      <c r="AJ44" s="111"/>
      <c r="AK44" s="111"/>
      <c r="AL44" s="410" t="s">
        <v>143</v>
      </c>
      <c r="AM44" s="202"/>
      <c r="AN44" s="109"/>
      <c r="AO44" s="381"/>
      <c r="AP44" s="381"/>
      <c r="AQ44" s="407"/>
    </row>
    <row r="45" spans="1:43" x14ac:dyDescent="0.25">
      <c r="A45" s="407"/>
      <c r="B45" s="410"/>
      <c r="C45" s="202"/>
      <c r="D45" s="109"/>
      <c r="E45" s="1148"/>
      <c r="F45" s="1148"/>
      <c r="G45" s="1148"/>
      <c r="H45" s="1148"/>
      <c r="I45" s="1148"/>
      <c r="J45" s="1148"/>
      <c r="K45" s="1148"/>
      <c r="L45" s="1148"/>
      <c r="M45" s="1148"/>
      <c r="N45" s="1148"/>
      <c r="O45" s="1148"/>
      <c r="P45" s="1148"/>
      <c r="Q45" s="1148"/>
      <c r="R45" s="1148"/>
      <c r="S45" s="1148"/>
      <c r="T45" s="1148"/>
      <c r="U45" s="202"/>
      <c r="V45" s="109"/>
      <c r="W45" s="407" t="s">
        <v>199</v>
      </c>
      <c r="X45" s="407"/>
      <c r="Y45" s="407"/>
      <c r="Z45" s="407"/>
      <c r="AB45" s="112"/>
      <c r="AC45" s="160"/>
      <c r="AD45" s="111"/>
      <c r="AG45" s="111" t="s">
        <v>9</v>
      </c>
      <c r="AH45" s="111"/>
      <c r="AI45" s="111"/>
      <c r="AJ45" s="111"/>
      <c r="AK45" s="111"/>
      <c r="AL45" s="410" t="s">
        <v>200</v>
      </c>
      <c r="AM45" s="202"/>
      <c r="AN45" s="109"/>
      <c r="AO45" s="381"/>
      <c r="AP45" s="407"/>
      <c r="AQ45" s="407"/>
    </row>
    <row r="46" spans="1:43" x14ac:dyDescent="0.25">
      <c r="A46" s="407"/>
      <c r="B46" s="410"/>
      <c r="C46" s="202"/>
      <c r="D46" s="109"/>
      <c r="E46" s="1224" t="s">
        <v>1617</v>
      </c>
      <c r="F46" s="1224"/>
      <c r="G46" s="1224"/>
      <c r="H46" s="1224"/>
      <c r="I46" s="1224"/>
      <c r="J46" s="1224"/>
      <c r="K46" s="1224"/>
      <c r="L46" s="1224"/>
      <c r="M46" s="1224"/>
      <c r="N46" s="1224"/>
      <c r="O46" s="1224"/>
      <c r="P46" s="1224"/>
      <c r="Q46" s="1224"/>
      <c r="R46" s="1224"/>
      <c r="S46" s="1224"/>
      <c r="T46" s="1224"/>
      <c r="U46" s="202"/>
      <c r="V46" s="109"/>
      <c r="W46" s="407" t="s">
        <v>201</v>
      </c>
      <c r="X46" s="407"/>
      <c r="Y46" s="407"/>
      <c r="Z46" s="407"/>
      <c r="AC46" s="160"/>
      <c r="AE46" s="111"/>
      <c r="AF46" s="111" t="s">
        <v>9</v>
      </c>
      <c r="AG46" s="111"/>
      <c r="AH46" s="111"/>
      <c r="AI46" s="111"/>
      <c r="AJ46" s="111"/>
      <c r="AK46" s="111"/>
      <c r="AL46" s="410" t="s">
        <v>202</v>
      </c>
      <c r="AM46" s="202"/>
      <c r="AN46" s="109"/>
      <c r="AO46" s="381"/>
      <c r="AP46" s="407"/>
      <c r="AQ46" s="407"/>
    </row>
    <row r="47" spans="1:43" x14ac:dyDescent="0.25">
      <c r="A47" s="407"/>
      <c r="B47" s="410"/>
      <c r="C47" s="202"/>
      <c r="D47" s="109"/>
      <c r="E47" s="1224"/>
      <c r="F47" s="1224"/>
      <c r="G47" s="1224"/>
      <c r="H47" s="1224"/>
      <c r="I47" s="1224"/>
      <c r="J47" s="1224"/>
      <c r="K47" s="1224"/>
      <c r="L47" s="1224"/>
      <c r="M47" s="1224"/>
      <c r="N47" s="1224"/>
      <c r="O47" s="1224"/>
      <c r="P47" s="1224"/>
      <c r="Q47" s="1224"/>
      <c r="R47" s="1224"/>
      <c r="S47" s="1224"/>
      <c r="T47" s="1224"/>
      <c r="U47" s="202"/>
      <c r="V47" s="109"/>
      <c r="W47" s="407" t="s">
        <v>203</v>
      </c>
      <c r="X47" s="407"/>
      <c r="Y47" s="407"/>
      <c r="Z47" s="407"/>
      <c r="AA47" s="407"/>
      <c r="AB47" s="407"/>
      <c r="AC47" s="407"/>
      <c r="AD47" s="407"/>
      <c r="AE47" s="407"/>
      <c r="AF47" s="407"/>
      <c r="AH47" s="112"/>
      <c r="AJ47" s="111" t="s">
        <v>9</v>
      </c>
      <c r="AK47" s="111"/>
      <c r="AL47" s="410" t="s">
        <v>204</v>
      </c>
      <c r="AM47" s="202"/>
      <c r="AN47" s="109"/>
      <c r="AO47" s="381"/>
      <c r="AP47" s="1229">
        <v>314</v>
      </c>
      <c r="AQ47" s="407"/>
    </row>
    <row r="48" spans="1:43" x14ac:dyDescent="0.25">
      <c r="A48" s="407"/>
      <c r="B48" s="410"/>
      <c r="C48" s="202"/>
      <c r="D48" s="109"/>
      <c r="E48" s="1224"/>
      <c r="F48" s="1224"/>
      <c r="G48" s="1224"/>
      <c r="H48" s="1224"/>
      <c r="I48" s="1224"/>
      <c r="J48" s="1224"/>
      <c r="K48" s="1224"/>
      <c r="L48" s="1224"/>
      <c r="M48" s="1224"/>
      <c r="N48" s="1224"/>
      <c r="O48" s="1224"/>
      <c r="P48" s="1224"/>
      <c r="Q48" s="1224"/>
      <c r="R48" s="1224"/>
      <c r="S48" s="1224"/>
      <c r="T48" s="1224"/>
      <c r="U48" s="202"/>
      <c r="V48" s="109"/>
      <c r="W48" s="407" t="s">
        <v>205</v>
      </c>
      <c r="X48" s="407"/>
      <c r="Y48" s="407"/>
      <c r="Z48" s="407"/>
      <c r="AA48" s="407"/>
      <c r="AB48" s="407"/>
      <c r="AC48" s="112" t="s">
        <v>9</v>
      </c>
      <c r="AD48" s="112"/>
      <c r="AE48" s="160"/>
      <c r="AF48" s="112"/>
      <c r="AG48" s="111"/>
      <c r="AH48" s="111"/>
      <c r="AI48" s="111"/>
      <c r="AJ48" s="111"/>
      <c r="AK48" s="111"/>
      <c r="AL48" s="410" t="s">
        <v>206</v>
      </c>
      <c r="AM48" s="202"/>
      <c r="AN48" s="109"/>
      <c r="AO48" s="381"/>
      <c r="AP48" s="1229"/>
      <c r="AQ48" s="407"/>
    </row>
    <row r="49" spans="1:43" x14ac:dyDescent="0.25">
      <c r="A49" s="407"/>
      <c r="B49" s="410"/>
      <c r="C49" s="202"/>
      <c r="D49" s="109"/>
      <c r="E49" s="1224"/>
      <c r="F49" s="1224"/>
      <c r="G49" s="1224"/>
      <c r="H49" s="1224"/>
      <c r="I49" s="1224"/>
      <c r="J49" s="1224"/>
      <c r="K49" s="1224"/>
      <c r="L49" s="1224"/>
      <c r="M49" s="1224"/>
      <c r="N49" s="1224"/>
      <c r="O49" s="1224"/>
      <c r="P49" s="1224"/>
      <c r="Q49" s="1224"/>
      <c r="R49" s="1224"/>
      <c r="S49" s="1224"/>
      <c r="T49" s="1224"/>
      <c r="U49" s="202"/>
      <c r="V49" s="109"/>
      <c r="W49" s="407" t="s">
        <v>207</v>
      </c>
      <c r="X49" s="407"/>
      <c r="Y49" s="407"/>
      <c r="Z49" s="407"/>
      <c r="AA49" s="407"/>
      <c r="AB49" s="111" t="s">
        <v>9</v>
      </c>
      <c r="AC49" s="112"/>
      <c r="AD49" s="160"/>
      <c r="AE49" s="111"/>
      <c r="AF49" s="111"/>
      <c r="AG49" s="111"/>
      <c r="AH49" s="111"/>
      <c r="AI49" s="111"/>
      <c r="AJ49" s="111"/>
      <c r="AK49" s="111"/>
      <c r="AL49" s="410" t="s">
        <v>208</v>
      </c>
      <c r="AM49" s="202"/>
      <c r="AN49" s="109"/>
      <c r="AO49" s="381"/>
      <c r="AP49" s="381"/>
      <c r="AQ49" s="407"/>
    </row>
    <row r="50" spans="1:43" x14ac:dyDescent="0.25">
      <c r="A50" s="407"/>
      <c r="B50" s="410"/>
      <c r="C50" s="202"/>
      <c r="D50" s="109"/>
      <c r="E50" s="1224"/>
      <c r="F50" s="1224"/>
      <c r="G50" s="1224"/>
      <c r="H50" s="1224"/>
      <c r="I50" s="1224"/>
      <c r="J50" s="1224"/>
      <c r="K50" s="1224"/>
      <c r="L50" s="1224"/>
      <c r="M50" s="1224"/>
      <c r="N50" s="1224"/>
      <c r="O50" s="1224"/>
      <c r="P50" s="1224"/>
      <c r="Q50" s="1224"/>
      <c r="R50" s="1224"/>
      <c r="S50" s="1224"/>
      <c r="T50" s="1224"/>
      <c r="U50" s="202"/>
      <c r="V50" s="109"/>
      <c r="W50" s="407" t="s">
        <v>209</v>
      </c>
      <c r="X50" s="407"/>
      <c r="Y50" s="407"/>
      <c r="Z50" s="407"/>
      <c r="AA50" s="407"/>
      <c r="AB50" s="407"/>
      <c r="AC50" s="407"/>
      <c r="AD50" s="381"/>
      <c r="AF50" s="111" t="s">
        <v>9</v>
      </c>
      <c r="AG50" s="111"/>
      <c r="AH50" s="111"/>
      <c r="AI50" s="111"/>
      <c r="AJ50" s="111"/>
      <c r="AK50" s="111"/>
      <c r="AL50" s="410" t="s">
        <v>145</v>
      </c>
      <c r="AM50" s="202"/>
      <c r="AN50" s="109"/>
      <c r="AO50" s="381"/>
      <c r="AP50" s="407"/>
      <c r="AQ50" s="407"/>
    </row>
    <row r="51" spans="1:43" x14ac:dyDescent="0.25">
      <c r="A51" s="407"/>
      <c r="B51" s="410"/>
      <c r="C51" s="202"/>
      <c r="D51" s="109"/>
      <c r="E51" s="1224"/>
      <c r="F51" s="1224"/>
      <c r="G51" s="1224"/>
      <c r="H51" s="1224"/>
      <c r="I51" s="1224"/>
      <c r="J51" s="1224"/>
      <c r="K51" s="1224"/>
      <c r="L51" s="1224"/>
      <c r="M51" s="1224"/>
      <c r="N51" s="1224"/>
      <c r="O51" s="1224"/>
      <c r="P51" s="1224"/>
      <c r="Q51" s="1224"/>
      <c r="R51" s="1224"/>
      <c r="S51" s="1224"/>
      <c r="T51" s="1224"/>
      <c r="U51" s="202"/>
      <c r="V51" s="109"/>
      <c r="W51" s="407" t="s">
        <v>210</v>
      </c>
      <c r="X51" s="407"/>
      <c r="Y51" s="407"/>
      <c r="Z51" s="407"/>
      <c r="AA51" s="407"/>
      <c r="AB51" s="407"/>
      <c r="AC51" s="407"/>
      <c r="AD51" s="381"/>
      <c r="AE51" s="381"/>
      <c r="AF51" s="381"/>
      <c r="AG51" s="111" t="s">
        <v>9</v>
      </c>
      <c r="AH51" s="111"/>
      <c r="AI51" s="111"/>
      <c r="AJ51" s="160"/>
      <c r="AK51" s="111"/>
      <c r="AL51" s="410" t="s">
        <v>148</v>
      </c>
      <c r="AM51" s="202"/>
      <c r="AN51" s="109"/>
      <c r="AO51" s="381"/>
      <c r="AP51" s="407"/>
      <c r="AQ51" s="407"/>
    </row>
    <row r="52" spans="1:43" ht="6" customHeight="1" x14ac:dyDescent="0.25">
      <c r="A52" s="119"/>
      <c r="B52" s="118"/>
      <c r="C52" s="114"/>
      <c r="D52" s="113"/>
      <c r="E52" s="119"/>
      <c r="F52" s="119"/>
      <c r="G52" s="119"/>
      <c r="H52" s="119"/>
      <c r="I52" s="119"/>
      <c r="J52" s="119"/>
      <c r="K52" s="119"/>
      <c r="L52" s="119"/>
      <c r="M52" s="119"/>
      <c r="N52" s="119"/>
      <c r="O52" s="119"/>
      <c r="P52" s="119"/>
      <c r="Q52" s="119"/>
      <c r="R52" s="119"/>
      <c r="S52" s="119"/>
      <c r="T52" s="119"/>
      <c r="U52" s="114"/>
      <c r="V52" s="113"/>
      <c r="W52" s="119"/>
      <c r="X52" s="119"/>
      <c r="Y52" s="119"/>
      <c r="Z52" s="119"/>
      <c r="AA52" s="119"/>
      <c r="AB52" s="119"/>
      <c r="AC52" s="119"/>
      <c r="AD52" s="119"/>
      <c r="AE52" s="119"/>
      <c r="AF52" s="119"/>
      <c r="AG52" s="119"/>
      <c r="AH52" s="119"/>
      <c r="AI52" s="119"/>
      <c r="AJ52" s="119"/>
      <c r="AK52" s="119"/>
      <c r="AL52" s="118"/>
      <c r="AM52" s="114"/>
      <c r="AN52" s="113"/>
      <c r="AO52" s="119"/>
      <c r="AP52" s="119"/>
      <c r="AQ52" s="119"/>
    </row>
    <row r="53" spans="1:43" ht="6" customHeight="1" x14ac:dyDescent="0.25">
      <c r="A53" s="320"/>
      <c r="B53" s="192"/>
      <c r="C53" s="193"/>
      <c r="D53" s="109"/>
      <c r="E53" s="407"/>
      <c r="F53" s="407"/>
      <c r="G53" s="407"/>
      <c r="H53" s="407"/>
      <c r="I53" s="407"/>
      <c r="J53" s="407"/>
      <c r="K53" s="407"/>
      <c r="L53" s="407"/>
      <c r="M53" s="407"/>
      <c r="N53" s="407"/>
      <c r="O53" s="407"/>
      <c r="P53" s="407"/>
      <c r="Q53" s="407"/>
      <c r="R53" s="407"/>
      <c r="S53" s="407"/>
      <c r="T53" s="407"/>
      <c r="U53" s="202"/>
      <c r="V53" s="109"/>
      <c r="W53" s="407"/>
      <c r="X53" s="407"/>
      <c r="Y53" s="407"/>
      <c r="Z53" s="407"/>
      <c r="AA53" s="407"/>
      <c r="AB53" s="407"/>
      <c r="AC53" s="407"/>
      <c r="AD53" s="407"/>
      <c r="AE53" s="407"/>
      <c r="AF53" s="407"/>
      <c r="AG53" s="407"/>
      <c r="AH53" s="407"/>
      <c r="AI53" s="407"/>
      <c r="AJ53" s="407"/>
      <c r="AK53" s="407"/>
      <c r="AL53" s="203"/>
      <c r="AM53" s="202"/>
      <c r="AN53" s="109"/>
      <c r="AO53" s="407"/>
      <c r="AP53" s="407"/>
      <c r="AQ53" s="407"/>
    </row>
    <row r="54" spans="1:43" ht="11.25" customHeight="1" x14ac:dyDescent="0.25">
      <c r="A54" s="320"/>
      <c r="B54" s="473">
        <v>308</v>
      </c>
      <c r="C54" s="193"/>
      <c r="D54" s="109"/>
      <c r="E54" s="1148" t="str">
        <f ca="1">VLOOKUP(INDIRECT(ADDRESS(ROW(),COLUMN()-3)),INDIRECT("translations[[Question Num]:["&amp; Language_Selected &amp;"]]"),MATCH(Language_Selected,Language_Options,0)+1,FALSE)</f>
        <v>Now I'm going to show you two pictures. Please point to the picture that best matches what was used the last time you received your injectable.
SHOW IMAGES OF SAYANA PRESS AND REGULAR SYRINGE.</v>
      </c>
      <c r="F54" s="1148"/>
      <c r="G54" s="1148"/>
      <c r="H54" s="1148"/>
      <c r="I54" s="1148"/>
      <c r="J54" s="1148"/>
      <c r="K54" s="1148"/>
      <c r="L54" s="1148"/>
      <c r="M54" s="1148"/>
      <c r="N54" s="1148"/>
      <c r="O54" s="1148"/>
      <c r="P54" s="1148"/>
      <c r="Q54" s="1148"/>
      <c r="R54" s="1148"/>
      <c r="S54" s="1148"/>
      <c r="T54" s="1148"/>
      <c r="U54" s="146"/>
      <c r="V54" s="109"/>
      <c r="W54" s="407" t="s">
        <v>211</v>
      </c>
      <c r="X54" s="407"/>
      <c r="Z54" s="112"/>
      <c r="AA54" s="112"/>
      <c r="AB54" s="112"/>
      <c r="AC54" s="112"/>
      <c r="AD54" s="112"/>
      <c r="AE54" s="112"/>
      <c r="AF54" s="112" t="s">
        <v>9</v>
      </c>
      <c r="AG54" s="112"/>
      <c r="AH54" s="112"/>
      <c r="AI54" s="112"/>
      <c r="AJ54" s="112"/>
      <c r="AK54" s="112"/>
      <c r="AL54" s="223" t="s">
        <v>53</v>
      </c>
      <c r="AM54" s="202"/>
      <c r="AN54" s="109"/>
      <c r="AO54" s="407"/>
      <c r="AP54" s="407"/>
      <c r="AQ54" s="407"/>
    </row>
    <row r="55" spans="1:43" ht="11.25" customHeight="1" x14ac:dyDescent="0.25">
      <c r="A55" s="320"/>
      <c r="B55" s="255" t="s">
        <v>212</v>
      </c>
      <c r="C55" s="193"/>
      <c r="D55" s="109"/>
      <c r="E55" s="1148"/>
      <c r="F55" s="1148"/>
      <c r="G55" s="1148"/>
      <c r="H55" s="1148"/>
      <c r="I55" s="1148"/>
      <c r="J55" s="1148"/>
      <c r="K55" s="1148"/>
      <c r="L55" s="1148"/>
      <c r="M55" s="1148"/>
      <c r="N55" s="1148"/>
      <c r="O55" s="1148"/>
      <c r="P55" s="1148"/>
      <c r="Q55" s="1148"/>
      <c r="R55" s="1148"/>
      <c r="S55" s="1148"/>
      <c r="T55" s="1148"/>
      <c r="U55" s="146"/>
      <c r="V55" s="109"/>
      <c r="W55" s="407" t="s">
        <v>213</v>
      </c>
      <c r="X55" s="407"/>
      <c r="Z55" s="112"/>
      <c r="AA55" s="112"/>
      <c r="AB55" s="112"/>
      <c r="AC55" s="112"/>
      <c r="AD55" s="112"/>
      <c r="AE55" s="112" t="s">
        <v>9</v>
      </c>
      <c r="AF55" s="112"/>
      <c r="AG55" s="112"/>
      <c r="AH55" s="112"/>
      <c r="AI55" s="112"/>
      <c r="AJ55" s="112"/>
      <c r="AK55" s="112"/>
      <c r="AL55" s="223" t="s">
        <v>55</v>
      </c>
      <c r="AM55" s="202"/>
      <c r="AN55" s="109"/>
      <c r="AO55" s="407"/>
      <c r="AP55" s="1228">
        <v>314</v>
      </c>
      <c r="AQ55" s="407"/>
    </row>
    <row r="56" spans="1:43" ht="11.25" customHeight="1" x14ac:dyDescent="0.25">
      <c r="A56" s="320"/>
      <c r="B56" s="255"/>
      <c r="C56" s="193"/>
      <c r="D56" s="109"/>
      <c r="E56" s="1148"/>
      <c r="F56" s="1148"/>
      <c r="G56" s="1148"/>
      <c r="H56" s="1148"/>
      <c r="I56" s="1148"/>
      <c r="J56" s="1148"/>
      <c r="K56" s="1148"/>
      <c r="L56" s="1148"/>
      <c r="M56" s="1148"/>
      <c r="N56" s="1148"/>
      <c r="O56" s="1148"/>
      <c r="P56" s="1148"/>
      <c r="Q56" s="1148"/>
      <c r="R56" s="1148"/>
      <c r="S56" s="1148"/>
      <c r="T56" s="1148"/>
      <c r="U56" s="146"/>
      <c r="V56" s="109"/>
      <c r="W56" s="407" t="s">
        <v>150</v>
      </c>
      <c r="X56" s="407"/>
      <c r="Z56" s="112"/>
      <c r="AA56" s="112"/>
      <c r="AB56" s="112" t="s">
        <v>9</v>
      </c>
      <c r="AC56" s="112"/>
      <c r="AD56" s="112"/>
      <c r="AE56" s="112"/>
      <c r="AF56" s="112"/>
      <c r="AG56" s="112"/>
      <c r="AH56" s="112"/>
      <c r="AI56" s="112"/>
      <c r="AJ56" s="112"/>
      <c r="AK56" s="112"/>
      <c r="AL56" s="223" t="s">
        <v>103</v>
      </c>
      <c r="AM56" s="202"/>
      <c r="AN56" s="109"/>
      <c r="AO56" s="407"/>
      <c r="AP56" s="1228"/>
      <c r="AQ56" s="407"/>
    </row>
    <row r="57" spans="1:43" ht="11.25" customHeight="1" x14ac:dyDescent="0.25">
      <c r="A57" s="320"/>
      <c r="B57" s="255"/>
      <c r="C57" s="193"/>
      <c r="D57" s="109"/>
      <c r="E57" s="1148"/>
      <c r="F57" s="1148"/>
      <c r="G57" s="1148"/>
      <c r="H57" s="1148"/>
      <c r="I57" s="1148"/>
      <c r="J57" s="1148"/>
      <c r="K57" s="1148"/>
      <c r="L57" s="1148"/>
      <c r="M57" s="1148"/>
      <c r="N57" s="1148"/>
      <c r="O57" s="1148"/>
      <c r="P57" s="1148"/>
      <c r="Q57" s="1148"/>
      <c r="R57" s="1148"/>
      <c r="S57" s="1148"/>
      <c r="T57" s="1148"/>
      <c r="U57" s="146"/>
      <c r="V57" s="109"/>
      <c r="AL57" s="223"/>
      <c r="AM57" s="202"/>
      <c r="AN57" s="109"/>
      <c r="AO57" s="407"/>
      <c r="AP57" s="359"/>
      <c r="AQ57" s="407"/>
    </row>
    <row r="58" spans="1:43" ht="11.25" customHeight="1" x14ac:dyDescent="0.25">
      <c r="A58" s="320"/>
      <c r="B58" s="255"/>
      <c r="C58" s="193"/>
      <c r="D58" s="109"/>
      <c r="E58" s="1148"/>
      <c r="F58" s="1148"/>
      <c r="G58" s="1148"/>
      <c r="H58" s="1148"/>
      <c r="I58" s="1148"/>
      <c r="J58" s="1148"/>
      <c r="K58" s="1148"/>
      <c r="L58" s="1148"/>
      <c r="M58" s="1148"/>
      <c r="N58" s="1148"/>
      <c r="O58" s="1148"/>
      <c r="P58" s="1148"/>
      <c r="Q58" s="1148"/>
      <c r="R58" s="1148"/>
      <c r="S58" s="1148"/>
      <c r="T58" s="1148"/>
      <c r="U58" s="146"/>
      <c r="V58" s="109"/>
      <c r="W58" s="407"/>
      <c r="X58" s="407"/>
      <c r="Z58" s="112"/>
      <c r="AA58" s="112"/>
      <c r="AB58" s="112"/>
      <c r="AC58" s="112"/>
      <c r="AD58" s="112"/>
      <c r="AE58" s="112"/>
      <c r="AF58" s="112"/>
      <c r="AG58" s="112"/>
      <c r="AH58" s="112"/>
      <c r="AI58" s="112"/>
      <c r="AJ58" s="112"/>
      <c r="AK58" s="112"/>
      <c r="AL58" s="223"/>
      <c r="AM58" s="202"/>
      <c r="AN58" s="109"/>
      <c r="AO58" s="407"/>
      <c r="AP58" s="359"/>
      <c r="AQ58" s="407"/>
    </row>
    <row r="59" spans="1:43" ht="11.25" customHeight="1" x14ac:dyDescent="0.25">
      <c r="A59" s="320"/>
      <c r="B59" s="255"/>
      <c r="C59" s="193"/>
      <c r="D59" s="109"/>
      <c r="E59" s="1148"/>
      <c r="F59" s="1148"/>
      <c r="G59" s="1148"/>
      <c r="H59" s="1148"/>
      <c r="I59" s="1148"/>
      <c r="J59" s="1148"/>
      <c r="K59" s="1148"/>
      <c r="L59" s="1148"/>
      <c r="M59" s="1148"/>
      <c r="N59" s="1148"/>
      <c r="O59" s="1148"/>
      <c r="P59" s="1148"/>
      <c r="Q59" s="1148"/>
      <c r="R59" s="1148"/>
      <c r="S59" s="1148"/>
      <c r="T59" s="1148"/>
      <c r="U59" s="146"/>
      <c r="V59" s="109"/>
      <c r="W59" s="407"/>
      <c r="X59" s="407"/>
      <c r="Z59" s="112"/>
      <c r="AA59" s="112"/>
      <c r="AB59" s="112"/>
      <c r="AC59" s="112"/>
      <c r="AD59" s="112"/>
      <c r="AE59" s="112"/>
      <c r="AF59" s="112"/>
      <c r="AG59" s="112"/>
      <c r="AH59" s="112"/>
      <c r="AI59" s="112"/>
      <c r="AJ59" s="112"/>
      <c r="AK59" s="112"/>
      <c r="AL59" s="223"/>
      <c r="AM59" s="202"/>
      <c r="AN59" s="109"/>
      <c r="AO59" s="407"/>
      <c r="AP59" s="359"/>
      <c r="AQ59" s="407"/>
    </row>
    <row r="60" spans="1:43" ht="6" customHeight="1" x14ac:dyDescent="0.25">
      <c r="A60" s="194"/>
      <c r="B60" s="195"/>
      <c r="C60" s="196"/>
      <c r="D60" s="113"/>
      <c r="E60" s="119"/>
      <c r="F60" s="119"/>
      <c r="G60" s="119"/>
      <c r="H60" s="119"/>
      <c r="I60" s="119"/>
      <c r="J60" s="119"/>
      <c r="K60" s="119"/>
      <c r="L60" s="119"/>
      <c r="M60" s="119"/>
      <c r="N60" s="119"/>
      <c r="O60" s="119"/>
      <c r="P60" s="119"/>
      <c r="Q60" s="119"/>
      <c r="R60" s="119"/>
      <c r="S60" s="119"/>
      <c r="T60" s="119"/>
      <c r="U60" s="114"/>
      <c r="V60" s="113"/>
      <c r="W60" s="119"/>
      <c r="X60" s="119"/>
      <c r="Y60" s="119"/>
      <c r="Z60" s="119"/>
      <c r="AA60" s="119"/>
      <c r="AB60" s="119"/>
      <c r="AC60" s="119"/>
      <c r="AD60" s="119"/>
      <c r="AE60" s="119"/>
      <c r="AF60" s="119"/>
      <c r="AG60" s="119"/>
      <c r="AH60" s="119"/>
      <c r="AI60" s="119"/>
      <c r="AJ60" s="119"/>
      <c r="AK60" s="119"/>
      <c r="AL60" s="120"/>
      <c r="AM60" s="114"/>
      <c r="AN60" s="113"/>
      <c r="AO60" s="119"/>
      <c r="AP60" s="119"/>
      <c r="AQ60" s="119"/>
    </row>
    <row r="61" spans="1:43" ht="6" customHeight="1" x14ac:dyDescent="0.25">
      <c r="A61" s="320"/>
      <c r="B61" s="192"/>
      <c r="C61" s="193"/>
      <c r="D61" s="109"/>
      <c r="E61" s="407"/>
      <c r="F61" s="407"/>
      <c r="G61" s="407"/>
      <c r="H61" s="407"/>
      <c r="I61" s="407"/>
      <c r="J61" s="407"/>
      <c r="K61" s="407"/>
      <c r="L61" s="407"/>
      <c r="M61" s="407"/>
      <c r="N61" s="407"/>
      <c r="O61" s="407"/>
      <c r="P61" s="407"/>
      <c r="Q61" s="407"/>
      <c r="R61" s="407"/>
      <c r="S61" s="407"/>
      <c r="T61" s="407"/>
      <c r="U61" s="202"/>
      <c r="V61" s="109"/>
      <c r="W61" s="407"/>
      <c r="X61" s="407"/>
      <c r="Y61" s="407"/>
      <c r="Z61" s="407"/>
      <c r="AA61" s="407"/>
      <c r="AB61" s="407"/>
      <c r="AC61" s="407"/>
      <c r="AD61" s="407"/>
      <c r="AE61" s="407"/>
      <c r="AF61" s="407"/>
      <c r="AG61" s="407"/>
      <c r="AH61" s="407"/>
      <c r="AI61" s="407"/>
      <c r="AJ61" s="407"/>
      <c r="AK61" s="407"/>
      <c r="AL61" s="203"/>
      <c r="AM61" s="202"/>
      <c r="AN61" s="109"/>
      <c r="AO61" s="407"/>
      <c r="AP61" s="407"/>
      <c r="AQ61" s="407"/>
    </row>
    <row r="62" spans="1:43" ht="11.25" customHeight="1" x14ac:dyDescent="0.25">
      <c r="A62" s="320"/>
      <c r="B62" s="473">
        <v>309</v>
      </c>
      <c r="C62" s="193"/>
      <c r="D62" s="109"/>
      <c r="E62" s="1148" t="str">
        <f ca="1">VLOOKUP(INDIRECT(ADDRESS(ROW(),COLUMN()-3)),INDIRECT("translations[[Question Num]:["&amp; Language_Selected &amp;"]]"),MATCH(Language_Selected,Language_Options,0)+1,FALSE)</f>
        <v>The last time you received your injectable, did you inject DMPA-SC/Sayana Press yourself or did a health care provider do it for you?</v>
      </c>
      <c r="F62" s="1148"/>
      <c r="G62" s="1148"/>
      <c r="H62" s="1148"/>
      <c r="I62" s="1148"/>
      <c r="J62" s="1148"/>
      <c r="K62" s="1148"/>
      <c r="L62" s="1148"/>
      <c r="M62" s="1148"/>
      <c r="N62" s="1148"/>
      <c r="O62" s="1148"/>
      <c r="P62" s="1148"/>
      <c r="Q62" s="1148"/>
      <c r="R62" s="1148"/>
      <c r="S62" s="1148"/>
      <c r="T62" s="1148"/>
      <c r="U62" s="146"/>
      <c r="V62" s="109"/>
      <c r="W62" s="407" t="s">
        <v>214</v>
      </c>
      <c r="X62" s="407"/>
      <c r="Z62" s="112"/>
      <c r="AA62" s="112"/>
      <c r="AB62" s="112"/>
      <c r="AC62" s="112" t="s">
        <v>9</v>
      </c>
      <c r="AD62" s="112"/>
      <c r="AE62" s="112"/>
      <c r="AF62" s="112"/>
      <c r="AG62" s="112"/>
      <c r="AH62" s="112"/>
      <c r="AI62" s="112"/>
      <c r="AJ62" s="112"/>
      <c r="AK62" s="112"/>
      <c r="AL62" s="223" t="s">
        <v>53</v>
      </c>
      <c r="AM62" s="202"/>
      <c r="AN62" s="109"/>
      <c r="AO62" s="407"/>
      <c r="AP62" s="407"/>
      <c r="AQ62" s="407"/>
    </row>
    <row r="63" spans="1:43" ht="11.25" customHeight="1" x14ac:dyDescent="0.25">
      <c r="A63" s="320"/>
      <c r="B63" s="255" t="s">
        <v>212</v>
      </c>
      <c r="C63" s="193"/>
      <c r="D63" s="109"/>
      <c r="E63" s="1148"/>
      <c r="F63" s="1148"/>
      <c r="G63" s="1148"/>
      <c r="H63" s="1148"/>
      <c r="I63" s="1148"/>
      <c r="J63" s="1148"/>
      <c r="K63" s="1148"/>
      <c r="L63" s="1148"/>
      <c r="M63" s="1148"/>
      <c r="N63" s="1148"/>
      <c r="O63" s="1148"/>
      <c r="P63" s="1148"/>
      <c r="Q63" s="1148"/>
      <c r="R63" s="1148"/>
      <c r="S63" s="1148"/>
      <c r="T63" s="1148"/>
      <c r="U63" s="146"/>
      <c r="V63" s="109"/>
      <c r="W63" s="407" t="s">
        <v>1589</v>
      </c>
      <c r="X63" s="407"/>
      <c r="Z63" s="112"/>
      <c r="AA63" s="112"/>
      <c r="AB63" s="112"/>
      <c r="AC63" s="112"/>
      <c r="AD63" s="112"/>
      <c r="AE63" s="112"/>
      <c r="AF63" s="112"/>
      <c r="AG63" s="112"/>
      <c r="AH63" s="112"/>
      <c r="AI63" s="112"/>
      <c r="AJ63" s="112"/>
      <c r="AK63" s="112"/>
      <c r="AL63" s="223" t="s">
        <v>55</v>
      </c>
      <c r="AM63" s="202"/>
      <c r="AN63" s="109"/>
      <c r="AO63" s="407"/>
      <c r="AP63" s="359">
        <v>314</v>
      </c>
      <c r="AQ63" s="407"/>
    </row>
    <row r="64" spans="1:43" ht="11.25" customHeight="1" x14ac:dyDescent="0.25">
      <c r="A64" s="320"/>
      <c r="B64" s="192"/>
      <c r="C64" s="193"/>
      <c r="D64" s="109"/>
      <c r="E64" s="1148"/>
      <c r="F64" s="1148"/>
      <c r="G64" s="1148"/>
      <c r="H64" s="1148"/>
      <c r="I64" s="1148"/>
      <c r="J64" s="1148"/>
      <c r="K64" s="1148"/>
      <c r="L64" s="1148"/>
      <c r="M64" s="1148"/>
      <c r="N64" s="1148"/>
      <c r="O64" s="1148"/>
      <c r="P64" s="1148"/>
      <c r="Q64" s="1148"/>
      <c r="R64" s="1148"/>
      <c r="S64" s="1148"/>
      <c r="T64" s="1148"/>
      <c r="U64" s="146"/>
      <c r="V64" s="109"/>
      <c r="W64" s="407" t="s">
        <v>150</v>
      </c>
      <c r="X64" s="407"/>
      <c r="Z64" s="112"/>
      <c r="AA64" s="112"/>
      <c r="AB64" s="112" t="s">
        <v>9</v>
      </c>
      <c r="AC64" s="112"/>
      <c r="AD64" s="112"/>
      <c r="AE64" s="112"/>
      <c r="AF64" s="112"/>
      <c r="AG64" s="112"/>
      <c r="AH64" s="112"/>
      <c r="AI64" s="112"/>
      <c r="AJ64" s="112"/>
      <c r="AK64" s="112"/>
      <c r="AL64" s="223" t="s">
        <v>103</v>
      </c>
      <c r="AM64" s="202"/>
      <c r="AN64" s="109"/>
      <c r="AO64" s="407"/>
      <c r="AP64" s="407"/>
      <c r="AQ64" s="407"/>
    </row>
    <row r="65" spans="1:43" ht="6" customHeight="1" x14ac:dyDescent="0.25">
      <c r="A65" s="320"/>
      <c r="B65" s="192"/>
      <c r="C65" s="193"/>
      <c r="D65" s="109"/>
      <c r="E65" s="407"/>
      <c r="F65" s="407"/>
      <c r="G65" s="407"/>
      <c r="H65" s="407"/>
      <c r="I65" s="407"/>
      <c r="J65" s="407"/>
      <c r="K65" s="407"/>
      <c r="L65" s="407"/>
      <c r="M65" s="407"/>
      <c r="N65" s="407"/>
      <c r="O65" s="407"/>
      <c r="P65" s="407"/>
      <c r="Q65" s="407"/>
      <c r="R65" s="407"/>
      <c r="S65" s="407"/>
      <c r="T65" s="407"/>
      <c r="U65" s="202"/>
      <c r="V65" s="109"/>
      <c r="W65" s="407"/>
      <c r="X65" s="407"/>
      <c r="Y65" s="407"/>
      <c r="Z65" s="407"/>
      <c r="AA65" s="407"/>
      <c r="AB65" s="407"/>
      <c r="AC65" s="407"/>
      <c r="AD65" s="407"/>
      <c r="AE65" s="407"/>
      <c r="AF65" s="407"/>
      <c r="AG65" s="407"/>
      <c r="AH65" s="407"/>
      <c r="AI65" s="407"/>
      <c r="AJ65" s="407"/>
      <c r="AK65" s="407"/>
      <c r="AL65" s="203"/>
      <c r="AM65" s="202"/>
      <c r="AN65" s="109"/>
      <c r="AO65" s="407"/>
      <c r="AP65" s="407"/>
      <c r="AQ65" s="407"/>
    </row>
    <row r="66" spans="1:43" ht="6" customHeight="1" x14ac:dyDescent="0.25">
      <c r="A66" s="29"/>
      <c r="B66" s="433"/>
      <c r="C66" s="107"/>
      <c r="D66" s="108"/>
      <c r="E66" s="29"/>
      <c r="F66" s="29"/>
      <c r="G66" s="29"/>
      <c r="H66" s="29"/>
      <c r="I66" s="29"/>
      <c r="J66" s="29"/>
      <c r="K66" s="29"/>
      <c r="L66" s="29"/>
      <c r="M66" s="29"/>
      <c r="N66" s="29"/>
      <c r="O66" s="29"/>
      <c r="P66" s="29"/>
      <c r="Q66" s="29"/>
      <c r="R66" s="29"/>
      <c r="S66" s="29"/>
      <c r="T66" s="29"/>
      <c r="U66" s="107"/>
      <c r="V66" s="108"/>
      <c r="W66" s="29"/>
      <c r="X66" s="29"/>
      <c r="Y66" s="29"/>
      <c r="Z66" s="29"/>
      <c r="AA66" s="29"/>
      <c r="AB66" s="29"/>
      <c r="AC66" s="29"/>
      <c r="AD66" s="29"/>
      <c r="AE66" s="29"/>
      <c r="AF66" s="29"/>
      <c r="AG66" s="29"/>
      <c r="AH66" s="29"/>
      <c r="AI66" s="29"/>
      <c r="AJ66" s="29"/>
      <c r="AK66" s="29"/>
      <c r="AL66" s="33"/>
      <c r="AM66" s="107"/>
      <c r="AN66" s="108"/>
      <c r="AO66" s="29"/>
      <c r="AP66" s="29"/>
      <c r="AQ66" s="29"/>
    </row>
    <row r="67" spans="1:43" ht="11.25" customHeight="1" x14ac:dyDescent="0.25">
      <c r="A67" s="407"/>
      <c r="B67" s="460">
        <v>310</v>
      </c>
      <c r="C67" s="202"/>
      <c r="D67" s="109"/>
      <c r="E67" s="1148" t="str">
        <f ca="1">VLOOKUP(INDIRECT(ADDRESS(ROW(),COLUMN()-3)),INDIRECT("translations[[Question Num]:["&amp; Language_Selected &amp;"]]"),MATCH(Language_Selected,Language_Options,0)+1,FALSE)</f>
        <v>What is the brand name of the pills you are using?
IF DON'T KNOW THE BRAND, ASK TO SEE THE PACKAGE.</v>
      </c>
      <c r="F67" s="1148"/>
      <c r="G67" s="1148"/>
      <c r="H67" s="1148"/>
      <c r="I67" s="1148"/>
      <c r="J67" s="1148"/>
      <c r="K67" s="1148"/>
      <c r="L67" s="1148"/>
      <c r="M67" s="1148"/>
      <c r="N67" s="1148"/>
      <c r="O67" s="1148"/>
      <c r="P67" s="1148"/>
      <c r="Q67" s="1148"/>
      <c r="R67" s="1148"/>
      <c r="S67" s="1148"/>
      <c r="T67" s="1148"/>
      <c r="U67" s="202"/>
      <c r="V67" s="109"/>
      <c r="W67" s="407" t="s">
        <v>215</v>
      </c>
      <c r="X67" s="407"/>
      <c r="Y67" s="407"/>
      <c r="Z67" s="112" t="s">
        <v>9</v>
      </c>
      <c r="AA67" s="112"/>
      <c r="AB67" s="160"/>
      <c r="AC67" s="112"/>
      <c r="AD67" s="112"/>
      <c r="AE67" s="112"/>
      <c r="AF67" s="112"/>
      <c r="AG67" s="112"/>
      <c r="AH67" s="112"/>
      <c r="AI67" s="112"/>
      <c r="AJ67" s="112"/>
      <c r="AK67" s="112"/>
      <c r="AL67" s="203" t="s">
        <v>75</v>
      </c>
      <c r="AM67" s="202"/>
      <c r="AN67" s="109"/>
      <c r="AO67" s="407"/>
      <c r="AP67" s="407"/>
      <c r="AQ67" s="407"/>
    </row>
    <row r="68" spans="1:43" x14ac:dyDescent="0.25">
      <c r="A68" s="407"/>
      <c r="B68" s="410"/>
      <c r="C68" s="202"/>
      <c r="D68" s="109"/>
      <c r="E68" s="1148"/>
      <c r="F68" s="1148"/>
      <c r="G68" s="1148"/>
      <c r="H68" s="1148"/>
      <c r="I68" s="1148"/>
      <c r="J68" s="1148"/>
      <c r="K68" s="1148"/>
      <c r="L68" s="1148"/>
      <c r="M68" s="1148"/>
      <c r="N68" s="1148"/>
      <c r="O68" s="1148"/>
      <c r="P68" s="1148"/>
      <c r="Q68" s="1148"/>
      <c r="R68" s="1148"/>
      <c r="S68" s="1148"/>
      <c r="T68" s="1148"/>
      <c r="U68" s="202"/>
      <c r="V68" s="109"/>
      <c r="W68" s="407" t="s">
        <v>216</v>
      </c>
      <c r="X68" s="407"/>
      <c r="Y68" s="407"/>
      <c r="Z68" s="112" t="s">
        <v>9</v>
      </c>
      <c r="AA68" s="112"/>
      <c r="AB68" s="160"/>
      <c r="AC68" s="112"/>
      <c r="AD68" s="112"/>
      <c r="AE68" s="112"/>
      <c r="AF68" s="112"/>
      <c r="AG68" s="112"/>
      <c r="AH68" s="112"/>
      <c r="AI68" s="112"/>
      <c r="AJ68" s="112"/>
      <c r="AK68" s="112"/>
      <c r="AL68" s="203" t="s">
        <v>95</v>
      </c>
      <c r="AM68" s="202"/>
      <c r="AN68" s="109"/>
      <c r="AO68" s="407"/>
      <c r="AP68" s="407"/>
      <c r="AQ68" s="407"/>
    </row>
    <row r="69" spans="1:43" x14ac:dyDescent="0.25">
      <c r="A69" s="407"/>
      <c r="B69" s="410"/>
      <c r="C69" s="202"/>
      <c r="D69" s="109"/>
      <c r="E69" s="1148"/>
      <c r="F69" s="1148"/>
      <c r="G69" s="1148"/>
      <c r="H69" s="1148"/>
      <c r="I69" s="1148"/>
      <c r="J69" s="1148"/>
      <c r="K69" s="1148"/>
      <c r="L69" s="1148"/>
      <c r="M69" s="1148"/>
      <c r="N69" s="1148"/>
      <c r="O69" s="1148"/>
      <c r="P69" s="1148"/>
      <c r="Q69" s="1148"/>
      <c r="R69" s="1148"/>
      <c r="S69" s="1148"/>
      <c r="T69" s="1148"/>
      <c r="U69" s="202"/>
      <c r="V69" s="109"/>
      <c r="W69" s="407" t="s">
        <v>217</v>
      </c>
      <c r="X69" s="407"/>
      <c r="Y69" s="407"/>
      <c r="Z69" s="112" t="s">
        <v>9</v>
      </c>
      <c r="AA69" s="112"/>
      <c r="AB69" s="160"/>
      <c r="AC69" s="112"/>
      <c r="AD69" s="112"/>
      <c r="AE69" s="112"/>
      <c r="AF69" s="112"/>
      <c r="AG69" s="112"/>
      <c r="AH69" s="112"/>
      <c r="AI69" s="112"/>
      <c r="AJ69" s="112"/>
      <c r="AK69" s="112"/>
      <c r="AL69" s="203" t="s">
        <v>96</v>
      </c>
      <c r="AM69" s="202"/>
      <c r="AN69" s="109"/>
      <c r="AO69" s="407"/>
      <c r="AP69" s="407"/>
      <c r="AQ69" s="407"/>
    </row>
    <row r="70" spans="1:43" x14ac:dyDescent="0.25">
      <c r="A70" s="407"/>
      <c r="B70" s="410"/>
      <c r="C70" s="202"/>
      <c r="D70" s="109"/>
      <c r="E70" s="1148"/>
      <c r="F70" s="1148"/>
      <c r="G70" s="1148"/>
      <c r="H70" s="1148"/>
      <c r="I70" s="1148"/>
      <c r="J70" s="1148"/>
      <c r="K70" s="1148"/>
      <c r="L70" s="1148"/>
      <c r="M70" s="1148"/>
      <c r="N70" s="1148"/>
      <c r="O70" s="1148"/>
      <c r="P70" s="1148"/>
      <c r="Q70" s="1148"/>
      <c r="R70" s="1148"/>
      <c r="S70" s="1148"/>
      <c r="T70" s="1148"/>
      <c r="U70" s="202"/>
      <c r="V70" s="109"/>
      <c r="W70" s="407"/>
      <c r="X70" s="407"/>
      <c r="Y70" s="407"/>
      <c r="Z70" s="407"/>
      <c r="AA70" s="407"/>
      <c r="AB70" s="407"/>
      <c r="AC70" s="407"/>
      <c r="AD70" s="407"/>
      <c r="AE70" s="407"/>
      <c r="AF70" s="407"/>
      <c r="AG70" s="407"/>
      <c r="AH70" s="407"/>
      <c r="AI70" s="407"/>
      <c r="AJ70" s="407"/>
      <c r="AK70" s="407"/>
      <c r="AL70" s="203"/>
      <c r="AM70" s="202"/>
      <c r="AN70" s="109"/>
      <c r="AO70" s="407"/>
      <c r="AP70" s="462">
        <v>314</v>
      </c>
      <c r="AQ70" s="407"/>
    </row>
    <row r="71" spans="1:43" x14ac:dyDescent="0.25">
      <c r="A71" s="407"/>
      <c r="B71" s="410"/>
      <c r="C71" s="202"/>
      <c r="D71" s="109"/>
      <c r="E71" s="1148"/>
      <c r="F71" s="1148"/>
      <c r="G71" s="1148"/>
      <c r="H71" s="1148"/>
      <c r="I71" s="1148"/>
      <c r="J71" s="1148"/>
      <c r="K71" s="1148"/>
      <c r="L71" s="1148"/>
      <c r="M71" s="1148"/>
      <c r="N71" s="1148"/>
      <c r="O71" s="1148"/>
      <c r="P71" s="1148"/>
      <c r="Q71" s="1148"/>
      <c r="R71" s="1148"/>
      <c r="S71" s="1148"/>
      <c r="T71" s="1148"/>
      <c r="U71" s="202"/>
      <c r="V71" s="109"/>
      <c r="W71" s="407" t="s">
        <v>144</v>
      </c>
      <c r="X71" s="407"/>
      <c r="Y71" s="407"/>
      <c r="Z71" s="407"/>
      <c r="AA71" s="407"/>
      <c r="AB71" s="407"/>
      <c r="AC71" s="407"/>
      <c r="AD71" s="407"/>
      <c r="AE71" s="407"/>
      <c r="AF71" s="407"/>
      <c r="AG71" s="407"/>
      <c r="AH71" s="407"/>
      <c r="AI71" s="407"/>
      <c r="AJ71" s="407"/>
      <c r="AK71" s="407"/>
      <c r="AL71" s="223" t="s">
        <v>218</v>
      </c>
      <c r="AM71" s="202"/>
      <c r="AN71" s="109"/>
      <c r="AO71" s="407"/>
      <c r="AP71" s="407"/>
      <c r="AQ71" s="407"/>
    </row>
    <row r="72" spans="1:43" x14ac:dyDescent="0.25">
      <c r="A72" s="407"/>
      <c r="B72" s="410"/>
      <c r="C72" s="202"/>
      <c r="D72" s="109"/>
      <c r="E72" s="1148"/>
      <c r="F72" s="1148"/>
      <c r="G72" s="1148"/>
      <c r="H72" s="1148"/>
      <c r="I72" s="1148"/>
      <c r="J72" s="1148"/>
      <c r="K72" s="1148"/>
      <c r="L72" s="1148"/>
      <c r="M72" s="1148"/>
      <c r="N72" s="1148"/>
      <c r="O72" s="1148"/>
      <c r="P72" s="1148"/>
      <c r="Q72" s="1148"/>
      <c r="R72" s="1148"/>
      <c r="S72" s="1148"/>
      <c r="T72" s="1148"/>
      <c r="U72" s="202"/>
      <c r="V72" s="109"/>
      <c r="W72" s="407"/>
      <c r="X72" s="407"/>
      <c r="Y72" s="407"/>
      <c r="Z72" s="1212" t="s">
        <v>146</v>
      </c>
      <c r="AA72" s="1212"/>
      <c r="AB72" s="1212"/>
      <c r="AC72" s="1212"/>
      <c r="AD72" s="1212"/>
      <c r="AE72" s="1212"/>
      <c r="AF72" s="1212"/>
      <c r="AG72" s="1212"/>
      <c r="AH72" s="1212"/>
      <c r="AI72" s="1212"/>
      <c r="AJ72" s="1212"/>
      <c r="AK72" s="1212"/>
      <c r="AL72" s="203"/>
      <c r="AM72" s="202"/>
      <c r="AN72" s="109"/>
      <c r="AO72" s="407"/>
      <c r="AP72" s="407"/>
      <c r="AQ72" s="407"/>
    </row>
    <row r="73" spans="1:43" x14ac:dyDescent="0.25">
      <c r="A73" s="407"/>
      <c r="B73" s="410"/>
      <c r="C73" s="202"/>
      <c r="D73" s="109"/>
      <c r="E73" s="1148"/>
      <c r="F73" s="1148"/>
      <c r="G73" s="1148"/>
      <c r="H73" s="1148"/>
      <c r="I73" s="1148"/>
      <c r="J73" s="1148"/>
      <c r="K73" s="1148"/>
      <c r="L73" s="1148"/>
      <c r="M73" s="1148"/>
      <c r="N73" s="1148"/>
      <c r="O73" s="1148"/>
      <c r="P73" s="1148"/>
      <c r="Q73" s="1148"/>
      <c r="R73" s="1148"/>
      <c r="S73" s="1148"/>
      <c r="T73" s="1148"/>
      <c r="U73" s="202"/>
      <c r="V73" s="109"/>
      <c r="W73" s="407" t="s">
        <v>150</v>
      </c>
      <c r="X73" s="407"/>
      <c r="Y73" s="407"/>
      <c r="Z73" s="407"/>
      <c r="AA73" s="407"/>
      <c r="AB73" s="112" t="s">
        <v>9</v>
      </c>
      <c r="AC73" s="160"/>
      <c r="AD73" s="112"/>
      <c r="AE73" s="112"/>
      <c r="AF73" s="112"/>
      <c r="AG73" s="112"/>
      <c r="AH73" s="112"/>
      <c r="AI73" s="112"/>
      <c r="AJ73" s="112"/>
      <c r="AK73" s="112"/>
      <c r="AL73" s="203" t="s">
        <v>219</v>
      </c>
      <c r="AM73" s="202"/>
      <c r="AN73" s="109"/>
      <c r="AO73" s="407"/>
      <c r="AP73" s="407"/>
      <c r="AQ73" s="407"/>
    </row>
    <row r="74" spans="1:43" ht="6" customHeight="1" x14ac:dyDescent="0.25">
      <c r="A74" s="119"/>
      <c r="B74" s="118"/>
      <c r="C74" s="114"/>
      <c r="D74" s="113"/>
      <c r="E74" s="119"/>
      <c r="F74" s="119"/>
      <c r="G74" s="119"/>
      <c r="H74" s="119"/>
      <c r="I74" s="119"/>
      <c r="J74" s="119"/>
      <c r="K74" s="119"/>
      <c r="L74" s="119"/>
      <c r="M74" s="119"/>
      <c r="N74" s="119"/>
      <c r="O74" s="119"/>
      <c r="P74" s="119"/>
      <c r="Q74" s="119"/>
      <c r="R74" s="119"/>
      <c r="S74" s="119"/>
      <c r="T74" s="119"/>
      <c r="U74" s="114"/>
      <c r="V74" s="113"/>
      <c r="W74" s="119"/>
      <c r="X74" s="119"/>
      <c r="Y74" s="119"/>
      <c r="Z74" s="119"/>
      <c r="AA74" s="119"/>
      <c r="AB74" s="119"/>
      <c r="AC74" s="119"/>
      <c r="AD74" s="119"/>
      <c r="AE74" s="119"/>
      <c r="AF74" s="119"/>
      <c r="AG74" s="119"/>
      <c r="AH74" s="119"/>
      <c r="AI74" s="119"/>
      <c r="AJ74" s="119"/>
      <c r="AK74" s="119"/>
      <c r="AL74" s="120"/>
      <c r="AM74" s="114"/>
      <c r="AN74" s="113"/>
      <c r="AO74" s="119"/>
      <c r="AP74" s="119"/>
      <c r="AQ74" s="119"/>
    </row>
    <row r="75" spans="1:43" ht="6" customHeight="1" x14ac:dyDescent="0.25">
      <c r="A75" s="29"/>
      <c r="B75" s="433"/>
      <c r="C75" s="107"/>
      <c r="D75" s="108"/>
      <c r="E75" s="29"/>
      <c r="F75" s="29"/>
      <c r="G75" s="29"/>
      <c r="H75" s="29"/>
      <c r="I75" s="29"/>
      <c r="J75" s="29"/>
      <c r="K75" s="29"/>
      <c r="L75" s="29"/>
      <c r="M75" s="29"/>
      <c r="N75" s="29"/>
      <c r="O75" s="29"/>
      <c r="P75" s="29"/>
      <c r="Q75" s="29"/>
      <c r="R75" s="29"/>
      <c r="S75" s="29"/>
      <c r="T75" s="29"/>
      <c r="U75" s="107"/>
      <c r="V75" s="108"/>
      <c r="W75" s="29"/>
      <c r="X75" s="29"/>
      <c r="Y75" s="29"/>
      <c r="Z75" s="29"/>
      <c r="AA75" s="29"/>
      <c r="AB75" s="29"/>
      <c r="AC75" s="29"/>
      <c r="AD75" s="29"/>
      <c r="AE75" s="29"/>
      <c r="AF75" s="29"/>
      <c r="AG75" s="29"/>
      <c r="AH75" s="29"/>
      <c r="AI75" s="29"/>
      <c r="AJ75" s="29"/>
      <c r="AK75" s="29"/>
      <c r="AL75" s="33"/>
      <c r="AM75" s="107"/>
      <c r="AN75" s="108"/>
      <c r="AO75" s="29"/>
      <c r="AP75" s="29"/>
      <c r="AQ75" s="29"/>
    </row>
    <row r="76" spans="1:43" ht="11.25" customHeight="1" x14ac:dyDescent="0.25">
      <c r="A76" s="407"/>
      <c r="B76" s="460">
        <v>311</v>
      </c>
      <c r="C76" s="202"/>
      <c r="D76" s="109"/>
      <c r="E76" s="1148" t="str">
        <f ca="1">VLOOKUP(INDIRECT(ADDRESS(ROW(),COLUMN()-3)),INDIRECT("translations[[Question Num]:["&amp; Language_Selected &amp;"]]"),MATCH(Language_Selected,Language_Options,0)+1,FALSE)</f>
        <v>What is the brand name of the condoms you are using?
IF DON'T KNOW THE BRAND, ASK TO SEE THE PACKAGE.</v>
      </c>
      <c r="F76" s="1148"/>
      <c r="G76" s="1148"/>
      <c r="H76" s="1148"/>
      <c r="I76" s="1148"/>
      <c r="J76" s="1148"/>
      <c r="K76" s="1148"/>
      <c r="L76" s="1148"/>
      <c r="M76" s="1148"/>
      <c r="N76" s="1148"/>
      <c r="O76" s="1148"/>
      <c r="P76" s="1148"/>
      <c r="Q76" s="1148"/>
      <c r="R76" s="1148"/>
      <c r="S76" s="1148"/>
      <c r="T76" s="1148"/>
      <c r="U76" s="202"/>
      <c r="V76" s="109"/>
      <c r="W76" s="407" t="s">
        <v>215</v>
      </c>
      <c r="X76" s="407"/>
      <c r="Y76" s="407"/>
      <c r="Z76" s="112" t="s">
        <v>9</v>
      </c>
      <c r="AA76" s="112"/>
      <c r="AB76" s="160"/>
      <c r="AC76" s="112"/>
      <c r="AD76" s="112"/>
      <c r="AE76" s="112"/>
      <c r="AF76" s="112"/>
      <c r="AG76" s="112"/>
      <c r="AH76" s="112"/>
      <c r="AI76" s="112"/>
      <c r="AJ76" s="112"/>
      <c r="AK76" s="112"/>
      <c r="AL76" s="203" t="s">
        <v>75</v>
      </c>
      <c r="AM76" s="202"/>
      <c r="AN76" s="109"/>
      <c r="AO76" s="407"/>
      <c r="AP76" s="407"/>
      <c r="AQ76" s="407"/>
    </row>
    <row r="77" spans="1:43" x14ac:dyDescent="0.25">
      <c r="A77" s="407"/>
      <c r="B77" s="410"/>
      <c r="C77" s="202"/>
      <c r="D77" s="109"/>
      <c r="E77" s="1148"/>
      <c r="F77" s="1148"/>
      <c r="G77" s="1148"/>
      <c r="H77" s="1148"/>
      <c r="I77" s="1148"/>
      <c r="J77" s="1148"/>
      <c r="K77" s="1148"/>
      <c r="L77" s="1148"/>
      <c r="M77" s="1148"/>
      <c r="N77" s="1148"/>
      <c r="O77" s="1148"/>
      <c r="P77" s="1148"/>
      <c r="Q77" s="1148"/>
      <c r="R77" s="1148"/>
      <c r="S77" s="1148"/>
      <c r="T77" s="1148"/>
      <c r="U77" s="202"/>
      <c r="V77" s="109"/>
      <c r="W77" s="407" t="s">
        <v>216</v>
      </c>
      <c r="X77" s="407"/>
      <c r="Y77" s="407"/>
      <c r="Z77" s="112" t="s">
        <v>9</v>
      </c>
      <c r="AA77" s="112"/>
      <c r="AB77" s="160"/>
      <c r="AC77" s="112"/>
      <c r="AD77" s="112"/>
      <c r="AE77" s="112"/>
      <c r="AF77" s="112"/>
      <c r="AG77" s="112"/>
      <c r="AH77" s="112"/>
      <c r="AI77" s="112"/>
      <c r="AJ77" s="112"/>
      <c r="AK77" s="112"/>
      <c r="AL77" s="203" t="s">
        <v>95</v>
      </c>
      <c r="AM77" s="202"/>
      <c r="AN77" s="109"/>
      <c r="AO77" s="407"/>
      <c r="AP77" s="407"/>
      <c r="AQ77" s="407"/>
    </row>
    <row r="78" spans="1:43" x14ac:dyDescent="0.25">
      <c r="A78" s="407"/>
      <c r="B78" s="410"/>
      <c r="C78" s="202"/>
      <c r="D78" s="109"/>
      <c r="E78" s="1148"/>
      <c r="F78" s="1148"/>
      <c r="G78" s="1148"/>
      <c r="H78" s="1148"/>
      <c r="I78" s="1148"/>
      <c r="J78" s="1148"/>
      <c r="K78" s="1148"/>
      <c r="L78" s="1148"/>
      <c r="M78" s="1148"/>
      <c r="N78" s="1148"/>
      <c r="O78" s="1148"/>
      <c r="P78" s="1148"/>
      <c r="Q78" s="1148"/>
      <c r="R78" s="1148"/>
      <c r="S78" s="1148"/>
      <c r="T78" s="1148"/>
      <c r="U78" s="202"/>
      <c r="V78" s="109"/>
      <c r="W78" s="407" t="s">
        <v>217</v>
      </c>
      <c r="X78" s="407"/>
      <c r="Y78" s="407"/>
      <c r="Z78" s="112" t="s">
        <v>9</v>
      </c>
      <c r="AA78" s="112"/>
      <c r="AB78" s="160"/>
      <c r="AC78" s="112"/>
      <c r="AD78" s="112"/>
      <c r="AE78" s="112"/>
      <c r="AF78" s="112"/>
      <c r="AG78" s="112"/>
      <c r="AH78" s="112"/>
      <c r="AI78" s="112"/>
      <c r="AJ78" s="112"/>
      <c r="AK78" s="112"/>
      <c r="AL78" s="203" t="s">
        <v>96</v>
      </c>
      <c r="AM78" s="202"/>
      <c r="AN78" s="109"/>
      <c r="AO78" s="407"/>
      <c r="AP78" s="407"/>
      <c r="AQ78" s="407"/>
    </row>
    <row r="79" spans="1:43" x14ac:dyDescent="0.25">
      <c r="A79" s="407"/>
      <c r="B79" s="410"/>
      <c r="C79" s="202"/>
      <c r="D79" s="109"/>
      <c r="E79" s="1148"/>
      <c r="F79" s="1148"/>
      <c r="G79" s="1148"/>
      <c r="H79" s="1148"/>
      <c r="I79" s="1148"/>
      <c r="J79" s="1148"/>
      <c r="K79" s="1148"/>
      <c r="L79" s="1148"/>
      <c r="M79" s="1148"/>
      <c r="N79" s="1148"/>
      <c r="O79" s="1148"/>
      <c r="P79" s="1148"/>
      <c r="Q79" s="1148"/>
      <c r="R79" s="1148"/>
      <c r="S79" s="1148"/>
      <c r="T79" s="1148"/>
      <c r="U79" s="202"/>
      <c r="V79" s="109"/>
      <c r="W79" s="407"/>
      <c r="X79" s="407"/>
      <c r="Y79" s="407"/>
      <c r="Z79" s="407"/>
      <c r="AA79" s="407"/>
      <c r="AB79" s="407"/>
      <c r="AC79" s="407"/>
      <c r="AD79" s="407"/>
      <c r="AE79" s="407"/>
      <c r="AF79" s="407"/>
      <c r="AG79" s="407"/>
      <c r="AH79" s="407"/>
      <c r="AI79" s="407"/>
      <c r="AJ79" s="407"/>
      <c r="AK79" s="407"/>
      <c r="AL79" s="203"/>
      <c r="AM79" s="202"/>
      <c r="AN79" s="109"/>
      <c r="AO79" s="407"/>
      <c r="AP79" s="462">
        <v>314</v>
      </c>
      <c r="AQ79" s="407"/>
    </row>
    <row r="80" spans="1:43" x14ac:dyDescent="0.25">
      <c r="A80" s="407"/>
      <c r="B80" s="410"/>
      <c r="C80" s="202"/>
      <c r="D80" s="109"/>
      <c r="E80" s="1148"/>
      <c r="F80" s="1148"/>
      <c r="G80" s="1148"/>
      <c r="H80" s="1148"/>
      <c r="I80" s="1148"/>
      <c r="J80" s="1148"/>
      <c r="K80" s="1148"/>
      <c r="L80" s="1148"/>
      <c r="M80" s="1148"/>
      <c r="N80" s="1148"/>
      <c r="O80" s="1148"/>
      <c r="P80" s="1148"/>
      <c r="Q80" s="1148"/>
      <c r="R80" s="1148"/>
      <c r="S80" s="1148"/>
      <c r="T80" s="1148"/>
      <c r="U80" s="202"/>
      <c r="V80" s="109"/>
      <c r="W80" s="407" t="s">
        <v>144</v>
      </c>
      <c r="X80" s="407"/>
      <c r="Y80" s="407"/>
      <c r="Z80" s="407"/>
      <c r="AA80" s="407"/>
      <c r="AB80" s="407"/>
      <c r="AC80" s="407"/>
      <c r="AD80" s="407"/>
      <c r="AE80" s="407"/>
      <c r="AF80" s="407"/>
      <c r="AG80" s="407"/>
      <c r="AH80" s="407"/>
      <c r="AI80" s="407"/>
      <c r="AJ80" s="407"/>
      <c r="AK80" s="407"/>
      <c r="AL80" s="223" t="s">
        <v>218</v>
      </c>
      <c r="AM80" s="202"/>
      <c r="AN80" s="109"/>
      <c r="AO80" s="407"/>
      <c r="AP80" s="407"/>
      <c r="AQ80" s="407"/>
    </row>
    <row r="81" spans="1:62" x14ac:dyDescent="0.25">
      <c r="A81" s="407"/>
      <c r="B81" s="410"/>
      <c r="C81" s="202"/>
      <c r="D81" s="109"/>
      <c r="E81" s="1148"/>
      <c r="F81" s="1148"/>
      <c r="G81" s="1148"/>
      <c r="H81" s="1148"/>
      <c r="I81" s="1148"/>
      <c r="J81" s="1148"/>
      <c r="K81" s="1148"/>
      <c r="L81" s="1148"/>
      <c r="M81" s="1148"/>
      <c r="N81" s="1148"/>
      <c r="O81" s="1148"/>
      <c r="P81" s="1148"/>
      <c r="Q81" s="1148"/>
      <c r="R81" s="1148"/>
      <c r="S81" s="1148"/>
      <c r="T81" s="1148"/>
      <c r="U81" s="202"/>
      <c r="V81" s="109"/>
      <c r="W81" s="407"/>
      <c r="X81" s="407"/>
      <c r="Y81" s="407"/>
      <c r="Z81" s="1212" t="s">
        <v>146</v>
      </c>
      <c r="AA81" s="1212"/>
      <c r="AB81" s="1212"/>
      <c r="AC81" s="1212"/>
      <c r="AD81" s="1212"/>
      <c r="AE81" s="1212"/>
      <c r="AF81" s="1212"/>
      <c r="AG81" s="1212"/>
      <c r="AH81" s="1212"/>
      <c r="AI81" s="1212"/>
      <c r="AJ81" s="1212"/>
      <c r="AK81" s="1212"/>
      <c r="AL81" s="203"/>
      <c r="AM81" s="202"/>
      <c r="AN81" s="109"/>
      <c r="AO81" s="407"/>
      <c r="AP81" s="407"/>
      <c r="AQ81" s="407"/>
    </row>
    <row r="82" spans="1:62" x14ac:dyDescent="0.25">
      <c r="A82" s="407"/>
      <c r="B82" s="410"/>
      <c r="C82" s="202"/>
      <c r="D82" s="109"/>
      <c r="E82" s="1148"/>
      <c r="F82" s="1148"/>
      <c r="G82" s="1148"/>
      <c r="H82" s="1148"/>
      <c r="I82" s="1148"/>
      <c r="J82" s="1148"/>
      <c r="K82" s="1148"/>
      <c r="L82" s="1148"/>
      <c r="M82" s="1148"/>
      <c r="N82" s="1148"/>
      <c r="O82" s="1148"/>
      <c r="P82" s="1148"/>
      <c r="Q82" s="1148"/>
      <c r="R82" s="1148"/>
      <c r="S82" s="1148"/>
      <c r="T82" s="1148"/>
      <c r="U82" s="202"/>
      <c r="V82" s="109"/>
      <c r="W82" s="407" t="s">
        <v>150</v>
      </c>
      <c r="X82" s="407"/>
      <c r="Y82" s="407"/>
      <c r="Z82" s="407"/>
      <c r="AA82" s="407"/>
      <c r="AB82" s="112" t="s">
        <v>9</v>
      </c>
      <c r="AC82" s="160"/>
      <c r="AD82" s="112"/>
      <c r="AE82" s="112"/>
      <c r="AF82" s="112"/>
      <c r="AG82" s="112"/>
      <c r="AH82" s="112"/>
      <c r="AI82" s="112"/>
      <c r="AJ82" s="112"/>
      <c r="AK82" s="112"/>
      <c r="AL82" s="203" t="s">
        <v>219</v>
      </c>
      <c r="AM82" s="202"/>
      <c r="AN82" s="109"/>
      <c r="AO82" s="407"/>
      <c r="AP82" s="407"/>
      <c r="AQ82" s="407"/>
    </row>
    <row r="83" spans="1:62" ht="6" customHeight="1" x14ac:dyDescent="0.25">
      <c r="A83" s="119"/>
      <c r="B83" s="118"/>
      <c r="C83" s="114"/>
      <c r="D83" s="113"/>
      <c r="E83" s="119"/>
      <c r="F83" s="119"/>
      <c r="G83" s="119"/>
      <c r="H83" s="119"/>
      <c r="I83" s="119"/>
      <c r="J83" s="119"/>
      <c r="K83" s="119"/>
      <c r="L83" s="119"/>
      <c r="M83" s="119"/>
      <c r="N83" s="119"/>
      <c r="O83" s="119"/>
      <c r="P83" s="119"/>
      <c r="Q83" s="119"/>
      <c r="R83" s="119"/>
      <c r="S83" s="119"/>
      <c r="T83" s="119"/>
      <c r="U83" s="114"/>
      <c r="V83" s="113"/>
      <c r="W83" s="119"/>
      <c r="X83" s="119"/>
      <c r="Y83" s="119"/>
      <c r="Z83" s="119"/>
      <c r="AA83" s="119"/>
      <c r="AB83" s="119"/>
      <c r="AC83" s="119"/>
      <c r="AD83" s="119"/>
      <c r="AE83" s="119"/>
      <c r="AF83" s="119"/>
      <c r="AG83" s="119"/>
      <c r="AH83" s="119"/>
      <c r="AI83" s="119"/>
      <c r="AJ83" s="119"/>
      <c r="AK83" s="119"/>
      <c r="AL83" s="120"/>
      <c r="AM83" s="114"/>
      <c r="AN83" s="113"/>
      <c r="AO83" s="119"/>
      <c r="AP83" s="119"/>
      <c r="AQ83" s="119"/>
    </row>
    <row r="84" spans="1:62" ht="6" customHeight="1" x14ac:dyDescent="0.25">
      <c r="A84" s="29"/>
      <c r="B84" s="433"/>
      <c r="C84" s="107"/>
      <c r="D84" s="108"/>
      <c r="E84" s="29"/>
      <c r="F84" s="29"/>
      <c r="G84" s="29"/>
      <c r="H84" s="29"/>
      <c r="I84" s="29"/>
      <c r="J84" s="29"/>
      <c r="K84" s="29"/>
      <c r="L84" s="29"/>
      <c r="M84" s="29"/>
      <c r="N84" s="29"/>
      <c r="O84" s="29"/>
      <c r="P84" s="29"/>
      <c r="Q84" s="29"/>
      <c r="R84" s="29"/>
      <c r="S84" s="29"/>
      <c r="T84" s="29"/>
      <c r="U84" s="107"/>
      <c r="V84" s="108"/>
      <c r="W84" s="29"/>
      <c r="X84" s="29"/>
      <c r="Y84" s="29"/>
      <c r="Z84" s="29"/>
      <c r="AA84" s="29"/>
      <c r="AB84" s="29"/>
      <c r="AC84" s="29"/>
      <c r="AD84" s="29"/>
      <c r="AE84" s="29"/>
      <c r="AF84" s="29"/>
      <c r="AG84" s="29"/>
      <c r="AH84" s="29"/>
      <c r="AI84" s="29"/>
      <c r="AJ84" s="29"/>
      <c r="AK84" s="29"/>
      <c r="AL84" s="33"/>
      <c r="AM84" s="107"/>
      <c r="AN84" s="108"/>
      <c r="AO84" s="29"/>
      <c r="AP84" s="29"/>
      <c r="AQ84" s="29"/>
      <c r="AR84" s="159"/>
      <c r="AS84" s="159"/>
      <c r="AT84" s="159"/>
      <c r="AU84" s="159"/>
      <c r="AV84" s="159"/>
      <c r="AW84" s="159"/>
      <c r="AX84" s="159"/>
      <c r="AY84" s="159"/>
      <c r="AZ84" s="159"/>
      <c r="BA84" s="159"/>
      <c r="BB84" s="159"/>
      <c r="BC84" s="159"/>
      <c r="BD84" s="159"/>
      <c r="BE84" s="159"/>
      <c r="BF84" s="159"/>
      <c r="BG84" s="159"/>
      <c r="BH84" s="159"/>
      <c r="BI84" s="159"/>
      <c r="BJ84" s="159"/>
    </row>
    <row r="85" spans="1:62" ht="11.25" customHeight="1" x14ac:dyDescent="0.25">
      <c r="A85" s="407"/>
      <c r="B85" s="460">
        <v>312</v>
      </c>
      <c r="C85" s="202"/>
      <c r="D85" s="109"/>
      <c r="E85" s="1148" t="str">
        <f ca="1">VLOOKUP(INDIRECT(ADDRESS(ROW(),COLUMN()-3)),INDIRECT("translations[[Question Num]:["&amp; Language_Selected &amp;"]]"),MATCH(Language_Selected,Language_Options,0)+1,FALSE)</f>
        <v>In what facility did the sterilization take place?
PROBE TO IDENTIFY THE TYPE OF SOURCE.
IF UNABLE TO DETERMINE IF PUBLIC, PRIVATE, OR NGO SECTOR, RECORD '96' AND WRITE THE NAME OF THE PLACE.</v>
      </c>
      <c r="F85" s="1148"/>
      <c r="G85" s="1148"/>
      <c r="H85" s="1148"/>
      <c r="I85" s="1148"/>
      <c r="J85" s="1148"/>
      <c r="K85" s="1148"/>
      <c r="L85" s="1148"/>
      <c r="M85" s="1148"/>
      <c r="N85" s="1148"/>
      <c r="O85" s="1148"/>
      <c r="P85" s="1148"/>
      <c r="Q85" s="1148"/>
      <c r="R85" s="1148"/>
      <c r="S85" s="1148"/>
      <c r="T85" s="1148"/>
      <c r="U85" s="202"/>
      <c r="V85" s="109"/>
      <c r="W85" s="189" t="s">
        <v>220</v>
      </c>
      <c r="X85" s="407"/>
      <c r="Y85" s="407"/>
      <c r="Z85" s="407"/>
      <c r="AA85" s="407"/>
      <c r="AB85" s="407"/>
      <c r="AC85" s="407"/>
      <c r="AD85" s="407"/>
      <c r="AE85" s="407"/>
      <c r="AF85" s="407"/>
      <c r="AG85" s="407"/>
      <c r="AH85" s="407"/>
      <c r="AI85" s="407"/>
      <c r="AJ85" s="407"/>
      <c r="AK85" s="407"/>
      <c r="AL85" s="203"/>
      <c r="AM85" s="202"/>
      <c r="AN85" s="109"/>
      <c r="AO85" s="407"/>
      <c r="AP85" s="407"/>
      <c r="AQ85" s="407"/>
      <c r="AR85" s="159"/>
      <c r="AS85" s="189"/>
      <c r="AT85" s="407"/>
      <c r="AU85" s="407"/>
      <c r="AV85" s="407"/>
      <c r="AW85" s="407"/>
      <c r="AX85" s="407"/>
      <c r="AY85" s="407"/>
      <c r="AZ85" s="407"/>
      <c r="BA85" s="407"/>
      <c r="BB85" s="407"/>
      <c r="BC85" s="407"/>
      <c r="BD85" s="407"/>
      <c r="BE85" s="407"/>
      <c r="BF85" s="407"/>
      <c r="BG85" s="407"/>
      <c r="BH85" s="203"/>
      <c r="BI85" s="407"/>
      <c r="BJ85" s="159"/>
    </row>
    <row r="86" spans="1:62" ht="11.25" customHeight="1" x14ac:dyDescent="0.25">
      <c r="A86" s="407"/>
      <c r="B86" s="121" t="s">
        <v>221</v>
      </c>
      <c r="C86" s="202"/>
      <c r="D86" s="109"/>
      <c r="E86" s="1148"/>
      <c r="F86" s="1148"/>
      <c r="G86" s="1148"/>
      <c r="H86" s="1148"/>
      <c r="I86" s="1148"/>
      <c r="J86" s="1148"/>
      <c r="K86" s="1148"/>
      <c r="L86" s="1148"/>
      <c r="M86" s="1148"/>
      <c r="N86" s="1148"/>
      <c r="O86" s="1148"/>
      <c r="P86" s="1148"/>
      <c r="Q86" s="1148"/>
      <c r="R86" s="1148"/>
      <c r="S86" s="1148"/>
      <c r="T86" s="1148"/>
      <c r="U86" s="202"/>
      <c r="V86" s="109"/>
      <c r="W86" s="407"/>
      <c r="X86" s="407" t="s">
        <v>222</v>
      </c>
      <c r="Y86" s="407"/>
      <c r="Z86" s="407"/>
      <c r="AA86" s="407"/>
      <c r="AB86" s="407"/>
      <c r="AC86" s="407"/>
      <c r="AD86" s="361"/>
      <c r="AE86" s="112"/>
      <c r="AF86" s="112" t="s">
        <v>9</v>
      </c>
      <c r="AG86" s="112"/>
      <c r="AH86" s="112"/>
      <c r="AI86" s="112"/>
      <c r="AJ86" s="112"/>
      <c r="AK86" s="112"/>
      <c r="AL86" s="203" t="s">
        <v>165</v>
      </c>
      <c r="AM86" s="202"/>
      <c r="AN86" s="109"/>
      <c r="AO86" s="407"/>
      <c r="AP86" s="407"/>
      <c r="AQ86" s="407"/>
      <c r="AR86" s="159"/>
      <c r="AS86" s="407"/>
      <c r="AT86" s="407"/>
      <c r="AU86" s="407"/>
      <c r="AV86" s="407"/>
      <c r="AW86" s="407"/>
      <c r="AX86" s="407"/>
      <c r="AY86" s="407"/>
      <c r="AZ86" s="361"/>
      <c r="BA86" s="112"/>
      <c r="BB86" s="112"/>
      <c r="BC86" s="112"/>
      <c r="BD86" s="112"/>
      <c r="BE86" s="112"/>
      <c r="BF86" s="112"/>
      <c r="BG86" s="112"/>
      <c r="BH86" s="203"/>
      <c r="BI86" s="407"/>
      <c r="BJ86" s="159"/>
    </row>
    <row r="87" spans="1:62" ht="11.25" customHeight="1" x14ac:dyDescent="0.25">
      <c r="A87" s="407"/>
      <c r="B87" s="410"/>
      <c r="C87" s="202"/>
      <c r="D87" s="109"/>
      <c r="E87" s="1148"/>
      <c r="F87" s="1148"/>
      <c r="G87" s="1148"/>
      <c r="H87" s="1148"/>
      <c r="I87" s="1148"/>
      <c r="J87" s="1148"/>
      <c r="K87" s="1148"/>
      <c r="L87" s="1148"/>
      <c r="M87" s="1148"/>
      <c r="N87" s="1148"/>
      <c r="O87" s="1148"/>
      <c r="P87" s="1148"/>
      <c r="Q87" s="1148"/>
      <c r="R87" s="1148"/>
      <c r="S87" s="1148"/>
      <c r="T87" s="1148"/>
      <c r="U87" s="202"/>
      <c r="V87" s="109"/>
      <c r="W87" s="362"/>
      <c r="X87" s="407" t="s">
        <v>223</v>
      </c>
      <c r="Y87" s="407"/>
      <c r="Z87" s="407"/>
      <c r="AA87" s="407"/>
      <c r="AB87" s="407"/>
      <c r="AC87" s="407"/>
      <c r="AD87" s="407"/>
      <c r="AE87" s="407"/>
      <c r="AF87" s="361"/>
      <c r="AG87" s="112"/>
      <c r="AI87" s="112" t="s">
        <v>9</v>
      </c>
      <c r="AJ87" s="112"/>
      <c r="AK87" s="112"/>
      <c r="AL87" s="203" t="s">
        <v>167</v>
      </c>
      <c r="AM87" s="202"/>
      <c r="AN87" s="109"/>
      <c r="AO87" s="407"/>
      <c r="AP87" s="407"/>
      <c r="AQ87" s="407"/>
      <c r="AR87" s="159"/>
      <c r="AS87" s="362"/>
      <c r="AT87" s="407"/>
      <c r="AU87" s="407"/>
      <c r="AV87" s="407"/>
      <c r="AW87" s="407"/>
      <c r="AX87" s="407"/>
      <c r="AY87" s="407"/>
      <c r="AZ87" s="407"/>
      <c r="BA87" s="407"/>
      <c r="BB87" s="361"/>
      <c r="BC87" s="112"/>
      <c r="BD87" s="112"/>
      <c r="BE87" s="112"/>
      <c r="BF87" s="112"/>
      <c r="BG87" s="112"/>
      <c r="BH87" s="203"/>
      <c r="BI87" s="362"/>
      <c r="BJ87" s="159"/>
    </row>
    <row r="88" spans="1:62" ht="11.25" customHeight="1" x14ac:dyDescent="0.25">
      <c r="A88" s="407"/>
      <c r="B88" s="410"/>
      <c r="C88" s="202"/>
      <c r="D88" s="109"/>
      <c r="E88" s="1148"/>
      <c r="F88" s="1148"/>
      <c r="G88" s="1148"/>
      <c r="H88" s="1148"/>
      <c r="I88" s="1148"/>
      <c r="J88" s="1148"/>
      <c r="K88" s="1148"/>
      <c r="L88" s="1148"/>
      <c r="M88" s="1148"/>
      <c r="N88" s="1148"/>
      <c r="O88" s="1148"/>
      <c r="P88" s="1148"/>
      <c r="Q88" s="1148"/>
      <c r="R88" s="1148"/>
      <c r="S88" s="1148"/>
      <c r="T88" s="1148"/>
      <c r="U88" s="202"/>
      <c r="V88" s="109"/>
      <c r="W88" s="362"/>
      <c r="X88" s="407" t="s">
        <v>224</v>
      </c>
      <c r="Y88" s="407"/>
      <c r="Z88" s="407"/>
      <c r="AA88" s="407"/>
      <c r="AB88" s="407"/>
      <c r="AC88" s="407"/>
      <c r="AD88" s="407"/>
      <c r="AE88" s="407"/>
      <c r="AF88" s="361"/>
      <c r="AG88" s="112" t="s">
        <v>9</v>
      </c>
      <c r="AH88" s="112"/>
      <c r="AI88" s="112"/>
      <c r="AJ88" s="112"/>
      <c r="AK88" s="112"/>
      <c r="AL88" s="203" t="s">
        <v>168</v>
      </c>
      <c r="AM88" s="202"/>
      <c r="AN88" s="109"/>
      <c r="AO88" s="407"/>
      <c r="AP88" s="407"/>
      <c r="AQ88" s="407"/>
      <c r="AR88" s="159"/>
      <c r="AS88" s="362"/>
      <c r="AT88" s="407"/>
      <c r="AU88" s="407"/>
      <c r="AV88" s="407"/>
      <c r="AW88" s="407"/>
      <c r="AX88" s="407"/>
      <c r="AY88" s="407"/>
      <c r="AZ88" s="407"/>
      <c r="BA88" s="407"/>
      <c r="BB88" s="361"/>
      <c r="BC88" s="112"/>
      <c r="BD88" s="112"/>
      <c r="BE88" s="112"/>
      <c r="BF88" s="112"/>
      <c r="BG88" s="112"/>
      <c r="BH88" s="203"/>
      <c r="BI88" s="362"/>
      <c r="BJ88" s="159"/>
    </row>
    <row r="89" spans="1:62" ht="11.25" customHeight="1" x14ac:dyDescent="0.25">
      <c r="A89" s="407"/>
      <c r="B89" s="410"/>
      <c r="C89" s="202"/>
      <c r="D89" s="109"/>
      <c r="E89" s="1148"/>
      <c r="F89" s="1148"/>
      <c r="G89" s="1148"/>
      <c r="H89" s="1148"/>
      <c r="I89" s="1148"/>
      <c r="J89" s="1148"/>
      <c r="K89" s="1148"/>
      <c r="L89" s="1148"/>
      <c r="M89" s="1148"/>
      <c r="N89" s="1148"/>
      <c r="O89" s="1148"/>
      <c r="P89" s="1148"/>
      <c r="Q89" s="1148"/>
      <c r="R89" s="1148"/>
      <c r="S89" s="1148"/>
      <c r="T89" s="1148"/>
      <c r="U89" s="202"/>
      <c r="V89" s="109"/>
      <c r="W89" s="407"/>
      <c r="X89" s="407" t="s">
        <v>225</v>
      </c>
      <c r="Y89" s="407"/>
      <c r="Z89" s="407"/>
      <c r="AA89" s="407"/>
      <c r="AB89" s="407"/>
      <c r="AC89" s="112" t="s">
        <v>9</v>
      </c>
      <c r="AD89" s="112"/>
      <c r="AE89" s="360"/>
      <c r="AF89" s="112"/>
      <c r="AG89" s="112"/>
      <c r="AH89" s="112"/>
      <c r="AI89" s="112"/>
      <c r="AJ89" s="112"/>
      <c r="AK89" s="112"/>
      <c r="AL89" s="203" t="s">
        <v>169</v>
      </c>
      <c r="AM89" s="202"/>
      <c r="AN89" s="109"/>
      <c r="AO89" s="407"/>
      <c r="AP89" s="407"/>
      <c r="AQ89" s="407"/>
      <c r="AR89" s="159"/>
      <c r="AS89" s="407"/>
      <c r="AT89" s="407"/>
      <c r="AU89" s="407"/>
      <c r="AV89" s="407"/>
      <c r="AW89" s="407"/>
      <c r="AX89" s="407"/>
      <c r="AY89" s="112"/>
      <c r="AZ89" s="112"/>
      <c r="BA89" s="360"/>
      <c r="BB89" s="112"/>
      <c r="BC89" s="112"/>
      <c r="BD89" s="112"/>
      <c r="BE89" s="112"/>
      <c r="BF89" s="112"/>
      <c r="BG89" s="112"/>
      <c r="BH89" s="203"/>
      <c r="BI89" s="407"/>
      <c r="BJ89" s="159"/>
    </row>
    <row r="90" spans="1:62" ht="11.25" customHeight="1" x14ac:dyDescent="0.25">
      <c r="A90" s="407"/>
      <c r="B90" s="410"/>
      <c r="C90" s="202"/>
      <c r="D90" s="109"/>
      <c r="E90" s="1148"/>
      <c r="F90" s="1148"/>
      <c r="G90" s="1148"/>
      <c r="H90" s="1148"/>
      <c r="I90" s="1148"/>
      <c r="J90" s="1148"/>
      <c r="K90" s="1148"/>
      <c r="L90" s="1148"/>
      <c r="M90" s="1148"/>
      <c r="N90" s="1148"/>
      <c r="O90" s="1148"/>
      <c r="P90" s="1148"/>
      <c r="Q90" s="1148"/>
      <c r="R90" s="1148"/>
      <c r="S90" s="1148"/>
      <c r="T90" s="1148"/>
      <c r="U90" s="202"/>
      <c r="V90" s="109"/>
      <c r="W90" s="407"/>
      <c r="X90" s="407" t="s">
        <v>226</v>
      </c>
      <c r="Y90" s="407"/>
      <c r="Z90" s="407"/>
      <c r="AA90" s="407"/>
      <c r="AB90" s="407"/>
      <c r="AC90" s="407"/>
      <c r="AD90" s="407"/>
      <c r="AE90" s="407"/>
      <c r="AF90" s="407"/>
      <c r="AG90" s="407"/>
      <c r="AH90" s="407"/>
      <c r="AI90" s="407"/>
      <c r="AJ90" s="407"/>
      <c r="AK90" s="407"/>
      <c r="AL90" s="203"/>
      <c r="AM90" s="202"/>
      <c r="AN90" s="109"/>
      <c r="AO90" s="407"/>
      <c r="AP90" s="407"/>
      <c r="AQ90" s="407"/>
      <c r="AR90" s="159"/>
      <c r="AS90" s="407"/>
      <c r="AT90" s="407"/>
      <c r="AU90" s="407"/>
      <c r="AV90" s="407"/>
      <c r="AW90" s="407"/>
      <c r="AX90" s="407"/>
      <c r="AY90" s="407"/>
      <c r="AZ90" s="407"/>
      <c r="BA90" s="407"/>
      <c r="BB90" s="407"/>
      <c r="BC90" s="407"/>
      <c r="BD90" s="407"/>
      <c r="BE90" s="407"/>
      <c r="BF90" s="407"/>
      <c r="BG90" s="407"/>
      <c r="BH90" s="203"/>
      <c r="BI90" s="407"/>
      <c r="BJ90" s="159"/>
    </row>
    <row r="91" spans="1:62" ht="11.25" customHeight="1" x14ac:dyDescent="0.25">
      <c r="A91" s="407"/>
      <c r="B91" s="410"/>
      <c r="C91" s="202"/>
      <c r="D91" s="109"/>
      <c r="E91" s="1148"/>
      <c r="F91" s="1148"/>
      <c r="G91" s="1148"/>
      <c r="H91" s="1148"/>
      <c r="I91" s="1148"/>
      <c r="J91" s="1148"/>
      <c r="K91" s="1148"/>
      <c r="L91" s="1148"/>
      <c r="M91" s="1148"/>
      <c r="N91" s="1148"/>
      <c r="O91" s="1148"/>
      <c r="P91" s="1148"/>
      <c r="Q91" s="1148"/>
      <c r="R91" s="1148"/>
      <c r="S91" s="1148"/>
      <c r="T91" s="1148"/>
      <c r="U91" s="202"/>
      <c r="V91" s="109"/>
      <c r="W91" s="407"/>
      <c r="X91" s="407"/>
      <c r="Y91" s="407"/>
      <c r="Z91" s="407"/>
      <c r="AA91" s="407"/>
      <c r="AB91" s="407"/>
      <c r="AC91" s="407"/>
      <c r="AD91" s="407"/>
      <c r="AE91" s="407"/>
      <c r="AF91" s="407"/>
      <c r="AG91" s="407"/>
      <c r="AH91" s="407"/>
      <c r="AI91" s="407"/>
      <c r="AJ91" s="407"/>
      <c r="AK91" s="407"/>
      <c r="AL91" s="203"/>
      <c r="AM91" s="202"/>
      <c r="AN91" s="109"/>
      <c r="AO91" s="407"/>
      <c r="AP91" s="407"/>
      <c r="AQ91" s="407"/>
      <c r="AR91" s="159"/>
      <c r="AS91" s="407"/>
      <c r="AT91" s="407"/>
      <c r="AU91" s="407"/>
      <c r="AV91" s="407"/>
      <c r="AW91" s="407"/>
      <c r="AX91" s="407"/>
      <c r="AY91" s="407"/>
      <c r="AZ91" s="407"/>
      <c r="BA91" s="407"/>
      <c r="BB91" s="407"/>
      <c r="BC91" s="407"/>
      <c r="BD91" s="407"/>
      <c r="BE91" s="407"/>
      <c r="BF91" s="407"/>
      <c r="BG91" s="407"/>
      <c r="BH91" s="203"/>
      <c r="BI91" s="407"/>
      <c r="BJ91" s="159"/>
    </row>
    <row r="92" spans="1:62" ht="11.25" customHeight="1" x14ac:dyDescent="0.25">
      <c r="A92" s="407"/>
      <c r="B92" s="410"/>
      <c r="C92" s="202"/>
      <c r="D92" s="109"/>
      <c r="E92" s="1148"/>
      <c r="F92" s="1148"/>
      <c r="G92" s="1148"/>
      <c r="H92" s="1148"/>
      <c r="I92" s="1148"/>
      <c r="J92" s="1148"/>
      <c r="K92" s="1148"/>
      <c r="L92" s="1148"/>
      <c r="M92" s="1148"/>
      <c r="N92" s="1148"/>
      <c r="O92" s="1148"/>
      <c r="P92" s="1148"/>
      <c r="Q92" s="1148"/>
      <c r="R92" s="1148"/>
      <c r="S92" s="1148"/>
      <c r="T92" s="1148"/>
      <c r="U92" s="202"/>
      <c r="V92" s="109"/>
      <c r="W92" s="407"/>
      <c r="X92" s="407"/>
      <c r="Y92" s="407"/>
      <c r="Z92" s="407"/>
      <c r="AA92" s="407"/>
      <c r="AB92" s="407"/>
      <c r="AC92" s="407"/>
      <c r="AD92" s="361"/>
      <c r="AE92" s="407"/>
      <c r="AF92" s="407"/>
      <c r="AG92" s="407"/>
      <c r="AH92" s="407"/>
      <c r="AI92" s="407"/>
      <c r="AJ92" s="407"/>
      <c r="AK92" s="407"/>
      <c r="AL92" s="203" t="s">
        <v>227</v>
      </c>
      <c r="AM92" s="202"/>
      <c r="AN92" s="109"/>
      <c r="AO92" s="407"/>
      <c r="AP92" s="407"/>
      <c r="AQ92" s="407"/>
      <c r="AR92" s="159"/>
      <c r="AS92" s="407"/>
      <c r="AT92" s="407"/>
      <c r="AU92" s="407"/>
      <c r="AV92" s="407"/>
      <c r="AW92" s="407"/>
      <c r="AX92" s="407"/>
      <c r="AY92" s="407"/>
      <c r="AZ92" s="361"/>
      <c r="BA92" s="407"/>
      <c r="BB92" s="407"/>
      <c r="BC92" s="407"/>
      <c r="BD92" s="407"/>
      <c r="BE92" s="407"/>
      <c r="BF92" s="407"/>
      <c r="BG92" s="407"/>
      <c r="BH92" s="203"/>
      <c r="BI92" s="407"/>
      <c r="BJ92" s="159"/>
    </row>
    <row r="93" spans="1:62" ht="11.25" customHeight="1" x14ac:dyDescent="0.25">
      <c r="A93" s="407"/>
      <c r="B93" s="410"/>
      <c r="C93" s="202"/>
      <c r="D93" s="109"/>
      <c r="E93" s="1148"/>
      <c r="F93" s="1148"/>
      <c r="G93" s="1148"/>
      <c r="H93" s="1148"/>
      <c r="I93" s="1148"/>
      <c r="J93" s="1148"/>
      <c r="K93" s="1148"/>
      <c r="L93" s="1148"/>
      <c r="M93" s="1148"/>
      <c r="N93" s="1148"/>
      <c r="O93" s="1148"/>
      <c r="P93" s="1148"/>
      <c r="Q93" s="1148"/>
      <c r="R93" s="1148"/>
      <c r="S93" s="1148"/>
      <c r="T93" s="1148"/>
      <c r="U93" s="202"/>
      <c r="V93" s="109"/>
      <c r="W93" s="407"/>
      <c r="X93" s="407"/>
      <c r="Y93" s="1212" t="s">
        <v>146</v>
      </c>
      <c r="Z93" s="1212"/>
      <c r="AA93" s="1212"/>
      <c r="AB93" s="1212"/>
      <c r="AC93" s="1212"/>
      <c r="AD93" s="1212"/>
      <c r="AE93" s="1212"/>
      <c r="AF93" s="1212"/>
      <c r="AG93" s="1212"/>
      <c r="AH93" s="1212"/>
      <c r="AI93" s="1212"/>
      <c r="AJ93" s="1212"/>
      <c r="AK93" s="1212"/>
      <c r="AL93" s="203"/>
      <c r="AM93" s="202"/>
      <c r="AN93" s="109"/>
      <c r="AO93" s="407"/>
      <c r="AP93" s="407"/>
      <c r="AQ93" s="407"/>
      <c r="AR93" s="159"/>
      <c r="AS93" s="407"/>
      <c r="AT93" s="407"/>
      <c r="AU93" s="1138"/>
      <c r="AV93" s="1138"/>
      <c r="AW93" s="1138"/>
      <c r="AX93" s="1138"/>
      <c r="AY93" s="1138"/>
      <c r="AZ93" s="1138"/>
      <c r="BA93" s="1138"/>
      <c r="BB93" s="1138"/>
      <c r="BC93" s="1138"/>
      <c r="BD93" s="1138"/>
      <c r="BE93" s="1138"/>
      <c r="BF93" s="1138"/>
      <c r="BG93" s="1138"/>
      <c r="BH93" s="203"/>
      <c r="BI93" s="407"/>
      <c r="BJ93" s="159"/>
    </row>
    <row r="94" spans="1:62" ht="11.25" customHeight="1" x14ac:dyDescent="0.25">
      <c r="A94" s="407"/>
      <c r="B94" s="410"/>
      <c r="C94" s="202"/>
      <c r="D94" s="109"/>
      <c r="E94" s="1148"/>
      <c r="F94" s="1148"/>
      <c r="G94" s="1148"/>
      <c r="H94" s="1148"/>
      <c r="I94" s="1148"/>
      <c r="J94" s="1148"/>
      <c r="K94" s="1148"/>
      <c r="L94" s="1148"/>
      <c r="M94" s="1148"/>
      <c r="N94" s="1148"/>
      <c r="O94" s="1148"/>
      <c r="P94" s="1148"/>
      <c r="Q94" s="1148"/>
      <c r="R94" s="1148"/>
      <c r="S94" s="1148"/>
      <c r="T94" s="1148"/>
      <c r="U94" s="202"/>
      <c r="V94" s="109"/>
      <c r="W94" s="407"/>
      <c r="X94" s="407"/>
      <c r="Y94" s="407"/>
      <c r="Z94" s="407"/>
      <c r="AA94" s="407"/>
      <c r="AB94" s="407"/>
      <c r="AC94" s="407"/>
      <c r="AD94" s="407"/>
      <c r="AE94" s="407"/>
      <c r="AF94" s="407"/>
      <c r="AG94" s="407"/>
      <c r="AH94" s="407"/>
      <c r="AI94" s="407"/>
      <c r="AJ94" s="407"/>
      <c r="AK94" s="407"/>
      <c r="AL94" s="203"/>
      <c r="AM94" s="202"/>
      <c r="AN94" s="109"/>
      <c r="AO94" s="407"/>
      <c r="AP94" s="407"/>
      <c r="AQ94" s="407"/>
      <c r="AR94" s="159"/>
      <c r="AS94" s="407"/>
      <c r="AT94" s="407"/>
      <c r="AU94" s="407"/>
      <c r="AV94" s="407"/>
      <c r="AW94" s="407"/>
      <c r="AX94" s="407"/>
      <c r="AY94" s="407"/>
      <c r="AZ94" s="407"/>
      <c r="BA94" s="407"/>
      <c r="BB94" s="407"/>
      <c r="BC94" s="407"/>
      <c r="BD94" s="407"/>
      <c r="BE94" s="407"/>
      <c r="BF94" s="407"/>
      <c r="BG94" s="407"/>
      <c r="BH94" s="203"/>
      <c r="BI94" s="407"/>
      <c r="BJ94" s="159"/>
    </row>
    <row r="95" spans="1:62" ht="11.25" customHeight="1" x14ac:dyDescent="0.25">
      <c r="A95" s="407"/>
      <c r="B95" s="410"/>
      <c r="C95" s="202"/>
      <c r="D95" s="109"/>
      <c r="E95" s="1148"/>
      <c r="F95" s="1148"/>
      <c r="G95" s="1148"/>
      <c r="H95" s="1148"/>
      <c r="I95" s="1148"/>
      <c r="J95" s="1148"/>
      <c r="K95" s="1148"/>
      <c r="L95" s="1148"/>
      <c r="M95" s="1148"/>
      <c r="N95" s="1148"/>
      <c r="O95" s="1148"/>
      <c r="P95" s="1148"/>
      <c r="Q95" s="1148"/>
      <c r="R95" s="1148"/>
      <c r="S95" s="1148"/>
      <c r="T95" s="1148"/>
      <c r="U95" s="202"/>
      <c r="V95" s="109"/>
      <c r="W95" s="189" t="s">
        <v>228</v>
      </c>
      <c r="X95" s="407"/>
      <c r="Y95" s="407"/>
      <c r="Z95" s="407"/>
      <c r="AA95" s="407"/>
      <c r="AB95" s="407"/>
      <c r="AC95" s="407"/>
      <c r="AD95" s="407"/>
      <c r="AE95" s="407"/>
      <c r="AF95" s="407"/>
      <c r="AG95" s="407"/>
      <c r="AH95" s="407"/>
      <c r="AI95" s="407"/>
      <c r="AJ95" s="407"/>
      <c r="AK95" s="407"/>
      <c r="AL95" s="203"/>
      <c r="AM95" s="202"/>
      <c r="AN95" s="109"/>
      <c r="AO95" s="407"/>
      <c r="AP95" s="407"/>
      <c r="AQ95" s="407"/>
      <c r="AR95" s="159"/>
      <c r="AS95" s="189"/>
      <c r="AT95" s="407"/>
      <c r="AU95" s="407"/>
      <c r="AV95" s="407"/>
      <c r="AW95" s="407"/>
      <c r="AX95" s="407"/>
      <c r="AY95" s="407"/>
      <c r="AZ95" s="407"/>
      <c r="BA95" s="407"/>
      <c r="BB95" s="407"/>
      <c r="BC95" s="407"/>
      <c r="BD95" s="407"/>
      <c r="BE95" s="407"/>
      <c r="BF95" s="407"/>
      <c r="BG95" s="407"/>
      <c r="BH95" s="203"/>
      <c r="BI95" s="407"/>
      <c r="BJ95" s="159"/>
    </row>
    <row r="96" spans="1:62" ht="11.25" customHeight="1" x14ac:dyDescent="0.25">
      <c r="A96" s="407"/>
      <c r="B96" s="410"/>
      <c r="C96" s="202"/>
      <c r="D96" s="109"/>
      <c r="E96" s="1148"/>
      <c r="F96" s="1148"/>
      <c r="G96" s="1148"/>
      <c r="H96" s="1148"/>
      <c r="I96" s="1148"/>
      <c r="J96" s="1148"/>
      <c r="K96" s="1148"/>
      <c r="L96" s="1148"/>
      <c r="M96" s="1148"/>
      <c r="N96" s="1148"/>
      <c r="O96" s="1148"/>
      <c r="P96" s="1148"/>
      <c r="Q96" s="1148"/>
      <c r="R96" s="1148"/>
      <c r="S96" s="1148"/>
      <c r="T96" s="1148"/>
      <c r="U96" s="202"/>
      <c r="V96" s="109"/>
      <c r="W96" s="407"/>
      <c r="X96" s="407" t="s">
        <v>229</v>
      </c>
      <c r="Y96" s="407"/>
      <c r="Z96" s="407"/>
      <c r="AA96" s="407"/>
      <c r="AB96" s="407"/>
      <c r="AC96" s="407"/>
      <c r="AE96" s="112" t="s">
        <v>9</v>
      </c>
      <c r="AF96" s="112"/>
      <c r="AG96" s="112"/>
      <c r="AH96" s="112"/>
      <c r="AI96" s="112"/>
      <c r="AJ96" s="112"/>
      <c r="AK96" s="112"/>
      <c r="AL96" s="468" t="s">
        <v>230</v>
      </c>
      <c r="AM96" s="202"/>
      <c r="AN96" s="109"/>
      <c r="AO96" s="407"/>
      <c r="AP96" s="407"/>
      <c r="AQ96" s="407"/>
      <c r="AR96" s="159"/>
      <c r="AS96" s="407"/>
      <c r="AT96" s="407"/>
      <c r="AU96" s="407"/>
      <c r="AV96" s="407"/>
      <c r="AW96" s="407"/>
      <c r="AX96" s="407"/>
      <c r="AY96" s="407"/>
      <c r="AZ96" s="112"/>
      <c r="BA96" s="112"/>
      <c r="BB96" s="112"/>
      <c r="BC96" s="112"/>
      <c r="BD96" s="112"/>
      <c r="BE96" s="112"/>
      <c r="BF96" s="112"/>
      <c r="BG96" s="112"/>
      <c r="BH96" s="266"/>
      <c r="BI96" s="407"/>
      <c r="BJ96" s="159"/>
    </row>
    <row r="97" spans="1:62" ht="11.25" customHeight="1" x14ac:dyDescent="0.25">
      <c r="A97" s="407"/>
      <c r="B97" s="410"/>
      <c r="C97" s="202"/>
      <c r="D97" s="109"/>
      <c r="E97" s="1148"/>
      <c r="F97" s="1148"/>
      <c r="G97" s="1148"/>
      <c r="H97" s="1148"/>
      <c r="I97" s="1148"/>
      <c r="J97" s="1148"/>
      <c r="K97" s="1148"/>
      <c r="L97" s="1148"/>
      <c r="M97" s="1148"/>
      <c r="N97" s="1148"/>
      <c r="O97" s="1148"/>
      <c r="P97" s="1148"/>
      <c r="Q97" s="1148"/>
      <c r="R97" s="1148"/>
      <c r="S97" s="1148"/>
      <c r="T97" s="1148"/>
      <c r="U97" s="202"/>
      <c r="V97" s="109"/>
      <c r="W97" s="407"/>
      <c r="X97" s="362" t="s">
        <v>231</v>
      </c>
      <c r="Y97" s="362"/>
      <c r="Z97" s="362"/>
      <c r="AA97" s="362"/>
      <c r="AB97" s="362"/>
      <c r="AD97" s="112" t="s">
        <v>9</v>
      </c>
      <c r="AE97" s="112"/>
      <c r="AF97" s="112"/>
      <c r="AG97" s="112"/>
      <c r="AH97" s="112"/>
      <c r="AI97" s="112"/>
      <c r="AJ97" s="112"/>
      <c r="AK97" s="112"/>
      <c r="AL97" s="363" t="s">
        <v>232</v>
      </c>
      <c r="AM97" s="202"/>
      <c r="AN97" s="109"/>
      <c r="AO97" s="407"/>
      <c r="AP97" s="407"/>
      <c r="AQ97" s="407"/>
      <c r="AR97" s="159"/>
      <c r="AS97" s="407"/>
      <c r="AT97" s="362"/>
      <c r="AU97" s="362"/>
      <c r="AV97" s="362"/>
      <c r="AW97" s="362"/>
      <c r="AX97" s="362"/>
      <c r="AY97" s="112"/>
      <c r="AZ97" s="112"/>
      <c r="BA97" s="112"/>
      <c r="BB97" s="112"/>
      <c r="BC97" s="112"/>
      <c r="BD97" s="112"/>
      <c r="BE97" s="112"/>
      <c r="BF97" s="112"/>
      <c r="BG97" s="112"/>
      <c r="BH97" s="268"/>
      <c r="BI97" s="407"/>
      <c r="BJ97" s="159"/>
    </row>
    <row r="98" spans="1:62" ht="11.25" customHeight="1" x14ac:dyDescent="0.25">
      <c r="A98" s="407"/>
      <c r="B98" s="410"/>
      <c r="C98" s="202"/>
      <c r="D98" s="109"/>
      <c r="E98" s="1148"/>
      <c r="F98" s="1148"/>
      <c r="G98" s="1148"/>
      <c r="H98" s="1148"/>
      <c r="I98" s="1148"/>
      <c r="J98" s="1148"/>
      <c r="K98" s="1148"/>
      <c r="L98" s="1148"/>
      <c r="M98" s="1148"/>
      <c r="N98" s="1148"/>
      <c r="O98" s="1148"/>
      <c r="P98" s="1148"/>
      <c r="Q98" s="1148"/>
      <c r="R98" s="1148"/>
      <c r="S98" s="1148"/>
      <c r="T98" s="1148"/>
      <c r="U98" s="202"/>
      <c r="V98" s="109"/>
      <c r="W98" s="407"/>
      <c r="X98" s="407" t="s">
        <v>233</v>
      </c>
      <c r="Y98" s="407"/>
      <c r="Z98" s="407"/>
      <c r="AA98" s="407"/>
      <c r="AB98" s="407"/>
      <c r="AC98" s="407"/>
      <c r="AD98" s="407"/>
      <c r="AE98" s="407"/>
      <c r="AF98" s="407"/>
      <c r="AG98" s="112" t="s">
        <v>9</v>
      </c>
      <c r="AH98" s="112"/>
      <c r="AI98" s="360"/>
      <c r="AJ98" s="112"/>
      <c r="AK98" s="112"/>
      <c r="AL98" s="363" t="s">
        <v>234</v>
      </c>
      <c r="AM98" s="202"/>
      <c r="AN98" s="109"/>
      <c r="AO98" s="407"/>
      <c r="AP98" s="407"/>
      <c r="AQ98" s="407"/>
      <c r="AR98" s="159"/>
      <c r="AS98" s="407"/>
      <c r="AT98" s="407"/>
      <c r="AU98" s="407"/>
      <c r="AV98" s="407"/>
      <c r="AW98" s="407"/>
      <c r="AX98" s="407"/>
      <c r="AY98" s="407"/>
      <c r="AZ98" s="407"/>
      <c r="BA98" s="407"/>
      <c r="BB98" s="407"/>
      <c r="BC98" s="112"/>
      <c r="BD98" s="112"/>
      <c r="BE98" s="360"/>
      <c r="BF98" s="112"/>
      <c r="BG98" s="112"/>
      <c r="BH98" s="268"/>
      <c r="BI98" s="407"/>
      <c r="BJ98" s="159"/>
    </row>
    <row r="99" spans="1:62" ht="11.25" customHeight="1" x14ac:dyDescent="0.25">
      <c r="A99" s="407"/>
      <c r="B99" s="410"/>
      <c r="C99" s="202"/>
      <c r="D99" s="109"/>
      <c r="E99" s="1148"/>
      <c r="F99" s="1148"/>
      <c r="G99" s="1148"/>
      <c r="H99" s="1148"/>
      <c r="I99" s="1148"/>
      <c r="J99" s="1148"/>
      <c r="K99" s="1148"/>
      <c r="L99" s="1148"/>
      <c r="M99" s="1148"/>
      <c r="N99" s="1148"/>
      <c r="O99" s="1148"/>
      <c r="P99" s="1148"/>
      <c r="Q99" s="1148"/>
      <c r="R99" s="1148"/>
      <c r="S99" s="1148"/>
      <c r="T99" s="1148"/>
      <c r="U99" s="202"/>
      <c r="V99" s="109"/>
      <c r="W99" s="407"/>
      <c r="X99" s="407" t="s">
        <v>225</v>
      </c>
      <c r="Y99" s="407"/>
      <c r="Z99" s="407"/>
      <c r="AA99" s="407"/>
      <c r="AB99" s="407"/>
      <c r="AC99" s="112" t="s">
        <v>9</v>
      </c>
      <c r="AD99" s="112"/>
      <c r="AE99" s="360"/>
      <c r="AF99" s="112"/>
      <c r="AG99" s="112"/>
      <c r="AH99" s="112"/>
      <c r="AI99" s="112"/>
      <c r="AJ99" s="112"/>
      <c r="AK99" s="112"/>
      <c r="AL99" s="117" t="s">
        <v>235</v>
      </c>
      <c r="AM99" s="202"/>
      <c r="AN99" s="109"/>
      <c r="AO99" s="407"/>
      <c r="AP99" s="407"/>
      <c r="AQ99" s="407"/>
      <c r="AR99" s="159"/>
      <c r="AS99" s="407"/>
      <c r="AT99" s="407"/>
      <c r="AU99" s="407"/>
      <c r="AV99" s="407"/>
      <c r="AW99" s="407"/>
      <c r="AX99" s="407"/>
      <c r="AY99" s="112"/>
      <c r="AZ99" s="112"/>
      <c r="BA99" s="360"/>
      <c r="BB99" s="112"/>
      <c r="BC99" s="112"/>
      <c r="BD99" s="112"/>
      <c r="BE99" s="112"/>
      <c r="BF99" s="112"/>
      <c r="BG99" s="112"/>
      <c r="BH99" s="223"/>
      <c r="BI99" s="407"/>
      <c r="BJ99" s="159"/>
    </row>
    <row r="100" spans="1:62" ht="11.25" customHeight="1" x14ac:dyDescent="0.25">
      <c r="A100" s="407"/>
      <c r="B100" s="410"/>
      <c r="C100" s="202"/>
      <c r="D100" s="109"/>
      <c r="E100" s="1148"/>
      <c r="F100" s="1148"/>
      <c r="G100" s="1148"/>
      <c r="H100" s="1148"/>
      <c r="I100" s="1148"/>
      <c r="J100" s="1148"/>
      <c r="K100" s="1148"/>
      <c r="L100" s="1148"/>
      <c r="M100" s="1148"/>
      <c r="N100" s="1148"/>
      <c r="O100" s="1148"/>
      <c r="P100" s="1148"/>
      <c r="Q100" s="1148"/>
      <c r="R100" s="1148"/>
      <c r="S100" s="1148"/>
      <c r="T100" s="1148"/>
      <c r="U100" s="202"/>
      <c r="V100" s="109"/>
      <c r="W100" s="407"/>
      <c r="X100" s="407" t="s">
        <v>236</v>
      </c>
      <c r="Y100" s="407"/>
      <c r="Z100" s="407"/>
      <c r="AA100" s="407"/>
      <c r="AB100" s="407"/>
      <c r="AC100" s="407"/>
      <c r="AD100" s="407"/>
      <c r="AE100" s="407"/>
      <c r="AF100" s="407"/>
      <c r="AG100" s="407"/>
      <c r="AH100" s="407"/>
      <c r="AI100" s="407"/>
      <c r="AJ100" s="407"/>
      <c r="AK100" s="407"/>
      <c r="AL100" s="348"/>
      <c r="AM100" s="202"/>
      <c r="AN100" s="109"/>
      <c r="AO100" s="407"/>
      <c r="AP100" s="407"/>
      <c r="AQ100" s="407"/>
      <c r="AR100" s="159"/>
      <c r="AS100" s="407"/>
      <c r="AT100" s="407"/>
      <c r="AU100" s="407"/>
      <c r="AV100" s="407"/>
      <c r="AW100" s="407"/>
      <c r="AX100" s="407"/>
      <c r="AY100" s="407"/>
      <c r="AZ100" s="407"/>
      <c r="BA100" s="407"/>
      <c r="BB100" s="407"/>
      <c r="BC100" s="407"/>
      <c r="BD100" s="407"/>
      <c r="BE100" s="407"/>
      <c r="BF100" s="407"/>
      <c r="BG100" s="407"/>
      <c r="BH100" s="347"/>
      <c r="BI100" s="407"/>
      <c r="BJ100" s="159"/>
    </row>
    <row r="101" spans="1:62" ht="11.25" customHeight="1" x14ac:dyDescent="0.25">
      <c r="A101" s="407"/>
      <c r="B101" s="410"/>
      <c r="C101" s="202"/>
      <c r="D101" s="109"/>
      <c r="E101" s="1148"/>
      <c r="F101" s="1148"/>
      <c r="G101" s="1148"/>
      <c r="H101" s="1148"/>
      <c r="I101" s="1148"/>
      <c r="J101" s="1148"/>
      <c r="K101" s="1148"/>
      <c r="L101" s="1148"/>
      <c r="M101" s="1148"/>
      <c r="N101" s="1148"/>
      <c r="O101" s="1148"/>
      <c r="P101" s="1148"/>
      <c r="Q101" s="1148"/>
      <c r="R101" s="1148"/>
      <c r="S101" s="1148"/>
      <c r="T101" s="1148"/>
      <c r="U101" s="202"/>
      <c r="V101" s="109"/>
      <c r="W101" s="407"/>
      <c r="X101" s="407"/>
      <c r="Y101" s="362"/>
      <c r="Z101" s="362"/>
      <c r="AA101" s="362"/>
      <c r="AB101" s="362"/>
      <c r="AC101" s="362"/>
      <c r="AD101" s="362"/>
      <c r="AE101" s="362"/>
      <c r="AF101" s="362"/>
      <c r="AG101" s="362"/>
      <c r="AH101" s="362"/>
      <c r="AI101" s="362"/>
      <c r="AJ101" s="362"/>
      <c r="AK101" s="362"/>
      <c r="AL101" s="364"/>
      <c r="AM101" s="202"/>
      <c r="AN101" s="109"/>
      <c r="AO101" s="407"/>
      <c r="AP101" s="407"/>
      <c r="AQ101" s="407"/>
      <c r="AR101" s="159"/>
      <c r="AS101" s="407"/>
      <c r="AT101" s="407"/>
      <c r="AU101" s="362"/>
      <c r="AV101" s="362"/>
      <c r="AW101" s="362"/>
      <c r="AX101" s="362"/>
      <c r="AY101" s="362"/>
      <c r="AZ101" s="362"/>
      <c r="BA101" s="362"/>
      <c r="BB101" s="362"/>
      <c r="BC101" s="362"/>
      <c r="BD101" s="362"/>
      <c r="BE101" s="362"/>
      <c r="BF101" s="362"/>
      <c r="BG101" s="362"/>
      <c r="BH101" s="362"/>
      <c r="BI101" s="407"/>
      <c r="BJ101" s="159"/>
    </row>
    <row r="102" spans="1:62" ht="11.25" customHeight="1" x14ac:dyDescent="0.25">
      <c r="A102" s="407"/>
      <c r="B102" s="410"/>
      <c r="C102" s="202"/>
      <c r="D102" s="109"/>
      <c r="E102" s="1148"/>
      <c r="F102" s="1148"/>
      <c r="G102" s="1148"/>
      <c r="H102" s="1148"/>
      <c r="I102" s="1148"/>
      <c r="J102" s="1148"/>
      <c r="K102" s="1148"/>
      <c r="L102" s="1148"/>
      <c r="M102" s="1148"/>
      <c r="N102" s="1148"/>
      <c r="O102" s="1148"/>
      <c r="P102" s="1148"/>
      <c r="Q102" s="1148"/>
      <c r="R102" s="1148"/>
      <c r="S102" s="1148"/>
      <c r="T102" s="1148"/>
      <c r="U102" s="202"/>
      <c r="V102" s="109"/>
      <c r="W102" s="407"/>
      <c r="X102" s="407"/>
      <c r="Y102" s="407"/>
      <c r="Z102" s="407"/>
      <c r="AA102" s="407"/>
      <c r="AB102" s="407"/>
      <c r="AC102" s="361"/>
      <c r="AD102" s="407"/>
      <c r="AE102" s="407"/>
      <c r="AF102" s="407"/>
      <c r="AG102" s="407"/>
      <c r="AH102" s="407"/>
      <c r="AI102" s="407"/>
      <c r="AJ102" s="407"/>
      <c r="AK102" s="407"/>
      <c r="AL102" s="116" t="s">
        <v>237</v>
      </c>
      <c r="AM102" s="202"/>
      <c r="AN102" s="109"/>
      <c r="AO102" s="407"/>
      <c r="AP102" s="407"/>
      <c r="AQ102" s="407"/>
      <c r="AR102" s="159"/>
      <c r="AS102" s="407"/>
      <c r="AT102" s="407"/>
      <c r="AU102" s="407"/>
      <c r="AV102" s="407"/>
      <c r="AW102" s="407"/>
      <c r="AX102" s="407"/>
      <c r="AY102" s="361"/>
      <c r="AZ102" s="407"/>
      <c r="BA102" s="407"/>
      <c r="BB102" s="407"/>
      <c r="BC102" s="407"/>
      <c r="BD102" s="407"/>
      <c r="BE102" s="407"/>
      <c r="BF102" s="407"/>
      <c r="BG102" s="407"/>
      <c r="BH102" s="203"/>
      <c r="BI102" s="407"/>
      <c r="BJ102" s="159"/>
    </row>
    <row r="103" spans="1:62" ht="11.25" customHeight="1" x14ac:dyDescent="0.25">
      <c r="A103" s="407"/>
      <c r="B103" s="410"/>
      <c r="C103" s="202"/>
      <c r="D103" s="109"/>
      <c r="E103" s="1148"/>
      <c r="F103" s="1148"/>
      <c r="G103" s="1148"/>
      <c r="H103" s="1148"/>
      <c r="I103" s="1148"/>
      <c r="J103" s="1148"/>
      <c r="K103" s="1148"/>
      <c r="L103" s="1148"/>
      <c r="M103" s="1148"/>
      <c r="N103" s="1148"/>
      <c r="O103" s="1148"/>
      <c r="P103" s="1148"/>
      <c r="Q103" s="1148"/>
      <c r="R103" s="1148"/>
      <c r="S103" s="1148"/>
      <c r="T103" s="1148"/>
      <c r="U103" s="202"/>
      <c r="V103" s="109"/>
      <c r="W103" s="407"/>
      <c r="X103" s="407"/>
      <c r="Y103" s="1212" t="s">
        <v>146</v>
      </c>
      <c r="Z103" s="1212"/>
      <c r="AA103" s="1212"/>
      <c r="AB103" s="1212"/>
      <c r="AC103" s="1212"/>
      <c r="AD103" s="1212"/>
      <c r="AE103" s="1212"/>
      <c r="AF103" s="1212"/>
      <c r="AG103" s="1212"/>
      <c r="AH103" s="1212"/>
      <c r="AI103" s="1212"/>
      <c r="AJ103" s="1212"/>
      <c r="AK103" s="1212"/>
      <c r="AL103" s="203"/>
      <c r="AM103" s="202"/>
      <c r="AN103" s="109"/>
      <c r="AO103" s="407"/>
      <c r="AP103" s="407"/>
      <c r="AQ103" s="407"/>
      <c r="AR103" s="159"/>
      <c r="AS103" s="407"/>
      <c r="AT103" s="407"/>
      <c r="AU103" s="1138"/>
      <c r="AV103" s="1138"/>
      <c r="AW103" s="1138"/>
      <c r="AX103" s="1138"/>
      <c r="AY103" s="1138"/>
      <c r="AZ103" s="1138"/>
      <c r="BA103" s="1138"/>
      <c r="BB103" s="1138"/>
      <c r="BC103" s="1138"/>
      <c r="BD103" s="1138"/>
      <c r="BE103" s="1138"/>
      <c r="BF103" s="1138"/>
      <c r="BG103" s="1138"/>
      <c r="BH103" s="203"/>
      <c r="BI103" s="407"/>
      <c r="BJ103" s="159"/>
    </row>
    <row r="104" spans="1:62" ht="11.25" customHeight="1" x14ac:dyDescent="0.25">
      <c r="A104" s="407"/>
      <c r="B104" s="410"/>
      <c r="C104" s="202"/>
      <c r="D104" s="109"/>
      <c r="E104" s="1148"/>
      <c r="F104" s="1148"/>
      <c r="G104" s="1148"/>
      <c r="H104" s="1148"/>
      <c r="I104" s="1148"/>
      <c r="J104" s="1148"/>
      <c r="K104" s="1148"/>
      <c r="L104" s="1148"/>
      <c r="M104" s="1148"/>
      <c r="N104" s="1148"/>
      <c r="O104" s="1148"/>
      <c r="P104" s="1148"/>
      <c r="Q104" s="1148"/>
      <c r="R104" s="1148"/>
      <c r="S104" s="1148"/>
      <c r="T104" s="1148"/>
      <c r="U104" s="202"/>
      <c r="V104" s="109"/>
      <c r="W104" s="364"/>
      <c r="X104" s="364"/>
      <c r="Y104" s="364"/>
      <c r="Z104" s="364"/>
      <c r="AA104" s="364"/>
      <c r="AB104" s="364"/>
      <c r="AC104" s="364"/>
      <c r="AD104" s="364"/>
      <c r="AE104" s="364"/>
      <c r="AF104" s="364"/>
      <c r="AG104" s="364"/>
      <c r="AH104" s="364"/>
      <c r="AI104" s="364"/>
      <c r="AJ104" s="364"/>
      <c r="AK104" s="364"/>
      <c r="AL104" s="364"/>
      <c r="AM104" s="202"/>
      <c r="AN104" s="109"/>
      <c r="AO104" s="407"/>
      <c r="AP104" s="407"/>
      <c r="AQ104" s="407"/>
      <c r="AR104" s="159"/>
      <c r="AS104" s="362"/>
      <c r="AT104" s="362"/>
      <c r="AU104" s="362"/>
      <c r="AV104" s="362"/>
      <c r="AW104" s="362"/>
      <c r="AX104" s="362"/>
      <c r="AY104" s="362"/>
      <c r="AZ104" s="362"/>
      <c r="BA104" s="362"/>
      <c r="BB104" s="362"/>
      <c r="BC104" s="362"/>
      <c r="BD104" s="362"/>
      <c r="BE104" s="362"/>
      <c r="BF104" s="362"/>
      <c r="BG104" s="362"/>
      <c r="BH104" s="362"/>
      <c r="BI104" s="362"/>
      <c r="BJ104" s="159"/>
    </row>
    <row r="105" spans="1:62" ht="11.25" customHeight="1" x14ac:dyDescent="0.25">
      <c r="A105" s="407"/>
      <c r="B105" s="410"/>
      <c r="C105" s="202"/>
      <c r="D105" s="109"/>
      <c r="E105" s="1148"/>
      <c r="F105" s="1148"/>
      <c r="G105" s="1148"/>
      <c r="H105" s="1148"/>
      <c r="I105" s="1148"/>
      <c r="J105" s="1148"/>
      <c r="K105" s="1148"/>
      <c r="L105" s="1148"/>
      <c r="M105" s="1148"/>
      <c r="N105" s="1148"/>
      <c r="O105" s="1148"/>
      <c r="P105" s="1148"/>
      <c r="Q105" s="1148"/>
      <c r="R105" s="1148"/>
      <c r="S105" s="1148"/>
      <c r="T105" s="1148"/>
      <c r="U105" s="202"/>
      <c r="V105" s="109"/>
      <c r="W105" s="189" t="s">
        <v>238</v>
      </c>
      <c r="X105" s="407"/>
      <c r="Y105" s="407"/>
      <c r="Z105" s="407"/>
      <c r="AA105" s="407"/>
      <c r="AB105" s="407"/>
      <c r="AC105" s="407"/>
      <c r="AD105" s="407"/>
      <c r="AE105" s="407"/>
      <c r="AF105" s="407"/>
      <c r="AG105" s="203"/>
      <c r="AH105" s="407"/>
      <c r="AI105" s="407"/>
      <c r="AJ105" s="407"/>
      <c r="AK105" s="407"/>
      <c r="AL105" s="203"/>
      <c r="AM105" s="202"/>
      <c r="AN105" s="109"/>
      <c r="AO105" s="407"/>
      <c r="AP105" s="407"/>
      <c r="AQ105" s="407"/>
      <c r="AR105" s="159"/>
      <c r="AS105" s="189"/>
      <c r="AT105" s="407"/>
      <c r="AU105" s="407"/>
      <c r="AV105" s="407"/>
      <c r="AW105" s="407"/>
      <c r="AX105" s="407"/>
      <c r="AY105" s="407"/>
      <c r="AZ105" s="407"/>
      <c r="BA105" s="407"/>
      <c r="BB105" s="407"/>
      <c r="BC105" s="203"/>
      <c r="BD105" s="407"/>
      <c r="BE105" s="407"/>
      <c r="BF105" s="407"/>
      <c r="BG105" s="407"/>
      <c r="BH105" s="203"/>
      <c r="BI105" s="407"/>
      <c r="BJ105" s="159"/>
    </row>
    <row r="106" spans="1:62" ht="11.25" customHeight="1" x14ac:dyDescent="0.25">
      <c r="A106" s="407"/>
      <c r="B106" s="410"/>
      <c r="C106" s="202"/>
      <c r="D106" s="109"/>
      <c r="E106" s="1148"/>
      <c r="F106" s="1148"/>
      <c r="G106" s="1148"/>
      <c r="H106" s="1148"/>
      <c r="I106" s="1148"/>
      <c r="J106" s="1148"/>
      <c r="K106" s="1148"/>
      <c r="L106" s="1148"/>
      <c r="M106" s="1148"/>
      <c r="N106" s="1148"/>
      <c r="O106" s="1148"/>
      <c r="P106" s="1148"/>
      <c r="Q106" s="1148"/>
      <c r="R106" s="1148"/>
      <c r="S106" s="1148"/>
      <c r="T106" s="1148"/>
      <c r="U106" s="202"/>
      <c r="V106" s="109"/>
      <c r="W106" s="407"/>
      <c r="X106" s="407" t="s">
        <v>239</v>
      </c>
      <c r="Y106" s="407"/>
      <c r="Z106" s="407"/>
      <c r="AA106" s="407"/>
      <c r="AB106" s="407"/>
      <c r="AC106" s="112" t="s">
        <v>9</v>
      </c>
      <c r="AD106" s="112"/>
      <c r="AE106" s="112"/>
      <c r="AF106" s="112"/>
      <c r="AG106" s="112"/>
      <c r="AH106" s="112"/>
      <c r="AI106" s="112"/>
      <c r="AJ106" s="112"/>
      <c r="AK106" s="112"/>
      <c r="AL106" s="223" t="s">
        <v>240</v>
      </c>
      <c r="AM106" s="202"/>
      <c r="AN106" s="109"/>
      <c r="AO106" s="407"/>
      <c r="AP106" s="407"/>
      <c r="AQ106" s="407"/>
      <c r="AR106" s="159"/>
      <c r="AS106" s="407"/>
      <c r="AT106" s="407"/>
      <c r="AU106" s="407"/>
      <c r="AV106" s="407"/>
      <c r="AW106" s="407"/>
      <c r="AX106" s="407"/>
      <c r="AY106" s="112"/>
      <c r="AZ106" s="112"/>
      <c r="BA106" s="112"/>
      <c r="BB106" s="112"/>
      <c r="BC106" s="112"/>
      <c r="BD106" s="112"/>
      <c r="BE106" s="112"/>
      <c r="BF106" s="112"/>
      <c r="BG106" s="112"/>
      <c r="BH106" s="223"/>
      <c r="BI106" s="407"/>
      <c r="BJ106" s="159"/>
    </row>
    <row r="107" spans="1:62" ht="11.25" customHeight="1" x14ac:dyDescent="0.25">
      <c r="A107" s="407"/>
      <c r="B107" s="410"/>
      <c r="C107" s="202"/>
      <c r="D107" s="109"/>
      <c r="E107" s="1148"/>
      <c r="F107" s="1148"/>
      <c r="G107" s="1148"/>
      <c r="H107" s="1148"/>
      <c r="I107" s="1148"/>
      <c r="J107" s="1148"/>
      <c r="K107" s="1148"/>
      <c r="L107" s="1148"/>
      <c r="M107" s="1148"/>
      <c r="N107" s="1148"/>
      <c r="O107" s="1148"/>
      <c r="P107" s="1148"/>
      <c r="Q107" s="1148"/>
      <c r="R107" s="1148"/>
      <c r="S107" s="1148"/>
      <c r="T107" s="1148"/>
      <c r="U107" s="202"/>
      <c r="V107" s="109"/>
      <c r="W107" s="407"/>
      <c r="X107" s="407" t="s">
        <v>241</v>
      </c>
      <c r="Y107" s="407"/>
      <c r="Z107" s="407"/>
      <c r="AA107" s="407"/>
      <c r="AB107" s="112" t="s">
        <v>9</v>
      </c>
      <c r="AC107" s="112"/>
      <c r="AD107" s="112"/>
      <c r="AE107" s="112"/>
      <c r="AF107" s="112"/>
      <c r="AG107" s="112"/>
      <c r="AH107" s="112"/>
      <c r="AI107" s="112"/>
      <c r="AJ107" s="112"/>
      <c r="AK107" s="112"/>
      <c r="AL107" s="223" t="s">
        <v>242</v>
      </c>
      <c r="AM107" s="202"/>
      <c r="AN107" s="109"/>
      <c r="AO107" s="407"/>
      <c r="AP107" s="407"/>
      <c r="AQ107" s="407"/>
      <c r="AR107" s="159"/>
      <c r="AS107" s="407"/>
      <c r="AT107" s="407"/>
      <c r="AU107" s="407"/>
      <c r="AV107" s="407"/>
      <c r="AW107" s="407"/>
      <c r="AX107" s="112"/>
      <c r="AY107" s="112"/>
      <c r="AZ107" s="112"/>
      <c r="BA107" s="112"/>
      <c r="BB107" s="112"/>
      <c r="BC107" s="112"/>
      <c r="BD107" s="112"/>
      <c r="BE107" s="112"/>
      <c r="BF107" s="112"/>
      <c r="BG107" s="112"/>
      <c r="BH107" s="223"/>
      <c r="BI107" s="407"/>
      <c r="BJ107" s="159"/>
    </row>
    <row r="108" spans="1:62" ht="11.25" customHeight="1" x14ac:dyDescent="0.25">
      <c r="A108" s="407"/>
      <c r="B108" s="410"/>
      <c r="C108" s="202"/>
      <c r="D108" s="109"/>
      <c r="E108" s="1148"/>
      <c r="F108" s="1148"/>
      <c r="G108" s="1148"/>
      <c r="H108" s="1148"/>
      <c r="I108" s="1148"/>
      <c r="J108" s="1148"/>
      <c r="K108" s="1148"/>
      <c r="L108" s="1148"/>
      <c r="M108" s="1148"/>
      <c r="N108" s="1148"/>
      <c r="O108" s="1148"/>
      <c r="P108" s="1148"/>
      <c r="Q108" s="1148"/>
      <c r="R108" s="1148"/>
      <c r="S108" s="1148"/>
      <c r="T108" s="1148"/>
      <c r="U108" s="202"/>
      <c r="V108" s="109"/>
      <c r="W108" s="407"/>
      <c r="X108" s="407" t="s">
        <v>243</v>
      </c>
      <c r="Y108" s="407"/>
      <c r="Z108" s="407"/>
      <c r="AA108" s="407"/>
      <c r="AB108" s="407"/>
      <c r="AC108" s="407"/>
      <c r="AD108" s="407"/>
      <c r="AE108" s="407"/>
      <c r="AF108" s="407"/>
      <c r="AG108" s="362"/>
      <c r="AH108" s="407"/>
      <c r="AI108" s="407"/>
      <c r="AJ108" s="407"/>
      <c r="AK108" s="407"/>
      <c r="AL108" s="203"/>
      <c r="AM108" s="202"/>
      <c r="AN108" s="109"/>
      <c r="AO108" s="407"/>
      <c r="AP108" s="407"/>
      <c r="AQ108" s="407"/>
      <c r="AR108" s="159"/>
      <c r="AS108" s="407"/>
      <c r="AT108" s="407"/>
      <c r="AU108" s="407"/>
      <c r="AV108" s="407"/>
      <c r="AW108" s="407"/>
      <c r="AX108" s="407"/>
      <c r="AY108" s="407"/>
      <c r="AZ108" s="407"/>
      <c r="BA108" s="407"/>
      <c r="BB108" s="407"/>
      <c r="BC108" s="362"/>
      <c r="BD108" s="407"/>
      <c r="BE108" s="407"/>
      <c r="BF108" s="407"/>
      <c r="BG108" s="407"/>
      <c r="BH108" s="203"/>
      <c r="BI108" s="407"/>
      <c r="BJ108" s="159"/>
    </row>
    <row r="109" spans="1:62" ht="11.25" customHeight="1" x14ac:dyDescent="0.25">
      <c r="A109" s="407"/>
      <c r="B109" s="410"/>
      <c r="C109" s="202"/>
      <c r="D109" s="109"/>
      <c r="E109" s="1148"/>
      <c r="F109" s="1148"/>
      <c r="G109" s="1148"/>
      <c r="H109" s="1148"/>
      <c r="I109" s="1148"/>
      <c r="J109" s="1148"/>
      <c r="K109" s="1148"/>
      <c r="L109" s="1148"/>
      <c r="M109" s="1148"/>
      <c r="N109" s="1148"/>
      <c r="O109" s="1148"/>
      <c r="P109" s="1148"/>
      <c r="Q109" s="1148"/>
      <c r="R109" s="1148"/>
      <c r="S109" s="1148"/>
      <c r="T109" s="1148"/>
      <c r="U109" s="202"/>
      <c r="V109" s="109"/>
      <c r="W109" s="407"/>
      <c r="X109" s="407"/>
      <c r="Y109" s="407"/>
      <c r="Z109" s="407"/>
      <c r="AA109" s="407"/>
      <c r="AB109" s="407"/>
      <c r="AC109" s="407"/>
      <c r="AD109" s="407"/>
      <c r="AE109" s="407"/>
      <c r="AF109" s="407"/>
      <c r="AG109" s="362"/>
      <c r="AH109" s="407"/>
      <c r="AI109" s="407"/>
      <c r="AJ109" s="407"/>
      <c r="AK109" s="407"/>
      <c r="AL109" s="203"/>
      <c r="AM109" s="202"/>
      <c r="AN109" s="109"/>
      <c r="AO109" s="407"/>
      <c r="AP109" s="407"/>
      <c r="AQ109" s="407"/>
      <c r="AR109" s="159"/>
      <c r="AS109" s="407"/>
      <c r="AT109" s="407"/>
      <c r="AU109" s="407"/>
      <c r="AV109" s="407"/>
      <c r="AW109" s="407"/>
      <c r="AX109" s="407"/>
      <c r="AY109" s="407"/>
      <c r="AZ109" s="407"/>
      <c r="BA109" s="407"/>
      <c r="BB109" s="407"/>
      <c r="BC109" s="362"/>
      <c r="BD109" s="407"/>
      <c r="BE109" s="407"/>
      <c r="BF109" s="407"/>
      <c r="BG109" s="407"/>
      <c r="BH109" s="203"/>
      <c r="BI109" s="407"/>
      <c r="BJ109" s="159"/>
    </row>
    <row r="110" spans="1:62" ht="11.25" customHeight="1" x14ac:dyDescent="0.25">
      <c r="A110" s="407"/>
      <c r="B110" s="410"/>
      <c r="C110" s="202"/>
      <c r="D110" s="109"/>
      <c r="E110" s="1148"/>
      <c r="F110" s="1148"/>
      <c r="G110" s="1148"/>
      <c r="H110" s="1148"/>
      <c r="I110" s="1148"/>
      <c r="J110" s="1148"/>
      <c r="K110" s="1148"/>
      <c r="L110" s="1148"/>
      <c r="M110" s="1148"/>
      <c r="N110" s="1148"/>
      <c r="O110" s="1148"/>
      <c r="P110" s="1148"/>
      <c r="Q110" s="1148"/>
      <c r="R110" s="1148"/>
      <c r="S110" s="1148"/>
      <c r="T110" s="1148"/>
      <c r="U110" s="202"/>
      <c r="V110" s="109"/>
      <c r="W110" s="407"/>
      <c r="X110" s="407"/>
      <c r="Y110" s="407"/>
      <c r="Z110" s="407"/>
      <c r="AA110" s="407"/>
      <c r="AB110" s="407"/>
      <c r="AC110" s="407"/>
      <c r="AD110" s="407"/>
      <c r="AE110" s="407"/>
      <c r="AF110" s="407"/>
      <c r="AG110" s="362"/>
      <c r="AH110" s="407"/>
      <c r="AI110" s="407"/>
      <c r="AJ110" s="407"/>
      <c r="AK110" s="407"/>
      <c r="AL110" s="223" t="s">
        <v>244</v>
      </c>
      <c r="AM110" s="202"/>
      <c r="AN110" s="109"/>
      <c r="AO110" s="407"/>
      <c r="AP110" s="407"/>
      <c r="AQ110" s="407"/>
      <c r="AR110" s="159"/>
      <c r="AS110" s="407"/>
      <c r="AT110" s="407"/>
      <c r="AU110" s="407"/>
      <c r="AV110" s="407"/>
      <c r="AW110" s="407"/>
      <c r="AX110" s="407"/>
      <c r="AY110" s="407"/>
      <c r="AZ110" s="407"/>
      <c r="BA110" s="407"/>
      <c r="BB110" s="407"/>
      <c r="BC110" s="362"/>
      <c r="BD110" s="407"/>
      <c r="BE110" s="407"/>
      <c r="BF110" s="407"/>
      <c r="BG110" s="407"/>
      <c r="BH110" s="223"/>
      <c r="BI110" s="407"/>
      <c r="BJ110" s="159"/>
    </row>
    <row r="111" spans="1:62" ht="11.25" customHeight="1" x14ac:dyDescent="0.25">
      <c r="A111" s="407"/>
      <c r="B111" s="410"/>
      <c r="C111" s="202"/>
      <c r="D111" s="109"/>
      <c r="E111" s="1148"/>
      <c r="F111" s="1148"/>
      <c r="G111" s="1148"/>
      <c r="H111" s="1148"/>
      <c r="I111" s="1148"/>
      <c r="J111" s="1148"/>
      <c r="K111" s="1148"/>
      <c r="L111" s="1148"/>
      <c r="M111" s="1148"/>
      <c r="N111" s="1148"/>
      <c r="O111" s="1148"/>
      <c r="P111" s="1148"/>
      <c r="Q111" s="1148"/>
      <c r="R111" s="1148"/>
      <c r="S111" s="1148"/>
      <c r="T111" s="1148"/>
      <c r="U111" s="202"/>
      <c r="V111" s="109"/>
      <c r="W111" s="407"/>
      <c r="X111" s="407"/>
      <c r="Y111" s="369" t="s">
        <v>146</v>
      </c>
      <c r="Z111" s="369"/>
      <c r="AA111" s="369"/>
      <c r="AB111" s="369"/>
      <c r="AC111" s="369"/>
      <c r="AD111" s="369"/>
      <c r="AE111" s="369"/>
      <c r="AF111" s="369"/>
      <c r="AG111" s="369"/>
      <c r="AH111" s="369"/>
      <c r="AI111" s="369"/>
      <c r="AJ111" s="369"/>
      <c r="AK111" s="369"/>
      <c r="AL111" s="203"/>
      <c r="AM111" s="202"/>
      <c r="AN111" s="109"/>
      <c r="AO111" s="407"/>
      <c r="AP111" s="407"/>
      <c r="AQ111" s="407"/>
      <c r="AR111" s="159"/>
      <c r="AS111" s="407"/>
      <c r="AT111" s="407"/>
      <c r="AU111" s="371"/>
      <c r="AV111" s="371"/>
      <c r="AW111" s="371"/>
      <c r="AX111" s="371"/>
      <c r="AY111" s="371"/>
      <c r="AZ111" s="371"/>
      <c r="BA111" s="371"/>
      <c r="BB111" s="371"/>
      <c r="BC111" s="371"/>
      <c r="BD111" s="371"/>
      <c r="BE111" s="371"/>
      <c r="BF111" s="371"/>
      <c r="BG111" s="371"/>
      <c r="BH111" s="203"/>
      <c r="BI111" s="407"/>
      <c r="BJ111" s="159"/>
    </row>
    <row r="112" spans="1:62" ht="11.25" customHeight="1" x14ac:dyDescent="0.25">
      <c r="A112" s="407"/>
      <c r="B112" s="410"/>
      <c r="C112" s="202"/>
      <c r="D112" s="109"/>
      <c r="E112" s="1148"/>
      <c r="F112" s="1148"/>
      <c r="G112" s="1148"/>
      <c r="H112" s="1148"/>
      <c r="I112" s="1148"/>
      <c r="J112" s="1148"/>
      <c r="K112" s="1148"/>
      <c r="L112" s="1148"/>
      <c r="M112" s="1148"/>
      <c r="N112" s="1148"/>
      <c r="O112" s="1148"/>
      <c r="P112" s="1148"/>
      <c r="Q112" s="1148"/>
      <c r="R112" s="1148"/>
      <c r="S112" s="1148"/>
      <c r="T112" s="1148"/>
      <c r="U112" s="202"/>
      <c r="V112" s="109"/>
      <c r="W112" s="407"/>
      <c r="X112" s="407"/>
      <c r="Y112" s="407"/>
      <c r="Z112" s="407"/>
      <c r="AA112" s="407"/>
      <c r="AB112" s="407"/>
      <c r="AC112" s="407"/>
      <c r="AD112" s="407"/>
      <c r="AE112" s="407"/>
      <c r="AF112" s="407"/>
      <c r="AG112" s="407"/>
      <c r="AH112" s="407"/>
      <c r="AI112" s="407"/>
      <c r="AJ112" s="407"/>
      <c r="AK112" s="407"/>
      <c r="AL112" s="203"/>
      <c r="AM112" s="202"/>
      <c r="AN112" s="109"/>
      <c r="AO112" s="407"/>
      <c r="AP112" s="407"/>
      <c r="AQ112" s="407"/>
      <c r="AR112" s="159"/>
      <c r="AS112" s="407"/>
      <c r="AT112" s="407"/>
      <c r="AU112" s="407"/>
      <c r="AV112" s="407"/>
      <c r="AW112" s="407"/>
      <c r="AX112" s="407"/>
      <c r="AY112" s="407"/>
      <c r="AZ112" s="407"/>
      <c r="BA112" s="407"/>
      <c r="BB112" s="407"/>
      <c r="BC112" s="407"/>
      <c r="BD112" s="407"/>
      <c r="BE112" s="407"/>
      <c r="BF112" s="407"/>
      <c r="BG112" s="407"/>
      <c r="BH112" s="203"/>
      <c r="BI112" s="407"/>
      <c r="BJ112" s="159"/>
    </row>
    <row r="113" spans="1:62" ht="11.25" customHeight="1" x14ac:dyDescent="0.25">
      <c r="A113" s="407"/>
      <c r="B113" s="410"/>
      <c r="C113" s="202"/>
      <c r="D113" s="109"/>
      <c r="E113" s="1148"/>
      <c r="F113" s="1148"/>
      <c r="G113" s="1148"/>
      <c r="H113" s="1148"/>
      <c r="I113" s="1148"/>
      <c r="J113" s="1148"/>
      <c r="K113" s="1148"/>
      <c r="L113" s="1148"/>
      <c r="M113" s="1148"/>
      <c r="N113" s="1148"/>
      <c r="O113" s="1148"/>
      <c r="P113" s="1148"/>
      <c r="Q113" s="1148"/>
      <c r="R113" s="1148"/>
      <c r="S113" s="1148"/>
      <c r="T113" s="1148"/>
      <c r="U113" s="202"/>
      <c r="V113" s="109"/>
      <c r="W113" s="407" t="s">
        <v>144</v>
      </c>
      <c r="X113" s="407"/>
      <c r="Y113" s="407"/>
      <c r="Z113" s="407"/>
      <c r="AA113" s="361"/>
      <c r="AB113" s="407"/>
      <c r="AC113" s="407"/>
      <c r="AD113" s="407"/>
      <c r="AE113" s="407"/>
      <c r="AF113" s="407"/>
      <c r="AG113" s="407"/>
      <c r="AH113" s="407"/>
      <c r="AI113" s="407"/>
      <c r="AJ113" s="407"/>
      <c r="AK113" s="407"/>
      <c r="AL113" s="203" t="s">
        <v>218</v>
      </c>
      <c r="AM113" s="202"/>
      <c r="AN113" s="109"/>
      <c r="AO113" s="407"/>
      <c r="AP113" s="407"/>
      <c r="AQ113" s="407"/>
      <c r="AR113" s="159"/>
      <c r="AS113" s="407"/>
      <c r="AT113" s="407"/>
      <c r="AU113" s="407"/>
      <c r="AV113" s="407"/>
      <c r="AW113" s="361"/>
      <c r="AX113" s="407"/>
      <c r="AY113" s="407"/>
      <c r="AZ113" s="407"/>
      <c r="BA113" s="407"/>
      <c r="BB113" s="407"/>
      <c r="BC113" s="407"/>
      <c r="BD113" s="407"/>
      <c r="BE113" s="407"/>
      <c r="BF113" s="407"/>
      <c r="BG113" s="407"/>
      <c r="BH113" s="203"/>
      <c r="BI113" s="407"/>
      <c r="BJ113" s="159"/>
    </row>
    <row r="114" spans="1:62" ht="11.25" customHeight="1" x14ac:dyDescent="0.25">
      <c r="A114" s="407"/>
      <c r="B114" s="410"/>
      <c r="C114" s="202"/>
      <c r="D114" s="109"/>
      <c r="E114" s="1148"/>
      <c r="F114" s="1148"/>
      <c r="G114" s="1148"/>
      <c r="H114" s="1148"/>
      <c r="I114" s="1148"/>
      <c r="J114" s="1148"/>
      <c r="K114" s="1148"/>
      <c r="L114" s="1148"/>
      <c r="M114" s="1148"/>
      <c r="N114" s="1148"/>
      <c r="O114" s="1148"/>
      <c r="P114" s="1148"/>
      <c r="Q114" s="1148"/>
      <c r="R114" s="1148"/>
      <c r="S114" s="1148"/>
      <c r="T114" s="1148"/>
      <c r="U114" s="202"/>
      <c r="V114" s="109"/>
      <c r="W114" s="407"/>
      <c r="X114" s="407"/>
      <c r="Y114" s="1212" t="s">
        <v>146</v>
      </c>
      <c r="Z114" s="1212"/>
      <c r="AA114" s="1212"/>
      <c r="AB114" s="1212"/>
      <c r="AC114" s="1212"/>
      <c r="AD114" s="1212"/>
      <c r="AE114" s="1212"/>
      <c r="AF114" s="1212"/>
      <c r="AG114" s="1212"/>
      <c r="AH114" s="1212"/>
      <c r="AI114" s="1212"/>
      <c r="AJ114" s="1212"/>
      <c r="AK114" s="1212"/>
      <c r="AL114" s="203"/>
      <c r="AM114" s="202"/>
      <c r="AN114" s="109"/>
      <c r="AO114" s="407"/>
      <c r="AP114" s="359"/>
      <c r="AQ114" s="407"/>
      <c r="AR114" s="159"/>
      <c r="AS114" s="407"/>
      <c r="AT114" s="407"/>
      <c r="AU114" s="1138"/>
      <c r="AV114" s="1138"/>
      <c r="AW114" s="1138"/>
      <c r="AX114" s="1138"/>
      <c r="AY114" s="1138"/>
      <c r="AZ114" s="1138"/>
      <c r="BA114" s="1138"/>
      <c r="BB114" s="1138"/>
      <c r="BC114" s="1138"/>
      <c r="BD114" s="1138"/>
      <c r="BE114" s="1138"/>
      <c r="BF114" s="1138"/>
      <c r="BG114" s="1138"/>
      <c r="BH114" s="203"/>
      <c r="BI114" s="407"/>
      <c r="BJ114" s="159"/>
    </row>
    <row r="115" spans="1:62" ht="11.25" customHeight="1" x14ac:dyDescent="0.25">
      <c r="A115" s="407"/>
      <c r="B115" s="410"/>
      <c r="C115" s="202"/>
      <c r="D115" s="109"/>
      <c r="E115" s="1148"/>
      <c r="F115" s="1148"/>
      <c r="G115" s="1148"/>
      <c r="H115" s="1148"/>
      <c r="I115" s="1148"/>
      <c r="J115" s="1148"/>
      <c r="K115" s="1148"/>
      <c r="L115" s="1148"/>
      <c r="M115" s="1148"/>
      <c r="N115" s="1148"/>
      <c r="O115" s="1148"/>
      <c r="P115" s="1148"/>
      <c r="Q115" s="1148"/>
      <c r="R115" s="1148"/>
      <c r="S115" s="1148"/>
      <c r="T115" s="1148"/>
      <c r="U115" s="202"/>
      <c r="V115" s="109"/>
      <c r="W115" s="407" t="s">
        <v>150</v>
      </c>
      <c r="X115" s="407"/>
      <c r="Y115" s="407"/>
      <c r="Z115" s="407"/>
      <c r="AA115" s="407"/>
      <c r="AB115" s="112" t="s">
        <v>9</v>
      </c>
      <c r="AC115" s="360"/>
      <c r="AD115" s="112"/>
      <c r="AE115" s="112"/>
      <c r="AF115" s="112"/>
      <c r="AG115" s="112"/>
      <c r="AH115" s="112"/>
      <c r="AI115" s="112"/>
      <c r="AJ115" s="112"/>
      <c r="AK115" s="112"/>
      <c r="AL115" s="203" t="s">
        <v>219</v>
      </c>
      <c r="AM115" s="202"/>
      <c r="AN115" s="109"/>
      <c r="AO115" s="407"/>
      <c r="AP115" s="359"/>
      <c r="AQ115" s="407"/>
      <c r="AR115" s="159"/>
      <c r="AS115" s="407"/>
      <c r="AT115" s="407"/>
      <c r="AU115" s="407"/>
      <c r="AV115" s="407"/>
      <c r="AW115" s="407"/>
      <c r="AX115" s="112"/>
      <c r="AY115" s="360"/>
      <c r="AZ115" s="112"/>
      <c r="BA115" s="112"/>
      <c r="BB115" s="112"/>
      <c r="BC115" s="112"/>
      <c r="BD115" s="112"/>
      <c r="BE115" s="112"/>
      <c r="BF115" s="112"/>
      <c r="BG115" s="112"/>
      <c r="BH115" s="203"/>
      <c r="BI115" s="407"/>
      <c r="BJ115" s="159"/>
    </row>
    <row r="116" spans="1:62" ht="6" customHeight="1" x14ac:dyDescent="0.25">
      <c r="A116" s="119"/>
      <c r="B116" s="118"/>
      <c r="C116" s="114"/>
      <c r="D116" s="113"/>
      <c r="E116" s="119"/>
      <c r="F116" s="119"/>
      <c r="G116" s="119"/>
      <c r="H116" s="119"/>
      <c r="I116" s="119"/>
      <c r="J116" s="119"/>
      <c r="K116" s="119"/>
      <c r="L116" s="119"/>
      <c r="M116" s="119"/>
      <c r="N116" s="119"/>
      <c r="O116" s="119"/>
      <c r="P116" s="119"/>
      <c r="Q116" s="119"/>
      <c r="R116" s="119"/>
      <c r="S116" s="119"/>
      <c r="T116" s="119"/>
      <c r="U116" s="114"/>
      <c r="V116" s="113"/>
      <c r="W116" s="119"/>
      <c r="X116" s="119"/>
      <c r="Y116" s="119"/>
      <c r="Z116" s="119"/>
      <c r="AA116" s="119"/>
      <c r="AB116" s="119"/>
      <c r="AC116" s="119"/>
      <c r="AD116" s="119"/>
      <c r="AE116" s="119"/>
      <c r="AF116" s="119"/>
      <c r="AG116" s="119"/>
      <c r="AH116" s="119"/>
      <c r="AI116" s="119"/>
      <c r="AJ116" s="119"/>
      <c r="AK116" s="119"/>
      <c r="AL116" s="120"/>
      <c r="AM116" s="114"/>
      <c r="AN116" s="113"/>
      <c r="AO116" s="119"/>
      <c r="AP116" s="119"/>
      <c r="AQ116" s="119"/>
      <c r="AR116" s="159"/>
      <c r="AS116" s="159"/>
      <c r="AT116" s="159"/>
      <c r="AU116" s="159"/>
      <c r="AV116" s="159"/>
      <c r="AW116" s="159"/>
      <c r="AX116" s="159"/>
      <c r="AY116" s="159"/>
      <c r="AZ116" s="159"/>
      <c r="BA116" s="159"/>
      <c r="BB116" s="159"/>
      <c r="BC116" s="159"/>
      <c r="BD116" s="159"/>
      <c r="BE116" s="159"/>
      <c r="BF116" s="159"/>
      <c r="BG116" s="159"/>
      <c r="BH116" s="159"/>
      <c r="BI116" s="407"/>
      <c r="BJ116" s="159"/>
    </row>
    <row r="117" spans="1:62" ht="6" customHeight="1" x14ac:dyDescent="0.25">
      <c r="A117" s="29"/>
      <c r="B117" s="433"/>
      <c r="C117" s="107"/>
      <c r="D117" s="108"/>
      <c r="E117" s="29"/>
      <c r="F117" s="29"/>
      <c r="G117" s="29"/>
      <c r="H117" s="29"/>
      <c r="I117" s="29"/>
      <c r="J117" s="29"/>
      <c r="K117" s="29"/>
      <c r="L117" s="29"/>
      <c r="M117" s="29"/>
      <c r="N117" s="29"/>
      <c r="O117" s="29"/>
      <c r="P117" s="29"/>
      <c r="Q117" s="29"/>
      <c r="R117" s="29"/>
      <c r="S117" s="29"/>
      <c r="T117" s="29"/>
      <c r="U117" s="107"/>
      <c r="V117" s="108"/>
      <c r="W117" s="29"/>
      <c r="X117" s="29"/>
      <c r="Y117" s="29"/>
      <c r="Z117" s="29"/>
      <c r="AA117" s="29"/>
      <c r="AB117" s="29"/>
      <c r="AC117" s="29"/>
      <c r="AD117" s="29"/>
      <c r="AE117" s="29"/>
      <c r="AF117" s="29"/>
      <c r="AG117" s="29"/>
      <c r="AH117" s="29"/>
      <c r="AI117" s="29"/>
      <c r="AJ117" s="29"/>
      <c r="AK117" s="29"/>
      <c r="AL117" s="33"/>
      <c r="AM117" s="107"/>
      <c r="AN117" s="108"/>
      <c r="AO117" s="29"/>
      <c r="AP117" s="29"/>
      <c r="AQ117" s="29"/>
      <c r="AR117" s="159"/>
      <c r="AS117" s="159"/>
      <c r="AT117" s="159"/>
      <c r="AU117" s="159"/>
      <c r="AV117" s="159"/>
      <c r="AW117" s="159"/>
      <c r="AX117" s="159"/>
      <c r="AY117" s="159"/>
      <c r="AZ117" s="159"/>
      <c r="BA117" s="159"/>
      <c r="BB117" s="159"/>
      <c r="BC117" s="159"/>
      <c r="BD117" s="159"/>
      <c r="BE117" s="159"/>
      <c r="BF117" s="159"/>
      <c r="BG117" s="159"/>
      <c r="BH117" s="159"/>
      <c r="BI117" s="159"/>
      <c r="BJ117" s="159"/>
    </row>
    <row r="118" spans="1:62" ht="11.25" customHeight="1" x14ac:dyDescent="0.25">
      <c r="A118" s="407"/>
      <c r="B118" s="460">
        <v>313</v>
      </c>
      <c r="C118" s="202"/>
      <c r="D118" s="109"/>
      <c r="E118" s="1128" t="str">
        <f ca="1">VLOOKUP(INDIRECT(ADDRESS(ROW(),COLUMN()-3)),INDIRECT("translations[[Question Num]:["&amp; Language_Selected &amp;"]]"),MATCH(Language_Selected,Language_Options,0)+1,FALSE)</f>
        <v>In what month and year was the sterilization performed?</v>
      </c>
      <c r="F118" s="1128"/>
      <c r="G118" s="1128"/>
      <c r="H118" s="1128"/>
      <c r="I118" s="1128"/>
      <c r="J118" s="1128"/>
      <c r="K118" s="1128"/>
      <c r="L118" s="1128"/>
      <c r="M118" s="1128"/>
      <c r="N118" s="1128"/>
      <c r="O118" s="1128"/>
      <c r="P118" s="1128"/>
      <c r="Q118" s="1128"/>
      <c r="R118" s="1128"/>
      <c r="S118" s="1128"/>
      <c r="T118" s="1128"/>
      <c r="U118" s="202"/>
      <c r="V118" s="109"/>
      <c r="W118" s="407"/>
      <c r="X118" s="407"/>
      <c r="Y118" s="407"/>
      <c r="Z118" s="407"/>
      <c r="AA118" s="407"/>
      <c r="AB118" s="407"/>
      <c r="AC118" s="407"/>
      <c r="AD118" s="407"/>
      <c r="AE118" s="407"/>
      <c r="AF118" s="407"/>
      <c r="AG118" s="407"/>
      <c r="AH118" s="407"/>
      <c r="AI118" s="108"/>
      <c r="AJ118" s="107"/>
      <c r="AK118" s="108"/>
      <c r="AL118" s="110"/>
      <c r="AM118" s="202"/>
      <c r="AN118" s="109"/>
      <c r="AO118" s="381"/>
      <c r="AP118" s="381"/>
      <c r="AQ118" s="381"/>
      <c r="AR118" s="159"/>
      <c r="AS118" s="159"/>
      <c r="AT118" s="159"/>
      <c r="AU118" s="159"/>
      <c r="AV118" s="159"/>
      <c r="AW118" s="159"/>
      <c r="AX118" s="159"/>
      <c r="AY118" s="159"/>
      <c r="AZ118" s="159"/>
      <c r="BA118" s="159"/>
      <c r="BB118" s="159"/>
      <c r="BC118" s="159"/>
      <c r="BD118" s="159"/>
      <c r="BE118" s="159"/>
      <c r="BF118" s="159"/>
      <c r="BG118" s="159"/>
      <c r="BH118" s="159"/>
      <c r="BI118" s="159"/>
      <c r="BJ118" s="159"/>
    </row>
    <row r="119" spans="1:62" ht="11.25" customHeight="1" x14ac:dyDescent="0.25">
      <c r="A119" s="407"/>
      <c r="B119" s="206"/>
      <c r="C119" s="202"/>
      <c r="D119" s="109"/>
      <c r="E119" s="1128"/>
      <c r="F119" s="1128"/>
      <c r="G119" s="1128"/>
      <c r="H119" s="1128"/>
      <c r="I119" s="1128"/>
      <c r="J119" s="1128"/>
      <c r="K119" s="1128"/>
      <c r="L119" s="1128"/>
      <c r="M119" s="1128"/>
      <c r="N119" s="1128"/>
      <c r="O119" s="1128"/>
      <c r="P119" s="1128"/>
      <c r="Q119" s="1128"/>
      <c r="R119" s="1128"/>
      <c r="S119" s="1128"/>
      <c r="T119" s="1128"/>
      <c r="U119" s="202"/>
      <c r="V119" s="109"/>
      <c r="W119" s="407" t="s">
        <v>16</v>
      </c>
      <c r="X119" s="407"/>
      <c r="Y119" s="407"/>
      <c r="Z119" s="112" t="s">
        <v>9</v>
      </c>
      <c r="AA119" s="160"/>
      <c r="AB119" s="112"/>
      <c r="AC119" s="112"/>
      <c r="AD119" s="112"/>
      <c r="AE119" s="112"/>
      <c r="AF119" s="112"/>
      <c r="AG119" s="112"/>
      <c r="AH119" s="112"/>
      <c r="AI119" s="113"/>
      <c r="AJ119" s="114"/>
      <c r="AK119" s="113"/>
      <c r="AL119" s="115"/>
      <c r="AM119" s="202"/>
      <c r="AN119" s="109"/>
      <c r="AO119" s="381"/>
      <c r="AP119" s="1222">
        <v>315</v>
      </c>
      <c r="AQ119" s="381"/>
    </row>
    <row r="120" spans="1:62" ht="11.25" customHeight="1" x14ac:dyDescent="0.25">
      <c r="A120" s="407"/>
      <c r="B120" s="206"/>
      <c r="C120" s="202"/>
      <c r="D120" s="109"/>
      <c r="E120" s="1128"/>
      <c r="F120" s="1128"/>
      <c r="G120" s="1128"/>
      <c r="H120" s="1128"/>
      <c r="I120" s="1128"/>
      <c r="J120" s="1128"/>
      <c r="K120" s="1128"/>
      <c r="L120" s="1128"/>
      <c r="M120" s="1128"/>
      <c r="N120" s="1128"/>
      <c r="O120" s="1128"/>
      <c r="P120" s="1128"/>
      <c r="Q120" s="1128"/>
      <c r="R120" s="1128"/>
      <c r="S120" s="1128"/>
      <c r="T120" s="1128"/>
      <c r="U120" s="202"/>
      <c r="V120" s="109"/>
      <c r="W120" s="407"/>
      <c r="X120" s="407"/>
      <c r="Y120" s="407"/>
      <c r="Z120" s="407"/>
      <c r="AA120" s="407"/>
      <c r="AB120" s="407"/>
      <c r="AC120" s="407"/>
      <c r="AD120" s="407"/>
      <c r="AE120" s="108"/>
      <c r="AF120" s="107"/>
      <c r="AG120" s="108"/>
      <c r="AH120" s="110"/>
      <c r="AI120" s="108"/>
      <c r="AJ120" s="107"/>
      <c r="AK120" s="108"/>
      <c r="AL120" s="110"/>
      <c r="AM120" s="202"/>
      <c r="AN120" s="109"/>
      <c r="AO120" s="381"/>
      <c r="AP120" s="1222"/>
      <c r="AQ120" s="381"/>
    </row>
    <row r="121" spans="1:62" ht="11.25" customHeight="1" x14ac:dyDescent="0.25">
      <c r="A121" s="407"/>
      <c r="B121" s="206"/>
      <c r="C121" s="202"/>
      <c r="D121" s="109"/>
      <c r="E121" s="1128"/>
      <c r="F121" s="1128"/>
      <c r="G121" s="1128"/>
      <c r="H121" s="1128"/>
      <c r="I121" s="1128"/>
      <c r="J121" s="1128"/>
      <c r="K121" s="1128"/>
      <c r="L121" s="1128"/>
      <c r="M121" s="1128"/>
      <c r="N121" s="1128"/>
      <c r="O121" s="1128"/>
      <c r="P121" s="1128"/>
      <c r="Q121" s="1128"/>
      <c r="R121" s="1128"/>
      <c r="S121" s="1128"/>
      <c r="T121" s="1128"/>
      <c r="U121" s="202"/>
      <c r="V121" s="109"/>
      <c r="W121" s="407" t="s">
        <v>17</v>
      </c>
      <c r="X121" s="407"/>
      <c r="Y121" s="407"/>
      <c r="Z121" s="112" t="s">
        <v>9</v>
      </c>
      <c r="AA121" s="112"/>
      <c r="AB121" s="112"/>
      <c r="AC121" s="112"/>
      <c r="AD121" s="112"/>
      <c r="AE121" s="113"/>
      <c r="AF121" s="114"/>
      <c r="AG121" s="113"/>
      <c r="AH121" s="115"/>
      <c r="AI121" s="113"/>
      <c r="AJ121" s="114"/>
      <c r="AK121" s="113"/>
      <c r="AL121" s="115"/>
      <c r="AM121" s="202"/>
      <c r="AN121" s="109"/>
      <c r="AO121" s="381"/>
      <c r="AP121" s="381"/>
      <c r="AQ121" s="381"/>
    </row>
    <row r="122" spans="1:62" ht="6" customHeight="1" x14ac:dyDescent="0.25">
      <c r="A122" s="119"/>
      <c r="B122" s="118"/>
      <c r="C122" s="114"/>
      <c r="D122" s="113"/>
      <c r="E122" s="119"/>
      <c r="F122" s="119"/>
      <c r="G122" s="119"/>
      <c r="H122" s="119"/>
      <c r="I122" s="119"/>
      <c r="J122" s="119"/>
      <c r="K122" s="119"/>
      <c r="L122" s="119"/>
      <c r="M122" s="119"/>
      <c r="N122" s="119"/>
      <c r="O122" s="119"/>
      <c r="P122" s="119"/>
      <c r="Q122" s="119"/>
      <c r="R122" s="119"/>
      <c r="S122" s="119"/>
      <c r="T122" s="119"/>
      <c r="U122" s="114"/>
      <c r="V122" s="113"/>
      <c r="W122" s="119"/>
      <c r="X122" s="119"/>
      <c r="Y122" s="119"/>
      <c r="Z122" s="119"/>
      <c r="AA122" s="119"/>
      <c r="AB122" s="119"/>
      <c r="AC122" s="119"/>
      <c r="AD122" s="119"/>
      <c r="AE122" s="119"/>
      <c r="AF122" s="119"/>
      <c r="AG122" s="119"/>
      <c r="AH122" s="119"/>
      <c r="AI122" s="119"/>
      <c r="AJ122" s="119"/>
      <c r="AK122" s="119"/>
      <c r="AL122" s="120"/>
      <c r="AM122" s="114"/>
      <c r="AN122" s="113"/>
      <c r="AO122" s="119"/>
      <c r="AP122" s="119"/>
      <c r="AQ122" s="119"/>
    </row>
    <row r="123" spans="1:62" ht="6" customHeight="1" x14ac:dyDescent="0.25">
      <c r="A123" s="29"/>
      <c r="B123" s="433"/>
      <c r="C123" s="107"/>
      <c r="D123" s="108"/>
      <c r="E123" s="29"/>
      <c r="F123" s="29"/>
      <c r="G123" s="29"/>
      <c r="H123" s="29"/>
      <c r="I123" s="29"/>
      <c r="J123" s="29"/>
      <c r="K123" s="29"/>
      <c r="L123" s="29"/>
      <c r="M123" s="29"/>
      <c r="N123" s="29"/>
      <c r="O123" s="29"/>
      <c r="P123" s="29"/>
      <c r="Q123" s="29"/>
      <c r="R123" s="29"/>
      <c r="S123" s="29"/>
      <c r="T123" s="29"/>
      <c r="U123" s="107"/>
      <c r="V123" s="108"/>
      <c r="W123" s="29"/>
      <c r="X123" s="29"/>
      <c r="Y123" s="29"/>
      <c r="Z123" s="29"/>
      <c r="AA123" s="29"/>
      <c r="AB123" s="29"/>
      <c r="AC123" s="29"/>
      <c r="AD123" s="29"/>
      <c r="AE123" s="29"/>
      <c r="AF123" s="29"/>
      <c r="AG123" s="29"/>
      <c r="AH123" s="29"/>
      <c r="AI123" s="29"/>
      <c r="AJ123" s="29"/>
      <c r="AK123" s="29"/>
      <c r="AL123" s="33"/>
      <c r="AM123" s="107"/>
      <c r="AN123" s="108"/>
      <c r="AO123" s="29"/>
      <c r="AP123" s="29"/>
      <c r="AQ123" s="29"/>
    </row>
    <row r="124" spans="1:62" x14ac:dyDescent="0.25">
      <c r="A124" s="407"/>
      <c r="B124" s="460">
        <v>314</v>
      </c>
      <c r="C124" s="202"/>
      <c r="D124" s="109"/>
      <c r="E124" s="1148" t="str">
        <f ca="1">VLOOKUP(INDIRECT(ADDRESS(ROW(),COLUMN()-3)),INDIRECT("translations[[Question Num]:["&amp; Language_Selected &amp;"]]"),MATCH(Language_Selected,Language_Options,0)+1,FALSE)</f>
        <v>Since what month and year have you been using (METHOD) without stopping?
PROBE: For how long have you been using (METHOD) now without stopping?</v>
      </c>
      <c r="F124" s="1148"/>
      <c r="G124" s="1148"/>
      <c r="H124" s="1148"/>
      <c r="I124" s="1148"/>
      <c r="J124" s="1148"/>
      <c r="K124" s="1148"/>
      <c r="L124" s="1148"/>
      <c r="M124" s="1148"/>
      <c r="N124" s="1148"/>
      <c r="O124" s="1148"/>
      <c r="P124" s="1148"/>
      <c r="Q124" s="1148"/>
      <c r="R124" s="1148"/>
      <c r="S124" s="1148"/>
      <c r="T124" s="1148"/>
      <c r="U124" s="202"/>
      <c r="V124" s="109"/>
      <c r="W124" s="407"/>
      <c r="X124" s="407"/>
      <c r="Y124" s="407"/>
      <c r="Z124" s="407"/>
      <c r="AA124" s="407"/>
      <c r="AB124" s="407"/>
      <c r="AC124" s="407"/>
      <c r="AD124" s="407"/>
      <c r="AE124" s="407"/>
      <c r="AF124" s="407"/>
      <c r="AG124" s="407"/>
      <c r="AH124" s="407"/>
      <c r="AI124" s="108"/>
      <c r="AJ124" s="107"/>
      <c r="AK124" s="108"/>
      <c r="AL124" s="110"/>
      <c r="AM124" s="202"/>
      <c r="AN124" s="109"/>
      <c r="AO124" s="381"/>
      <c r="AP124" s="381"/>
      <c r="AQ124" s="381"/>
    </row>
    <row r="125" spans="1:62" ht="11.25" customHeight="1" x14ac:dyDescent="0.25">
      <c r="A125" s="407"/>
      <c r="C125" s="202"/>
      <c r="D125" s="109"/>
      <c r="E125" s="1148"/>
      <c r="F125" s="1148"/>
      <c r="G125" s="1148"/>
      <c r="H125" s="1148"/>
      <c r="I125" s="1148"/>
      <c r="J125" s="1148"/>
      <c r="K125" s="1148"/>
      <c r="L125" s="1148"/>
      <c r="M125" s="1148"/>
      <c r="N125" s="1148"/>
      <c r="O125" s="1148"/>
      <c r="P125" s="1148"/>
      <c r="Q125" s="1148"/>
      <c r="R125" s="1148"/>
      <c r="S125" s="1148"/>
      <c r="T125" s="1148"/>
      <c r="U125" s="202"/>
      <c r="V125" s="109"/>
      <c r="W125" s="407" t="s">
        <v>16</v>
      </c>
      <c r="X125" s="407"/>
      <c r="Y125" s="407"/>
      <c r="Z125" s="112" t="s">
        <v>9</v>
      </c>
      <c r="AA125" s="160"/>
      <c r="AB125" s="112"/>
      <c r="AC125" s="112"/>
      <c r="AD125" s="112"/>
      <c r="AE125" s="112"/>
      <c r="AF125" s="112"/>
      <c r="AG125" s="112"/>
      <c r="AH125" s="112"/>
      <c r="AI125" s="113"/>
      <c r="AJ125" s="114"/>
      <c r="AK125" s="113"/>
      <c r="AL125" s="115"/>
      <c r="AM125" s="202"/>
      <c r="AN125" s="109"/>
      <c r="AO125" s="407"/>
      <c r="AP125" s="407"/>
      <c r="AQ125" s="407"/>
    </row>
    <row r="126" spans="1:62" x14ac:dyDescent="0.25">
      <c r="A126" s="407"/>
      <c r="B126" s="410"/>
      <c r="C126" s="202"/>
      <c r="D126" s="109"/>
      <c r="E126" s="1148"/>
      <c r="F126" s="1148"/>
      <c r="G126" s="1148"/>
      <c r="H126" s="1148"/>
      <c r="I126" s="1148"/>
      <c r="J126" s="1148"/>
      <c r="K126" s="1148"/>
      <c r="L126" s="1148"/>
      <c r="M126" s="1148"/>
      <c r="N126" s="1148"/>
      <c r="O126" s="1148"/>
      <c r="P126" s="1148"/>
      <c r="Q126" s="1148"/>
      <c r="R126" s="1148"/>
      <c r="S126" s="1148"/>
      <c r="T126" s="1148"/>
      <c r="U126" s="202"/>
      <c r="V126" s="109"/>
      <c r="W126" s="407"/>
      <c r="X126" s="407"/>
      <c r="Y126" s="407"/>
      <c r="Z126" s="407"/>
      <c r="AA126" s="407"/>
      <c r="AB126" s="407"/>
      <c r="AC126" s="407"/>
      <c r="AD126" s="407"/>
      <c r="AE126" s="108"/>
      <c r="AF126" s="107"/>
      <c r="AG126" s="108"/>
      <c r="AH126" s="110"/>
      <c r="AI126" s="108"/>
      <c r="AJ126" s="107"/>
      <c r="AK126" s="108"/>
      <c r="AL126" s="110"/>
      <c r="AM126" s="202"/>
      <c r="AN126" s="109"/>
      <c r="AO126" s="407"/>
      <c r="AP126" s="407"/>
      <c r="AQ126" s="407"/>
    </row>
    <row r="127" spans="1:62" x14ac:dyDescent="0.25">
      <c r="A127" s="407"/>
      <c r="B127" s="410"/>
      <c r="C127" s="202"/>
      <c r="D127" s="109"/>
      <c r="E127" s="1148"/>
      <c r="F127" s="1148"/>
      <c r="G127" s="1148"/>
      <c r="H127" s="1148"/>
      <c r="I127" s="1148"/>
      <c r="J127" s="1148"/>
      <c r="K127" s="1148"/>
      <c r="L127" s="1148"/>
      <c r="M127" s="1148"/>
      <c r="N127" s="1148"/>
      <c r="O127" s="1148"/>
      <c r="P127" s="1148"/>
      <c r="Q127" s="1148"/>
      <c r="R127" s="1148"/>
      <c r="S127" s="1148"/>
      <c r="T127" s="1148"/>
      <c r="U127" s="202"/>
      <c r="V127" s="109"/>
      <c r="W127" s="407" t="s">
        <v>17</v>
      </c>
      <c r="X127" s="407"/>
      <c r="Y127" s="407"/>
      <c r="Z127" s="112" t="s">
        <v>9</v>
      </c>
      <c r="AA127" s="112"/>
      <c r="AB127" s="112"/>
      <c r="AC127" s="112"/>
      <c r="AD127" s="112"/>
      <c r="AE127" s="113"/>
      <c r="AF127" s="114"/>
      <c r="AG127" s="113"/>
      <c r="AH127" s="115"/>
      <c r="AI127" s="113"/>
      <c r="AJ127" s="114"/>
      <c r="AK127" s="113"/>
      <c r="AL127" s="115"/>
      <c r="AM127" s="202"/>
      <c r="AN127" s="109"/>
      <c r="AO127" s="407"/>
      <c r="AP127" s="407"/>
      <c r="AQ127" s="407"/>
    </row>
    <row r="128" spans="1:62" ht="11.25" customHeight="1" x14ac:dyDescent="0.25">
      <c r="A128" s="407"/>
      <c r="B128" s="410"/>
      <c r="C128" s="202"/>
      <c r="D128" s="109"/>
      <c r="E128" s="1148"/>
      <c r="F128" s="1148"/>
      <c r="G128" s="1148"/>
      <c r="H128" s="1148"/>
      <c r="I128" s="1148"/>
      <c r="J128" s="1148"/>
      <c r="K128" s="1148"/>
      <c r="L128" s="1148"/>
      <c r="M128" s="1148"/>
      <c r="N128" s="1148"/>
      <c r="O128" s="1148"/>
      <c r="P128" s="1148"/>
      <c r="Q128" s="1148"/>
      <c r="R128" s="1148"/>
      <c r="S128" s="1148"/>
      <c r="T128" s="1148"/>
      <c r="U128" s="202"/>
      <c r="V128" s="109"/>
      <c r="W128" s="407"/>
      <c r="X128" s="407"/>
      <c r="Y128" s="407"/>
      <c r="Z128" s="407"/>
      <c r="AA128" s="407"/>
      <c r="AB128" s="407"/>
      <c r="AC128" s="407"/>
      <c r="AD128" s="407"/>
      <c r="AE128" s="407"/>
      <c r="AF128" s="407"/>
      <c r="AG128" s="407"/>
      <c r="AH128" s="407"/>
      <c r="AI128" s="407"/>
      <c r="AJ128" s="407"/>
      <c r="AK128" s="407"/>
      <c r="AL128" s="203"/>
      <c r="AM128" s="202"/>
      <c r="AN128" s="109"/>
      <c r="AO128" s="407"/>
      <c r="AP128" s="407"/>
      <c r="AQ128" s="407"/>
    </row>
    <row r="129" spans="1:43" ht="6" customHeight="1" thickBot="1" x14ac:dyDescent="0.3">
      <c r="A129" s="141"/>
      <c r="B129" s="432"/>
      <c r="C129" s="139"/>
      <c r="D129" s="140"/>
      <c r="E129" s="141"/>
      <c r="F129" s="141"/>
      <c r="G129" s="141"/>
      <c r="H129" s="141"/>
      <c r="I129" s="141"/>
      <c r="J129" s="141"/>
      <c r="K129" s="141"/>
      <c r="L129" s="141"/>
      <c r="M129" s="141"/>
      <c r="N129" s="141"/>
      <c r="O129" s="141"/>
      <c r="P129" s="141"/>
      <c r="Q129" s="141"/>
      <c r="R129" s="141"/>
      <c r="S129" s="141"/>
      <c r="T129" s="141"/>
      <c r="U129" s="139"/>
      <c r="V129" s="140"/>
      <c r="W129" s="141"/>
      <c r="X129" s="141"/>
      <c r="Y129" s="141"/>
      <c r="Z129" s="141"/>
      <c r="AA129" s="141"/>
      <c r="AB129" s="141"/>
      <c r="AC129" s="141"/>
      <c r="AD129" s="141"/>
      <c r="AE129" s="141"/>
      <c r="AF129" s="141"/>
      <c r="AG129" s="141"/>
      <c r="AH129" s="141"/>
      <c r="AI129" s="141"/>
      <c r="AJ129" s="141"/>
      <c r="AK129" s="141"/>
      <c r="AL129" s="142"/>
      <c r="AM129" s="139"/>
      <c r="AN129" s="140"/>
      <c r="AO129" s="141"/>
      <c r="AP129" s="141"/>
      <c r="AQ129" s="141"/>
    </row>
    <row r="130" spans="1:43" ht="6" customHeight="1" x14ac:dyDescent="0.25">
      <c r="A130" s="129"/>
      <c r="B130" s="130"/>
      <c r="C130" s="131"/>
      <c r="D130" s="132"/>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4"/>
      <c r="AM130" s="131"/>
      <c r="AN130" s="132"/>
      <c r="AO130" s="133"/>
      <c r="AP130" s="133"/>
      <c r="AQ130" s="135"/>
    </row>
    <row r="131" spans="1:43" x14ac:dyDescent="0.25">
      <c r="A131" s="136"/>
      <c r="B131" s="460">
        <v>315</v>
      </c>
      <c r="C131" s="202"/>
      <c r="D131" s="109"/>
      <c r="E131" s="1129" t="s">
        <v>1328</v>
      </c>
      <c r="F131" s="1129"/>
      <c r="G131" s="1129"/>
      <c r="H131" s="1129"/>
      <c r="I131" s="1129"/>
      <c r="J131" s="1129"/>
      <c r="K131" s="1129"/>
      <c r="L131" s="1129"/>
      <c r="M131" s="1129"/>
      <c r="N131" s="1129"/>
      <c r="O131" s="1129"/>
      <c r="P131" s="1129"/>
      <c r="Q131" s="1129"/>
      <c r="R131" s="1129"/>
      <c r="S131" s="1129"/>
      <c r="T131" s="1129"/>
      <c r="U131" s="1129"/>
      <c r="V131" s="1129"/>
      <c r="W131" s="1129"/>
      <c r="X131" s="1129"/>
      <c r="Y131" s="1129"/>
      <c r="Z131" s="1129"/>
      <c r="AA131" s="1129"/>
      <c r="AB131" s="1129"/>
      <c r="AC131" s="1129"/>
      <c r="AD131" s="1129"/>
      <c r="AE131" s="1129"/>
      <c r="AF131" s="1129"/>
      <c r="AG131" s="1129"/>
      <c r="AH131" s="1129"/>
      <c r="AI131" s="1129"/>
      <c r="AJ131" s="1129"/>
      <c r="AK131" s="1129"/>
      <c r="AL131" s="1129"/>
      <c r="AM131" s="202"/>
      <c r="AN131" s="109"/>
      <c r="AO131" s="407"/>
      <c r="AP131" s="407"/>
      <c r="AQ131" s="137"/>
    </row>
    <row r="132" spans="1:43" x14ac:dyDescent="0.25">
      <c r="A132" s="136"/>
      <c r="B132" s="410"/>
      <c r="C132" s="202"/>
      <c r="D132" s="109"/>
      <c r="E132" s="1129"/>
      <c r="F132" s="1129"/>
      <c r="G132" s="1129"/>
      <c r="H132" s="1129"/>
      <c r="I132" s="1129"/>
      <c r="J132" s="1129"/>
      <c r="K132" s="1129"/>
      <c r="L132" s="1129"/>
      <c r="M132" s="1129"/>
      <c r="N132" s="1129"/>
      <c r="O132" s="1129"/>
      <c r="P132" s="1129"/>
      <c r="Q132" s="1129"/>
      <c r="R132" s="1129"/>
      <c r="S132" s="1129"/>
      <c r="T132" s="1129"/>
      <c r="U132" s="1129"/>
      <c r="V132" s="1129"/>
      <c r="W132" s="1129"/>
      <c r="X132" s="1129"/>
      <c r="Y132" s="1129"/>
      <c r="Z132" s="1129"/>
      <c r="AA132" s="1129"/>
      <c r="AB132" s="1129"/>
      <c r="AC132" s="1129"/>
      <c r="AD132" s="1129"/>
      <c r="AE132" s="1129"/>
      <c r="AF132" s="1129"/>
      <c r="AG132" s="1129"/>
      <c r="AH132" s="1129"/>
      <c r="AI132" s="1129"/>
      <c r="AJ132" s="1129"/>
      <c r="AK132" s="1129"/>
      <c r="AL132" s="1129"/>
      <c r="AM132" s="202"/>
      <c r="AN132" s="109"/>
      <c r="AO132" s="407"/>
      <c r="AP132" s="407"/>
      <c r="AQ132" s="137"/>
    </row>
    <row r="133" spans="1:43" ht="6" customHeight="1" x14ac:dyDescent="0.25">
      <c r="A133" s="136"/>
      <c r="B133" s="410"/>
      <c r="C133" s="202"/>
      <c r="D133" s="109"/>
      <c r="E133" s="412"/>
      <c r="F133" s="412"/>
      <c r="G133" s="412"/>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c r="AI133" s="412"/>
      <c r="AJ133" s="412"/>
      <c r="AK133" s="412"/>
      <c r="AL133" s="412"/>
      <c r="AM133" s="202"/>
      <c r="AN133" s="109"/>
      <c r="AO133" s="407"/>
      <c r="AP133" s="407"/>
      <c r="AQ133" s="137"/>
    </row>
    <row r="134" spans="1:43" x14ac:dyDescent="0.25">
      <c r="A134" s="136"/>
      <c r="B134" s="410"/>
      <c r="C134" s="202"/>
      <c r="D134" s="109"/>
      <c r="E134" s="407"/>
      <c r="F134" s="407"/>
      <c r="G134" s="407"/>
      <c r="H134" s="407"/>
      <c r="I134" s="203" t="s">
        <v>54</v>
      </c>
      <c r="J134" s="407"/>
      <c r="K134" s="407"/>
      <c r="L134" s="469"/>
      <c r="M134" s="407"/>
      <c r="N134" s="407"/>
      <c r="O134" s="407"/>
      <c r="P134" s="407"/>
      <c r="Q134" s="407"/>
      <c r="R134" s="407"/>
      <c r="S134" s="407"/>
      <c r="T134" s="407"/>
      <c r="U134" s="407"/>
      <c r="V134" s="407"/>
      <c r="W134" s="407"/>
      <c r="X134" s="407"/>
      <c r="Y134" s="407"/>
      <c r="Z134" s="407"/>
      <c r="AA134" s="407"/>
      <c r="AC134" s="407"/>
      <c r="AD134" s="407"/>
      <c r="AE134" s="407"/>
      <c r="AF134" s="407"/>
      <c r="AG134" s="407"/>
      <c r="AH134" s="407"/>
      <c r="AI134" s="203" t="s">
        <v>52</v>
      </c>
      <c r="AJ134" s="407"/>
      <c r="AK134" s="407"/>
      <c r="AL134" s="203"/>
      <c r="AM134" s="202"/>
      <c r="AN134" s="109"/>
      <c r="AO134" s="407"/>
      <c r="AP134" s="407"/>
      <c r="AQ134" s="137"/>
    </row>
    <row r="135" spans="1:43" x14ac:dyDescent="0.25">
      <c r="A135" s="136"/>
      <c r="B135" s="410"/>
      <c r="C135" s="202"/>
      <c r="D135" s="109"/>
      <c r="E135" s="407"/>
      <c r="F135" s="407"/>
      <c r="G135" s="407"/>
      <c r="H135" s="407"/>
      <c r="I135" s="407"/>
      <c r="J135" s="407"/>
      <c r="K135" s="407"/>
      <c r="L135" s="469"/>
      <c r="M135" s="407"/>
      <c r="N135" s="407"/>
      <c r="O135" s="407"/>
      <c r="P135" s="407"/>
      <c r="Q135" s="407"/>
      <c r="R135" s="407"/>
      <c r="S135" s="407"/>
      <c r="T135" s="407"/>
      <c r="U135" s="407"/>
      <c r="V135" s="407"/>
      <c r="W135" s="407"/>
      <c r="X135" s="407"/>
      <c r="Y135" s="407"/>
      <c r="Z135" s="407"/>
      <c r="AA135" s="407"/>
      <c r="AB135" s="407"/>
      <c r="AC135" s="407"/>
      <c r="AD135" s="407"/>
      <c r="AE135" s="407"/>
      <c r="AF135" s="407"/>
      <c r="AG135" s="407"/>
      <c r="AH135" s="407"/>
      <c r="AI135" s="407"/>
      <c r="AJ135" s="407"/>
      <c r="AK135" s="407"/>
      <c r="AL135" s="203"/>
      <c r="AM135" s="202"/>
      <c r="AN135" s="109"/>
      <c r="AO135" s="407"/>
      <c r="AP135" s="407"/>
      <c r="AQ135" s="137"/>
    </row>
    <row r="136" spans="1:43" ht="11.25" customHeight="1" x14ac:dyDescent="0.25">
      <c r="A136" s="136"/>
      <c r="B136" s="410"/>
      <c r="C136" s="202"/>
      <c r="D136" s="109"/>
      <c r="E136" s="407"/>
      <c r="F136" s="407"/>
      <c r="G136" s="407"/>
      <c r="H136" s="407"/>
      <c r="J136" s="407"/>
      <c r="L136" s="407"/>
      <c r="M136" s="407"/>
      <c r="N136" s="407"/>
      <c r="O136" s="1219" t="s">
        <v>245</v>
      </c>
      <c r="P136" s="1219"/>
      <c r="Q136" s="1219"/>
      <c r="R136" s="1219"/>
      <c r="S136" s="1219"/>
      <c r="T136" s="1219"/>
      <c r="U136" s="1219"/>
      <c r="V136" s="1219"/>
      <c r="W136" s="1219"/>
      <c r="X136" s="1219"/>
      <c r="Y136" s="1219"/>
      <c r="Z136" s="1219"/>
      <c r="AA136" s="1219"/>
      <c r="AB136" s="1219"/>
      <c r="AC136" s="1219"/>
      <c r="AD136" s="1219"/>
      <c r="AE136" s="1219"/>
      <c r="AF136" s="1219"/>
      <c r="AG136" s="1219"/>
      <c r="AH136" s="1219"/>
      <c r="AI136" s="1219"/>
      <c r="AJ136" s="407"/>
      <c r="AK136" s="407"/>
      <c r="AL136" s="203"/>
      <c r="AM136" s="202"/>
      <c r="AN136" s="109"/>
      <c r="AO136" s="407"/>
      <c r="AP136" s="407"/>
      <c r="AQ136" s="137"/>
    </row>
    <row r="137" spans="1:43" x14ac:dyDescent="0.25">
      <c r="A137" s="136"/>
      <c r="B137" s="410"/>
      <c r="C137" s="202"/>
      <c r="D137" s="109"/>
      <c r="F137" s="407"/>
      <c r="G137" s="407"/>
      <c r="H137" s="407"/>
      <c r="I137" s="407"/>
      <c r="J137" s="407"/>
      <c r="K137" s="407"/>
      <c r="L137" s="407"/>
      <c r="M137" s="407"/>
      <c r="N137" s="407"/>
      <c r="O137" s="1219"/>
      <c r="P137" s="1219"/>
      <c r="Q137" s="1219"/>
      <c r="R137" s="1219"/>
      <c r="S137" s="1219"/>
      <c r="T137" s="1219"/>
      <c r="U137" s="1219"/>
      <c r="V137" s="1219"/>
      <c r="W137" s="1219"/>
      <c r="X137" s="1219"/>
      <c r="Y137" s="1219"/>
      <c r="Z137" s="1219"/>
      <c r="AA137" s="1219"/>
      <c r="AB137" s="1219"/>
      <c r="AC137" s="1219"/>
      <c r="AD137" s="1219"/>
      <c r="AE137" s="1219"/>
      <c r="AF137" s="1219"/>
      <c r="AG137" s="1219"/>
      <c r="AH137" s="1219"/>
      <c r="AI137" s="1219"/>
      <c r="AJ137" s="407"/>
      <c r="AK137" s="407"/>
      <c r="AL137" s="203"/>
      <c r="AM137" s="202"/>
      <c r="AN137" s="109"/>
      <c r="AO137" s="407"/>
      <c r="AP137" s="407"/>
      <c r="AQ137" s="137"/>
    </row>
    <row r="138" spans="1:43" x14ac:dyDescent="0.25">
      <c r="A138" s="136"/>
      <c r="B138" s="410"/>
      <c r="C138" s="202"/>
      <c r="D138" s="109"/>
      <c r="F138" s="407"/>
      <c r="G138" s="407"/>
      <c r="H138" s="407"/>
      <c r="I138" s="407"/>
      <c r="J138" s="407"/>
      <c r="K138" s="407"/>
      <c r="L138" s="407"/>
      <c r="M138" s="407"/>
      <c r="N138" s="407"/>
      <c r="O138" s="1219"/>
      <c r="P138" s="1219"/>
      <c r="Q138" s="1219"/>
      <c r="R138" s="1219"/>
      <c r="S138" s="1219"/>
      <c r="T138" s="1219"/>
      <c r="U138" s="1219"/>
      <c r="V138" s="1219"/>
      <c r="W138" s="1219"/>
      <c r="X138" s="1219"/>
      <c r="Y138" s="1219"/>
      <c r="Z138" s="1219"/>
      <c r="AA138" s="1219"/>
      <c r="AB138" s="1219"/>
      <c r="AC138" s="1219"/>
      <c r="AD138" s="1219"/>
      <c r="AE138" s="1219"/>
      <c r="AF138" s="1219"/>
      <c r="AG138" s="1219"/>
      <c r="AH138" s="1219"/>
      <c r="AI138" s="1219"/>
      <c r="AJ138" s="407"/>
      <c r="AK138" s="407"/>
      <c r="AL138" s="203"/>
      <c r="AM138" s="202"/>
      <c r="AN138" s="109"/>
      <c r="AO138" s="407"/>
      <c r="AP138" s="407"/>
      <c r="AQ138" s="137"/>
    </row>
    <row r="139" spans="1:43" ht="6" customHeight="1" thickBot="1" x14ac:dyDescent="0.3">
      <c r="A139" s="138"/>
      <c r="B139" s="432"/>
      <c r="C139" s="139"/>
      <c r="D139" s="140"/>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141"/>
      <c r="AK139" s="141"/>
      <c r="AL139" s="142"/>
      <c r="AM139" s="139"/>
      <c r="AN139" s="140"/>
      <c r="AO139" s="141"/>
      <c r="AP139" s="141"/>
      <c r="AQ139" s="143"/>
    </row>
    <row r="140" spans="1:43" s="84" customFormat="1" ht="6" customHeight="1" x14ac:dyDescent="0.25">
      <c r="A140" s="470"/>
      <c r="B140" s="471"/>
      <c r="C140" s="470"/>
      <c r="D140" s="470"/>
      <c r="E140" s="470"/>
      <c r="F140" s="470"/>
      <c r="G140" s="470"/>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0"/>
      <c r="AF140" s="470"/>
      <c r="AG140" s="470"/>
      <c r="AH140" s="470"/>
      <c r="AI140" s="470"/>
      <c r="AJ140" s="470"/>
      <c r="AK140" s="470"/>
      <c r="AL140" s="472"/>
      <c r="AM140" s="470"/>
      <c r="AN140" s="470"/>
      <c r="AO140" s="470"/>
      <c r="AP140" s="470"/>
      <c r="AQ140" s="470"/>
    </row>
    <row r="141" spans="1:43" s="84" customFormat="1" x14ac:dyDescent="0.25">
      <c r="B141" s="276"/>
      <c r="AL141" s="246"/>
    </row>
    <row r="142" spans="1:43" s="84" customFormat="1" x14ac:dyDescent="0.25">
      <c r="B142" s="276"/>
      <c r="AL142" s="246"/>
    </row>
    <row r="143" spans="1:43" s="84" customFormat="1" x14ac:dyDescent="0.25">
      <c r="B143" s="276"/>
      <c r="AL143" s="246"/>
    </row>
  </sheetData>
  <sheetProtection sheet="1" scenarios="1" formatCells="0" formatRows="0" insertRows="0" deleteRows="0"/>
  <mergeCells count="35">
    <mergeCell ref="A1:AQ1"/>
    <mergeCell ref="E3:T3"/>
    <mergeCell ref="W3:AL3"/>
    <mergeCell ref="AO3:AP3"/>
    <mergeCell ref="E5:T5"/>
    <mergeCell ref="O136:AI138"/>
    <mergeCell ref="E118:T121"/>
    <mergeCell ref="AP7:AP8"/>
    <mergeCell ref="E11:T12"/>
    <mergeCell ref="AP47:AP48"/>
    <mergeCell ref="Z72:AK72"/>
    <mergeCell ref="AP37:AP38"/>
    <mergeCell ref="AP119:AP120"/>
    <mergeCell ref="E124:T128"/>
    <mergeCell ref="E31:T34"/>
    <mergeCell ref="E26:M28"/>
    <mergeCell ref="E15:T18"/>
    <mergeCell ref="AP55:AP56"/>
    <mergeCell ref="E62:T64"/>
    <mergeCell ref="P26:Y28"/>
    <mergeCell ref="AB26:AL28"/>
    <mergeCell ref="AU93:BG93"/>
    <mergeCell ref="AU103:BG103"/>
    <mergeCell ref="AU114:BG114"/>
    <mergeCell ref="Y93:AK93"/>
    <mergeCell ref="Y103:AK103"/>
    <mergeCell ref="Y114:AK114"/>
    <mergeCell ref="E37:T45"/>
    <mergeCell ref="Z81:AK81"/>
    <mergeCell ref="E131:AL132"/>
    <mergeCell ref="E46:T51"/>
    <mergeCell ref="E54:T59"/>
    <mergeCell ref="E67:T73"/>
    <mergeCell ref="E76:T82"/>
    <mergeCell ref="E85:T115"/>
  </mergeCells>
  <printOptions horizontalCentered="1"/>
  <pageMargins left="0.25" right="0.25" top="0.25" bottom="0.25" header="0.3" footer="0.3"/>
  <pageSetup paperSize="9" orientation="portrait" r:id="rId1"/>
  <headerFooter>
    <oddFooter>&amp;CW-&amp;P</oddFooter>
  </headerFooter>
  <rowBreaks count="1" manualBreakCount="1">
    <brk id="74" max="4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theme="9"/>
  </sheetPr>
  <dimension ref="A1:AP47"/>
  <sheetViews>
    <sheetView view="pageBreakPreview" zoomScaleNormal="100" zoomScaleSheetLayoutView="100" workbookViewId="0">
      <selection activeCell="AL2" sqref="AL2:AP2"/>
    </sheetView>
  </sheetViews>
  <sheetFormatPr defaultColWidth="2.90625" defaultRowHeight="10.3" x14ac:dyDescent="0.25"/>
  <cols>
    <col min="1" max="1" width="1.90625" style="103" customWidth="1"/>
    <col min="2" max="2" width="4.6328125" style="254" customWidth="1"/>
    <col min="3" max="4" width="1.90625" style="103" customWidth="1"/>
    <col min="5" max="20" width="2.90625" style="103"/>
    <col min="21" max="21" width="2.90625" style="103" customWidth="1"/>
    <col min="22" max="23" width="1.90625" style="103" customWidth="1"/>
    <col min="24" max="37" width="2.90625" style="103"/>
    <col min="38" max="41" width="2.90625" style="103" customWidth="1"/>
    <col min="42" max="42" width="1.90625" style="103" customWidth="1"/>
    <col min="43" max="16384" width="2.90625" style="103"/>
  </cols>
  <sheetData>
    <row r="1" spans="1:42" x14ac:dyDescent="0.25">
      <c r="A1" s="1227" t="s">
        <v>246</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row>
    <row r="2" spans="1:42" ht="6" customHeight="1" thickBot="1" x14ac:dyDescent="0.3">
      <c r="A2" s="407"/>
      <c r="B2" s="410"/>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199"/>
      <c r="AH2" s="199"/>
      <c r="AI2" s="199"/>
      <c r="AJ2" s="199"/>
      <c r="AK2" s="200"/>
      <c r="AL2" s="199"/>
      <c r="AM2" s="199"/>
      <c r="AN2" s="199"/>
      <c r="AO2" s="199"/>
      <c r="AP2" s="199"/>
    </row>
    <row r="3" spans="1:42" s="51" customFormat="1" ht="6" customHeight="1" x14ac:dyDescent="0.25">
      <c r="A3" s="178"/>
      <c r="B3" s="179"/>
      <c r="C3" s="180"/>
      <c r="D3" s="18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144"/>
      <c r="AL3" s="2"/>
      <c r="AM3" s="2"/>
      <c r="AN3" s="2"/>
      <c r="AO3" s="2"/>
      <c r="AP3" s="182"/>
    </row>
    <row r="4" spans="1:42" s="51" customFormat="1" x14ac:dyDescent="0.25">
      <c r="A4" s="183"/>
      <c r="B4" s="398">
        <v>316</v>
      </c>
      <c r="C4" s="409"/>
      <c r="D4" s="65"/>
      <c r="E4" s="1232" t="s">
        <v>247</v>
      </c>
      <c r="F4" s="1232"/>
      <c r="G4" s="1232"/>
      <c r="H4" s="1232"/>
      <c r="I4" s="1232"/>
      <c r="J4" s="1232"/>
      <c r="K4" s="1232"/>
      <c r="L4" s="1232"/>
      <c r="M4" s="1232"/>
      <c r="N4" s="1232"/>
      <c r="O4" s="1232"/>
      <c r="P4" s="1232"/>
      <c r="Q4" s="1232"/>
      <c r="R4" s="1232"/>
      <c r="S4" s="1232"/>
      <c r="T4" s="1232"/>
      <c r="U4" s="1232"/>
      <c r="V4" s="408"/>
      <c r="W4" s="408"/>
      <c r="X4" s="408"/>
      <c r="Y4" s="408"/>
      <c r="Z4" s="408"/>
      <c r="AA4" s="408"/>
      <c r="AB4" s="408"/>
      <c r="AC4" s="408"/>
      <c r="AD4" s="408"/>
      <c r="AE4" s="408"/>
      <c r="AF4" s="408"/>
      <c r="AG4" s="408"/>
      <c r="AH4" s="408"/>
      <c r="AI4" s="408"/>
      <c r="AJ4" s="408"/>
      <c r="AK4" s="404"/>
      <c r="AL4" s="408"/>
      <c r="AM4" s="408"/>
      <c r="AN4" s="408"/>
      <c r="AO4" s="408"/>
      <c r="AP4" s="184"/>
    </row>
    <row r="5" spans="1:42" s="51" customFormat="1" ht="6" customHeight="1" x14ac:dyDescent="0.25">
      <c r="A5" s="183"/>
      <c r="B5" s="81"/>
      <c r="C5" s="409"/>
      <c r="D5" s="65"/>
      <c r="E5" s="408"/>
      <c r="F5" s="408"/>
      <c r="G5" s="408"/>
      <c r="H5" s="408"/>
      <c r="I5" s="408"/>
      <c r="J5" s="408"/>
      <c r="K5" s="408"/>
      <c r="L5" s="408"/>
      <c r="M5" s="408"/>
      <c r="N5" s="408"/>
      <c r="O5" s="408"/>
      <c r="P5" s="408"/>
      <c r="Q5" s="408"/>
      <c r="R5" s="408"/>
      <c r="S5" s="408"/>
      <c r="T5" s="408"/>
      <c r="U5" s="408"/>
      <c r="V5" s="408"/>
      <c r="W5" s="408"/>
      <c r="X5" s="408"/>
      <c r="Y5" s="81"/>
      <c r="Z5" s="408"/>
      <c r="AA5" s="408"/>
      <c r="AB5" s="408"/>
      <c r="AC5" s="408"/>
      <c r="AD5" s="408"/>
      <c r="AE5" s="408"/>
      <c r="AF5" s="408"/>
      <c r="AG5" s="408"/>
      <c r="AH5" s="408"/>
      <c r="AI5" s="408"/>
      <c r="AJ5" s="81"/>
      <c r="AK5" s="81"/>
      <c r="AL5" s="408"/>
      <c r="AM5" s="408"/>
      <c r="AN5" s="408"/>
      <c r="AO5" s="404"/>
      <c r="AP5" s="248"/>
    </row>
    <row r="6" spans="1:42" s="51" customFormat="1" x14ac:dyDescent="0.25">
      <c r="A6" s="183"/>
      <c r="B6" s="128" t="s">
        <v>248</v>
      </c>
      <c r="C6" s="409"/>
      <c r="D6" s="65"/>
      <c r="E6" s="408"/>
      <c r="F6" s="408"/>
      <c r="G6" s="81"/>
      <c r="H6" s="408"/>
      <c r="I6" s="408"/>
      <c r="J6" s="408"/>
      <c r="K6" s="1233" t="str">
        <f>"YEAR IS " &amp; FIVE_YRS_BEFORE_SRVY &amp; "-" &amp; FW_YR</f>
        <v>YEAR IS 2017-2022</v>
      </c>
      <c r="L6" s="1233"/>
      <c r="M6" s="1233"/>
      <c r="N6" s="1233"/>
      <c r="O6" s="1233"/>
      <c r="P6" s="1233"/>
      <c r="Q6" s="1233"/>
      <c r="R6" s="81"/>
      <c r="S6" s="408"/>
      <c r="T6" s="408"/>
      <c r="U6" s="408"/>
      <c r="V6" s="249"/>
      <c r="X6" s="408"/>
      <c r="Y6" s="408"/>
      <c r="Z6" s="408"/>
      <c r="AA6" s="408"/>
      <c r="AB6" s="1234" t="str">
        <f>"YEAR IS " &amp; FW_YR-6 &amp; " OR EARLIER"</f>
        <v>YEAR IS 2016 OR EARLIER</v>
      </c>
      <c r="AC6" s="1234"/>
      <c r="AD6" s="1234"/>
      <c r="AE6" s="1234"/>
      <c r="AF6" s="1234"/>
      <c r="AG6" s="1234"/>
      <c r="AH6" s="1234"/>
      <c r="AI6" s="1234"/>
      <c r="AJ6" s="1234"/>
      <c r="AK6" s="408"/>
      <c r="AL6" s="408"/>
      <c r="AM6" s="408"/>
      <c r="AN6" s="408"/>
      <c r="AO6" s="404"/>
      <c r="AP6" s="248"/>
    </row>
    <row r="7" spans="1:42" s="51" customFormat="1" ht="6" customHeight="1" x14ac:dyDescent="0.25">
      <c r="A7" s="183"/>
      <c r="B7" s="398"/>
      <c r="C7" s="409"/>
      <c r="D7" s="65"/>
      <c r="E7" s="408"/>
      <c r="F7" s="408"/>
      <c r="G7" s="408"/>
      <c r="H7" s="408"/>
      <c r="I7" s="408"/>
      <c r="J7" s="408"/>
      <c r="K7" s="408"/>
      <c r="L7" s="408"/>
      <c r="M7" s="408"/>
      <c r="N7" s="408"/>
      <c r="O7" s="408"/>
      <c r="P7" s="408"/>
      <c r="Q7" s="408"/>
      <c r="R7" s="408"/>
      <c r="S7" s="408"/>
      <c r="T7" s="408"/>
      <c r="U7" s="408"/>
      <c r="V7" s="249"/>
      <c r="AA7" s="81"/>
      <c r="AB7" s="81"/>
      <c r="AC7" s="81"/>
      <c r="AD7" s="81"/>
      <c r="AE7" s="81"/>
      <c r="AF7" s="81"/>
      <c r="AG7" s="81"/>
      <c r="AH7" s="81"/>
      <c r="AI7" s="81"/>
      <c r="AJ7" s="81"/>
      <c r="AK7" s="81"/>
      <c r="AL7" s="81"/>
      <c r="AM7" s="81"/>
      <c r="AN7" s="81"/>
      <c r="AO7" s="81"/>
      <c r="AP7" s="248"/>
    </row>
    <row r="8" spans="1:42" s="51" customFormat="1" ht="11.25" customHeight="1" x14ac:dyDescent="0.25">
      <c r="A8" s="183"/>
      <c r="B8" s="398"/>
      <c r="C8" s="409"/>
      <c r="D8" s="65"/>
      <c r="E8" s="1231" t="s">
        <v>101</v>
      </c>
      <c r="F8" s="1231"/>
      <c r="G8" s="1231"/>
      <c r="H8" s="1129" t="s">
        <v>249</v>
      </c>
      <c r="I8" s="1129"/>
      <c r="J8" s="1129"/>
      <c r="K8" s="1129"/>
      <c r="L8" s="1129"/>
      <c r="M8" s="1129"/>
      <c r="N8" s="1129"/>
      <c r="O8" s="1129"/>
      <c r="P8" s="1129"/>
      <c r="Q8" s="1129"/>
      <c r="R8" s="1129"/>
      <c r="S8" s="1129"/>
      <c r="T8" s="1129"/>
      <c r="U8" s="1129"/>
      <c r="V8" s="249"/>
      <c r="X8" s="1231" t="s">
        <v>101</v>
      </c>
      <c r="Y8" s="1231"/>
      <c r="Z8" s="1231"/>
      <c r="AA8" s="1148" t="str">
        <f>"ENTER CODE FOR METHOD USED IN MONTH OF INTERVIEW IN THE CALENDAR AND EACH MONTH BACK TO JANUARY " &amp; FIVE_YRS_BEFORE_SRVY &amp; " ."</f>
        <v>ENTER CODE FOR METHOD USED IN MONTH OF INTERVIEW IN THE CALENDAR AND EACH MONTH BACK TO JANUARY 2017 .</v>
      </c>
      <c r="AB8" s="1148"/>
      <c r="AC8" s="1148"/>
      <c r="AD8" s="1148"/>
      <c r="AE8" s="1148"/>
      <c r="AF8" s="1148"/>
      <c r="AG8" s="1148"/>
      <c r="AH8" s="1148"/>
      <c r="AI8" s="1148"/>
      <c r="AJ8" s="1148"/>
      <c r="AK8" s="1148"/>
      <c r="AL8" s="1148"/>
      <c r="AM8" s="1148"/>
      <c r="AN8" s="1148"/>
      <c r="AO8" s="1148"/>
      <c r="AP8" s="184"/>
    </row>
    <row r="9" spans="1:42" s="51" customFormat="1" ht="11.25" customHeight="1" x14ac:dyDescent="0.25">
      <c r="A9" s="183"/>
      <c r="B9" s="398"/>
      <c r="C9" s="409"/>
      <c r="D9" s="65"/>
      <c r="E9" s="1231"/>
      <c r="F9" s="1231"/>
      <c r="G9" s="1231"/>
      <c r="H9" s="1129"/>
      <c r="I9" s="1129"/>
      <c r="J9" s="1129"/>
      <c r="K9" s="1129"/>
      <c r="L9" s="1129"/>
      <c r="M9" s="1129"/>
      <c r="N9" s="1129"/>
      <c r="O9" s="1129"/>
      <c r="P9" s="1129"/>
      <c r="Q9" s="1129"/>
      <c r="R9" s="1129"/>
      <c r="S9" s="1129"/>
      <c r="T9" s="1129"/>
      <c r="U9" s="1129"/>
      <c r="V9" s="249"/>
      <c r="X9" s="1231"/>
      <c r="Y9" s="1231"/>
      <c r="Z9" s="1231"/>
      <c r="AA9" s="1148"/>
      <c r="AB9" s="1148"/>
      <c r="AC9" s="1148"/>
      <c r="AD9" s="1148"/>
      <c r="AE9" s="1148"/>
      <c r="AF9" s="1148"/>
      <c r="AG9" s="1148"/>
      <c r="AH9" s="1148"/>
      <c r="AI9" s="1148"/>
      <c r="AJ9" s="1148"/>
      <c r="AK9" s="1148"/>
      <c r="AL9" s="1148"/>
      <c r="AM9" s="1148"/>
      <c r="AN9" s="1148"/>
      <c r="AO9" s="1148"/>
      <c r="AP9" s="248"/>
    </row>
    <row r="10" spans="1:42" s="51" customFormat="1" ht="11.25" customHeight="1" x14ac:dyDescent="0.25">
      <c r="A10" s="183"/>
      <c r="B10" s="398"/>
      <c r="C10" s="409"/>
      <c r="D10" s="65"/>
      <c r="E10" s="1231"/>
      <c r="F10" s="1231"/>
      <c r="G10" s="1231"/>
      <c r="H10" s="1129"/>
      <c r="I10" s="1129"/>
      <c r="J10" s="1129"/>
      <c r="K10" s="1129"/>
      <c r="L10" s="1129"/>
      <c r="M10" s="1129"/>
      <c r="N10" s="1129"/>
      <c r="O10" s="1129"/>
      <c r="P10" s="1129"/>
      <c r="Q10" s="1129"/>
      <c r="R10" s="1129"/>
      <c r="S10" s="1129"/>
      <c r="T10" s="1129"/>
      <c r="U10" s="1129"/>
      <c r="V10" s="249"/>
      <c r="X10" s="1231"/>
      <c r="Y10" s="1231"/>
      <c r="Z10" s="1231"/>
      <c r="AA10" s="1148"/>
      <c r="AB10" s="1148"/>
      <c r="AC10" s="1148"/>
      <c r="AD10" s="1148"/>
      <c r="AE10" s="1148"/>
      <c r="AF10" s="1148"/>
      <c r="AG10" s="1148"/>
      <c r="AH10" s="1148"/>
      <c r="AI10" s="1148"/>
      <c r="AJ10" s="1148"/>
      <c r="AK10" s="1148"/>
      <c r="AL10" s="1148"/>
      <c r="AM10" s="1148"/>
      <c r="AN10" s="1148"/>
      <c r="AO10" s="1148"/>
      <c r="AP10" s="248"/>
    </row>
    <row r="11" spans="1:42" s="51" customFormat="1" x14ac:dyDescent="0.25">
      <c r="A11" s="183"/>
      <c r="B11" s="398"/>
      <c r="C11" s="409"/>
      <c r="D11" s="65"/>
      <c r="E11" s="408"/>
      <c r="F11" s="408"/>
      <c r="G11" s="408"/>
      <c r="H11" s="1129"/>
      <c r="I11" s="1129"/>
      <c r="J11" s="1129"/>
      <c r="K11" s="1129"/>
      <c r="L11" s="1129"/>
      <c r="M11" s="1129"/>
      <c r="N11" s="1129"/>
      <c r="O11" s="1129"/>
      <c r="P11" s="1129"/>
      <c r="Q11" s="1129"/>
      <c r="R11" s="1129"/>
      <c r="S11" s="1129"/>
      <c r="T11" s="1129"/>
      <c r="U11" s="1129"/>
      <c r="V11" s="249"/>
      <c r="X11" s="408"/>
      <c r="Y11" s="408"/>
      <c r="Z11" s="408"/>
      <c r="AA11" s="1148"/>
      <c r="AB11" s="1148"/>
      <c r="AC11" s="1148"/>
      <c r="AD11" s="1148"/>
      <c r="AE11" s="1148"/>
      <c r="AF11" s="1148"/>
      <c r="AG11" s="1148"/>
      <c r="AH11" s="1148"/>
      <c r="AI11" s="1148"/>
      <c r="AJ11" s="1148"/>
      <c r="AK11" s="1148"/>
      <c r="AL11" s="1148"/>
      <c r="AM11" s="1148"/>
      <c r="AN11" s="1148"/>
      <c r="AO11" s="1148"/>
      <c r="AP11" s="248"/>
    </row>
    <row r="12" spans="1:42" s="51" customFormat="1" ht="6" customHeight="1" x14ac:dyDescent="0.25">
      <c r="A12" s="183"/>
      <c r="B12" s="398"/>
      <c r="C12" s="409"/>
      <c r="D12" s="65"/>
      <c r="E12" s="408"/>
      <c r="F12" s="408"/>
      <c r="G12" s="408"/>
      <c r="H12" s="412"/>
      <c r="I12" s="412"/>
      <c r="J12" s="412"/>
      <c r="K12" s="412"/>
      <c r="L12" s="412"/>
      <c r="M12" s="412"/>
      <c r="N12" s="412"/>
      <c r="O12" s="412"/>
      <c r="P12" s="412"/>
      <c r="Q12" s="412"/>
      <c r="R12" s="412"/>
      <c r="S12" s="412"/>
      <c r="T12" s="412"/>
      <c r="U12" s="412"/>
      <c r="V12" s="249"/>
      <c r="X12" s="408"/>
      <c r="Y12" s="408"/>
      <c r="Z12" s="408"/>
      <c r="AA12" s="412"/>
      <c r="AB12" s="412"/>
      <c r="AC12" s="412"/>
      <c r="AD12" s="412"/>
      <c r="AE12" s="412"/>
      <c r="AF12" s="412"/>
      <c r="AG12" s="412"/>
      <c r="AH12" s="412"/>
      <c r="AI12" s="412"/>
      <c r="AJ12" s="412"/>
      <c r="AK12" s="412"/>
      <c r="AL12" s="412"/>
      <c r="AM12" s="412"/>
      <c r="AN12" s="412"/>
      <c r="AO12" s="412"/>
      <c r="AP12" s="248"/>
    </row>
    <row r="13" spans="1:42" s="51" customFormat="1" x14ac:dyDescent="0.25">
      <c r="A13" s="183"/>
      <c r="B13" s="398"/>
      <c r="C13" s="409"/>
      <c r="D13" s="65"/>
      <c r="E13" s="408"/>
      <c r="F13" s="408"/>
      <c r="G13" s="408"/>
      <c r="H13" s="412"/>
      <c r="I13" s="412"/>
      <c r="J13" s="412"/>
      <c r="K13" s="412"/>
      <c r="L13" s="412"/>
      <c r="M13" s="408" t="s">
        <v>250</v>
      </c>
      <c r="N13" s="412"/>
      <c r="O13" s="412"/>
      <c r="P13" s="412"/>
      <c r="Q13" s="412"/>
      <c r="R13" s="412"/>
      <c r="S13" s="412"/>
      <c r="T13" s="412"/>
      <c r="U13" s="408"/>
      <c r="V13" s="152"/>
      <c r="X13" s="408"/>
      <c r="Y13" s="408"/>
      <c r="Z13" s="408"/>
      <c r="AA13" s="408"/>
      <c r="AB13" s="81"/>
      <c r="AC13" s="81"/>
      <c r="AD13" s="408"/>
      <c r="AE13" s="408"/>
      <c r="AF13" s="81"/>
      <c r="AG13" s="408"/>
      <c r="AH13" s="408"/>
      <c r="AI13" s="408"/>
      <c r="AJ13" s="404" t="s">
        <v>251</v>
      </c>
      <c r="AK13" s="408"/>
      <c r="AL13" s="404"/>
      <c r="AM13" s="408"/>
      <c r="AN13" s="408"/>
      <c r="AO13" s="408"/>
      <c r="AP13" s="250"/>
    </row>
    <row r="14" spans="1:42" s="51" customFormat="1" x14ac:dyDescent="0.25">
      <c r="A14" s="183"/>
      <c r="B14" s="398"/>
      <c r="C14" s="409"/>
      <c r="D14" s="65"/>
      <c r="E14" s="408"/>
      <c r="F14" s="408"/>
      <c r="G14" s="408"/>
      <c r="H14" s="408"/>
      <c r="I14" s="408"/>
      <c r="J14" s="408"/>
      <c r="K14" s="408"/>
      <c r="L14" s="408"/>
      <c r="N14" s="408"/>
      <c r="P14" s="408"/>
      <c r="Q14" s="408"/>
      <c r="R14" s="408"/>
      <c r="S14" s="408"/>
      <c r="T14" s="408"/>
      <c r="U14" s="408"/>
      <c r="V14" s="152"/>
      <c r="AA14" s="81"/>
      <c r="AB14" s="81"/>
      <c r="AC14" s="81"/>
      <c r="AD14" s="81"/>
      <c r="AE14" s="81"/>
      <c r="AF14" s="81"/>
      <c r="AG14" s="81"/>
      <c r="AH14" s="81"/>
      <c r="AI14" s="81"/>
      <c r="AJ14" s="81"/>
      <c r="AK14" s="81"/>
      <c r="AL14" s="81"/>
      <c r="AM14" s="81"/>
      <c r="AN14" s="81"/>
      <c r="AO14" s="81"/>
      <c r="AP14" s="184"/>
    </row>
    <row r="15" spans="1:42" s="51" customFormat="1" x14ac:dyDescent="0.25">
      <c r="A15" s="183"/>
      <c r="B15" s="398"/>
      <c r="C15" s="409"/>
      <c r="D15" s="109"/>
      <c r="E15" s="407"/>
      <c r="F15" s="407"/>
      <c r="G15" s="407"/>
      <c r="H15" s="407"/>
      <c r="I15" s="407"/>
      <c r="J15" s="407"/>
      <c r="K15" s="407"/>
      <c r="L15" s="407"/>
      <c r="M15" s="407"/>
      <c r="N15" s="407"/>
      <c r="O15" s="407"/>
      <c r="P15" s="407"/>
      <c r="Q15" s="407"/>
      <c r="R15" s="407"/>
      <c r="S15" s="407"/>
      <c r="T15" s="407"/>
      <c r="U15" s="407"/>
      <c r="V15" s="153"/>
      <c r="W15" s="408"/>
      <c r="X15" s="408"/>
      <c r="Y15" s="408"/>
      <c r="Z15" s="408"/>
      <c r="AA15" s="408"/>
      <c r="AB15" s="408"/>
      <c r="AC15" s="408"/>
      <c r="AD15" s="408"/>
      <c r="AE15" s="408"/>
      <c r="AF15" s="408"/>
      <c r="AG15" s="408"/>
      <c r="AH15" s="408"/>
      <c r="AI15" s="176" t="s">
        <v>252</v>
      </c>
      <c r="AJ15" s="408"/>
      <c r="AK15" s="404"/>
      <c r="AL15" s="408"/>
      <c r="AM15" s="408"/>
      <c r="AN15" s="408"/>
      <c r="AO15" s="401"/>
      <c r="AP15" s="184"/>
    </row>
    <row r="16" spans="1:42" s="51" customFormat="1" ht="6" customHeight="1" thickBot="1" x14ac:dyDescent="0.3">
      <c r="A16" s="185"/>
      <c r="B16" s="403"/>
      <c r="C16" s="105"/>
      <c r="D16" s="106"/>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77"/>
      <c r="AL16" s="104"/>
      <c r="AM16" s="104"/>
      <c r="AN16" s="104"/>
      <c r="AO16" s="104"/>
      <c r="AP16" s="186"/>
    </row>
    <row r="17" spans="1:42" ht="6" customHeight="1" x14ac:dyDescent="0.25">
      <c r="A17" s="132"/>
      <c r="B17" s="130"/>
      <c r="C17" s="202"/>
      <c r="D17" s="109"/>
      <c r="E17" s="410"/>
      <c r="F17" s="410"/>
      <c r="G17" s="410"/>
      <c r="H17" s="410"/>
      <c r="I17" s="410"/>
      <c r="J17" s="410"/>
      <c r="K17" s="410"/>
      <c r="L17" s="410"/>
      <c r="M17" s="410"/>
      <c r="N17" s="410"/>
      <c r="O17" s="410"/>
      <c r="P17" s="410"/>
      <c r="Q17" s="410"/>
      <c r="R17" s="410"/>
      <c r="S17" s="410"/>
      <c r="T17" s="410"/>
      <c r="U17" s="407"/>
      <c r="V17" s="407"/>
      <c r="W17" s="410"/>
      <c r="X17" s="410"/>
      <c r="Y17" s="410"/>
      <c r="Z17" s="410"/>
      <c r="AA17" s="410"/>
      <c r="AB17" s="410"/>
      <c r="AC17" s="410"/>
      <c r="AD17" s="410"/>
      <c r="AE17" s="410"/>
      <c r="AF17" s="410"/>
      <c r="AG17" s="410"/>
      <c r="AH17" s="410"/>
      <c r="AI17" s="410"/>
      <c r="AJ17" s="410"/>
      <c r="AK17" s="410"/>
      <c r="AL17" s="133"/>
      <c r="AM17" s="133"/>
      <c r="AN17" s="130"/>
      <c r="AO17" s="130"/>
      <c r="AP17" s="131"/>
    </row>
    <row r="18" spans="1:42" ht="11.25" customHeight="1" x14ac:dyDescent="0.25">
      <c r="A18" s="65"/>
      <c r="B18" s="398">
        <v>317</v>
      </c>
      <c r="C18" s="409"/>
      <c r="D18" s="65"/>
      <c r="E18" s="1193" t="s">
        <v>1618</v>
      </c>
      <c r="F18" s="1193"/>
      <c r="G18" s="1193"/>
      <c r="H18" s="1193"/>
      <c r="I18" s="1193"/>
      <c r="J18" s="1193"/>
      <c r="K18" s="1193"/>
      <c r="L18" s="1193"/>
      <c r="M18" s="1193"/>
      <c r="N18" s="1193"/>
      <c r="O18" s="1193"/>
      <c r="P18" s="1193"/>
      <c r="Q18" s="1193"/>
      <c r="R18" s="1193"/>
      <c r="S18" s="1193"/>
      <c r="T18" s="1193"/>
      <c r="U18" s="1193"/>
      <c r="V18" s="1193"/>
      <c r="W18" s="1193"/>
      <c r="X18" s="1193"/>
      <c r="Y18" s="1193"/>
      <c r="Z18" s="1193"/>
      <c r="AA18" s="1193"/>
      <c r="AB18" s="1193"/>
      <c r="AC18" s="1193"/>
      <c r="AD18" s="1193"/>
      <c r="AE18" s="1193"/>
      <c r="AF18" s="1193"/>
      <c r="AG18" s="1193"/>
      <c r="AH18" s="1193"/>
      <c r="AI18" s="1193"/>
      <c r="AJ18" s="1193"/>
      <c r="AK18" s="1193"/>
      <c r="AL18" s="1193"/>
      <c r="AM18" s="1193"/>
      <c r="AN18" s="1193"/>
      <c r="AO18" s="1193"/>
      <c r="AP18" s="409"/>
    </row>
    <row r="19" spans="1:42" x14ac:dyDescent="0.25">
      <c r="A19" s="65"/>
      <c r="B19" s="128" t="s">
        <v>248</v>
      </c>
      <c r="C19" s="409"/>
      <c r="D19" s="65"/>
      <c r="E19" s="1193"/>
      <c r="F19" s="1193"/>
      <c r="G19" s="1193"/>
      <c r="H19" s="1193"/>
      <c r="I19" s="1193"/>
      <c r="J19" s="1193"/>
      <c r="K19" s="1193"/>
      <c r="L19" s="1193"/>
      <c r="M19" s="1193"/>
      <c r="N19" s="1193"/>
      <c r="O19" s="1193"/>
      <c r="P19" s="1193"/>
      <c r="Q19" s="1193"/>
      <c r="R19" s="1193"/>
      <c r="S19" s="1193"/>
      <c r="T19" s="1193"/>
      <c r="U19" s="1193"/>
      <c r="V19" s="1193"/>
      <c r="W19" s="1193"/>
      <c r="X19" s="1193"/>
      <c r="Y19" s="1193"/>
      <c r="Z19" s="1193"/>
      <c r="AA19" s="1193"/>
      <c r="AB19" s="1193"/>
      <c r="AC19" s="1193"/>
      <c r="AD19" s="1193"/>
      <c r="AE19" s="1193"/>
      <c r="AF19" s="1193"/>
      <c r="AG19" s="1193"/>
      <c r="AH19" s="1193"/>
      <c r="AI19" s="1193"/>
      <c r="AJ19" s="1193"/>
      <c r="AK19" s="1193"/>
      <c r="AL19" s="1193"/>
      <c r="AM19" s="1193"/>
      <c r="AN19" s="1193"/>
      <c r="AO19" s="1193"/>
      <c r="AP19" s="409"/>
    </row>
    <row r="20" spans="1:42" x14ac:dyDescent="0.25">
      <c r="A20" s="65"/>
      <c r="B20" s="398"/>
      <c r="C20" s="409"/>
      <c r="D20" s="65"/>
      <c r="E20" s="1193"/>
      <c r="F20" s="1193"/>
      <c r="G20" s="1193"/>
      <c r="H20" s="1193"/>
      <c r="I20" s="1193"/>
      <c r="J20" s="1193"/>
      <c r="K20" s="1193"/>
      <c r="L20" s="1193"/>
      <c r="M20" s="1193"/>
      <c r="N20" s="1193"/>
      <c r="O20" s="1193"/>
      <c r="P20" s="1193"/>
      <c r="Q20" s="1193"/>
      <c r="R20" s="1193"/>
      <c r="S20" s="1193"/>
      <c r="T20" s="1193"/>
      <c r="U20" s="1193"/>
      <c r="V20" s="1193"/>
      <c r="W20" s="1193"/>
      <c r="X20" s="1193"/>
      <c r="Y20" s="1193"/>
      <c r="Z20" s="1193"/>
      <c r="AA20" s="1193"/>
      <c r="AB20" s="1193"/>
      <c r="AC20" s="1193"/>
      <c r="AD20" s="1193"/>
      <c r="AE20" s="1193"/>
      <c r="AF20" s="1193"/>
      <c r="AG20" s="1193"/>
      <c r="AH20" s="1193"/>
      <c r="AI20" s="1193"/>
      <c r="AJ20" s="1193"/>
      <c r="AK20" s="1193"/>
      <c r="AL20" s="1193"/>
      <c r="AM20" s="1193"/>
      <c r="AN20" s="1193"/>
      <c r="AO20" s="1193"/>
      <c r="AP20" s="409"/>
    </row>
    <row r="21" spans="1:42" x14ac:dyDescent="0.25">
      <c r="A21" s="65"/>
      <c r="B21" s="398"/>
      <c r="C21" s="409"/>
      <c r="D21" s="65"/>
      <c r="E21" s="1193" t="str">
        <f>"USE CALENDAR TO PROBE FOR EARLIER PERIODS OF USE AND NONUSE, STARTING WITH MOST RECENT USE, BACK TO JANUARY " &amp; FIVE_YRS_BEFORE_SRVY &amp; ". USE NAMES OF CHILDREN, DATES OF BIRTH, AND PERIODS OF PREGNANCY AS REFERENCE POINTS."</f>
        <v>USE CALENDAR TO PROBE FOR EARLIER PERIODS OF USE AND NONUSE, STARTING WITH MOST RECENT USE, BACK TO JANUARY 2017. USE NAMES OF CHILDREN, DATES OF BIRTH, AND PERIODS OF PREGNANCY AS REFERENCE POINTS.</v>
      </c>
      <c r="F21" s="1193"/>
      <c r="G21" s="1193"/>
      <c r="H21" s="1193"/>
      <c r="I21" s="1193"/>
      <c r="J21" s="1193"/>
      <c r="K21" s="1193"/>
      <c r="L21" s="1193"/>
      <c r="M21" s="1193"/>
      <c r="N21" s="1193"/>
      <c r="O21" s="1193"/>
      <c r="P21" s="1193"/>
      <c r="Q21" s="1193"/>
      <c r="R21" s="1193"/>
      <c r="S21" s="1193"/>
      <c r="T21" s="1193"/>
      <c r="U21" s="1193"/>
      <c r="V21" s="1193"/>
      <c r="W21" s="1193"/>
      <c r="X21" s="1193"/>
      <c r="Y21" s="1193"/>
      <c r="Z21" s="1193"/>
      <c r="AA21" s="1193"/>
      <c r="AB21" s="1193"/>
      <c r="AC21" s="1193"/>
      <c r="AD21" s="1193"/>
      <c r="AE21" s="1193"/>
      <c r="AF21" s="1193"/>
      <c r="AG21" s="1193"/>
      <c r="AH21" s="1193"/>
      <c r="AI21" s="1193"/>
      <c r="AJ21" s="1193"/>
      <c r="AK21" s="1193"/>
      <c r="AL21" s="1193"/>
      <c r="AM21" s="1193"/>
      <c r="AN21" s="1193"/>
      <c r="AO21" s="1193"/>
      <c r="AP21" s="409"/>
    </row>
    <row r="22" spans="1:42" x14ac:dyDescent="0.25">
      <c r="A22" s="65"/>
      <c r="B22" s="398"/>
      <c r="C22" s="409"/>
      <c r="D22" s="65"/>
      <c r="E22" s="1193"/>
      <c r="F22" s="1193"/>
      <c r="G22" s="1193"/>
      <c r="H22" s="1193"/>
      <c r="I22" s="1193"/>
      <c r="J22" s="1193"/>
      <c r="K22" s="1193"/>
      <c r="L22" s="1193"/>
      <c r="M22" s="1193"/>
      <c r="N22" s="1193"/>
      <c r="O22" s="1193"/>
      <c r="P22" s="1193"/>
      <c r="Q22" s="1193"/>
      <c r="R22" s="1193"/>
      <c r="S22" s="1193"/>
      <c r="T22" s="1193"/>
      <c r="U22" s="1193"/>
      <c r="V22" s="1193"/>
      <c r="W22" s="1193"/>
      <c r="X22" s="1193"/>
      <c r="Y22" s="1193"/>
      <c r="Z22" s="1193"/>
      <c r="AA22" s="1193"/>
      <c r="AB22" s="1193"/>
      <c r="AC22" s="1193"/>
      <c r="AD22" s="1193"/>
      <c r="AE22" s="1193"/>
      <c r="AF22" s="1193"/>
      <c r="AG22" s="1193"/>
      <c r="AH22" s="1193"/>
      <c r="AI22" s="1193"/>
      <c r="AJ22" s="1193"/>
      <c r="AK22" s="1193"/>
      <c r="AL22" s="1193"/>
      <c r="AM22" s="1193"/>
      <c r="AN22" s="1193"/>
      <c r="AO22" s="1193"/>
      <c r="AP22" s="409"/>
    </row>
    <row r="23" spans="1:42" x14ac:dyDescent="0.25">
      <c r="A23" s="65"/>
      <c r="B23" s="398"/>
      <c r="C23" s="409"/>
      <c r="D23" s="65"/>
      <c r="E23" s="1193"/>
      <c r="F23" s="1193"/>
      <c r="G23" s="1193"/>
      <c r="H23" s="1193"/>
      <c r="I23" s="1193"/>
      <c r="J23" s="1193"/>
      <c r="K23" s="1193"/>
      <c r="L23" s="1193"/>
      <c r="M23" s="1193"/>
      <c r="N23" s="1193"/>
      <c r="O23" s="1193"/>
      <c r="P23" s="1193"/>
      <c r="Q23" s="1193"/>
      <c r="R23" s="1193"/>
      <c r="S23" s="1193"/>
      <c r="T23" s="1193"/>
      <c r="U23" s="1193"/>
      <c r="V23" s="1193"/>
      <c r="W23" s="1193"/>
      <c r="X23" s="1193"/>
      <c r="Y23" s="1193"/>
      <c r="Z23" s="1193"/>
      <c r="AA23" s="1193"/>
      <c r="AB23" s="1193"/>
      <c r="AC23" s="1193"/>
      <c r="AD23" s="1193"/>
      <c r="AE23" s="1193"/>
      <c r="AF23" s="1193"/>
      <c r="AG23" s="1193"/>
      <c r="AH23" s="1193"/>
      <c r="AI23" s="1193"/>
      <c r="AJ23" s="1193"/>
      <c r="AK23" s="1193"/>
      <c r="AL23" s="1193"/>
      <c r="AM23" s="1193"/>
      <c r="AN23" s="1193"/>
      <c r="AO23" s="1193"/>
      <c r="AP23" s="409"/>
    </row>
    <row r="24" spans="1:42" ht="11.25" customHeight="1" x14ac:dyDescent="0.25">
      <c r="A24" s="65"/>
      <c r="B24" s="398"/>
      <c r="C24" s="409"/>
      <c r="D24" s="251"/>
      <c r="E24" s="1231" t="s">
        <v>101</v>
      </c>
      <c r="F24" s="1231"/>
      <c r="G24" s="1231"/>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9"/>
    </row>
    <row r="25" spans="1:42" ht="11.25" customHeight="1" x14ac:dyDescent="0.25">
      <c r="A25" s="65"/>
      <c r="B25" s="398"/>
      <c r="C25" s="409"/>
      <c r="D25" s="228"/>
      <c r="E25" s="1231"/>
      <c r="F25" s="1231"/>
      <c r="G25" s="1231"/>
      <c r="H25" s="1232" t="s">
        <v>253</v>
      </c>
      <c r="I25" s="1232"/>
      <c r="J25" s="1232"/>
      <c r="K25" s="1232"/>
      <c r="L25" s="1232"/>
      <c r="M25" s="1232"/>
      <c r="N25" s="1232"/>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409"/>
    </row>
    <row r="26" spans="1:42" ht="11.25" customHeight="1" x14ac:dyDescent="0.25">
      <c r="A26" s="65"/>
      <c r="B26" s="398"/>
      <c r="C26" s="409"/>
      <c r="D26" s="228"/>
      <c r="E26" s="1231"/>
      <c r="F26" s="1231"/>
      <c r="G26" s="1231"/>
      <c r="H26" s="408"/>
      <c r="I26" s="408"/>
      <c r="J26" s="408"/>
      <c r="K26" s="408"/>
      <c r="L26" s="408"/>
      <c r="M26" s="408"/>
      <c r="N26" s="408"/>
      <c r="O26" s="408"/>
      <c r="P26" s="408"/>
      <c r="Q26" s="408"/>
      <c r="R26" s="408"/>
      <c r="S26" s="408"/>
      <c r="T26" s="408"/>
      <c r="U26" s="408"/>
      <c r="V26" s="408"/>
      <c r="W26" s="408"/>
      <c r="X26" s="408"/>
      <c r="Y26" s="408"/>
      <c r="Z26" s="408"/>
      <c r="AA26" s="408"/>
      <c r="AB26" s="408"/>
      <c r="AC26" s="408"/>
      <c r="AD26" s="408"/>
      <c r="AE26" s="408"/>
      <c r="AF26" s="408"/>
      <c r="AG26" s="408"/>
      <c r="AH26" s="408"/>
      <c r="AI26" s="408"/>
      <c r="AJ26" s="408"/>
      <c r="AK26" s="408"/>
      <c r="AL26" s="408"/>
      <c r="AM26" s="408"/>
      <c r="AN26" s="408"/>
      <c r="AO26" s="401"/>
      <c r="AP26" s="409"/>
    </row>
    <row r="27" spans="1:42" x14ac:dyDescent="0.25">
      <c r="A27" s="65"/>
      <c r="B27" s="398"/>
      <c r="C27" s="409"/>
      <c r="D27" s="65"/>
      <c r="I27" s="1232" t="s">
        <v>254</v>
      </c>
      <c r="J27" s="1232"/>
      <c r="K27" s="1232"/>
      <c r="L27" s="1232"/>
      <c r="M27" s="1232"/>
      <c r="N27" s="1232"/>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232"/>
      <c r="AM27" s="1232"/>
      <c r="AN27" s="1232"/>
      <c r="AO27" s="1232"/>
      <c r="AP27" s="409"/>
    </row>
    <row r="28" spans="1:42" ht="10.3" customHeight="1" x14ac:dyDescent="0.25">
      <c r="A28" s="65"/>
      <c r="B28" s="398"/>
      <c r="C28" s="409"/>
      <c r="D28" s="65"/>
      <c r="E28" s="408"/>
      <c r="F28" s="408"/>
      <c r="G28" s="408"/>
      <c r="H28" s="408"/>
      <c r="I28" s="408"/>
      <c r="J28" s="408" t="s">
        <v>56</v>
      </c>
      <c r="K28" s="1193" t="s">
        <v>983</v>
      </c>
      <c r="L28" s="1193"/>
      <c r="M28" s="1193"/>
      <c r="N28" s="1193"/>
      <c r="O28" s="1193"/>
      <c r="P28" s="1193"/>
      <c r="Q28" s="1193"/>
      <c r="R28" s="1193"/>
      <c r="S28" s="1193"/>
      <c r="T28" s="1193"/>
      <c r="U28" s="1193"/>
      <c r="V28" s="1193"/>
      <c r="W28" s="1193"/>
      <c r="X28" s="1193"/>
      <c r="Y28" s="1193"/>
      <c r="Z28" s="1193"/>
      <c r="AA28" s="1193"/>
      <c r="AB28" s="1193"/>
      <c r="AC28" s="1193"/>
      <c r="AD28" s="1193"/>
      <c r="AE28" s="1193"/>
      <c r="AF28" s="1193"/>
      <c r="AG28" s="1193"/>
      <c r="AH28" s="1193"/>
      <c r="AI28" s="1193"/>
      <c r="AJ28" s="1193"/>
      <c r="AK28" s="1193"/>
      <c r="AL28" s="1193"/>
      <c r="AM28" s="1193"/>
      <c r="AN28" s="1193"/>
      <c r="AO28" s="1193"/>
      <c r="AP28" s="409"/>
    </row>
    <row r="29" spans="1:42" ht="11.25" customHeight="1" x14ac:dyDescent="0.25">
      <c r="A29" s="65"/>
      <c r="B29" s="398"/>
      <c r="C29" s="409"/>
      <c r="D29" s="65"/>
      <c r="E29" s="408"/>
      <c r="F29" s="408"/>
      <c r="G29" s="408"/>
      <c r="H29" s="408"/>
      <c r="I29" s="408"/>
      <c r="J29" s="408" t="s">
        <v>58</v>
      </c>
      <c r="K29" s="1193" t="s">
        <v>984</v>
      </c>
      <c r="L29" s="1193"/>
      <c r="M29" s="1193"/>
      <c r="N29" s="1193"/>
      <c r="O29" s="1193"/>
      <c r="P29" s="1193"/>
      <c r="Q29" s="1193"/>
      <c r="R29" s="1193"/>
      <c r="S29" s="1193"/>
      <c r="T29" s="1193"/>
      <c r="U29" s="1193"/>
      <c r="V29" s="1193"/>
      <c r="W29" s="1193"/>
      <c r="X29" s="1193"/>
      <c r="Y29" s="1193"/>
      <c r="Z29" s="1193"/>
      <c r="AA29" s="1193"/>
      <c r="AB29" s="1193"/>
      <c r="AC29" s="1193"/>
      <c r="AD29" s="1193"/>
      <c r="AE29" s="1193"/>
      <c r="AF29" s="1193"/>
      <c r="AG29" s="1193"/>
      <c r="AH29" s="1193"/>
      <c r="AI29" s="1193"/>
      <c r="AJ29" s="1193"/>
      <c r="AK29" s="1193"/>
      <c r="AL29" s="1193"/>
      <c r="AM29" s="1193"/>
      <c r="AN29" s="1193"/>
      <c r="AO29" s="1193"/>
      <c r="AP29" s="409"/>
    </row>
    <row r="30" spans="1:42" ht="11.25" customHeight="1" x14ac:dyDescent="0.25">
      <c r="A30" s="65"/>
      <c r="B30" s="398"/>
      <c r="C30" s="409"/>
      <c r="D30" s="65"/>
      <c r="H30" s="408"/>
      <c r="I30" s="408"/>
      <c r="J30" s="408" t="s">
        <v>255</v>
      </c>
      <c r="K30" s="1193" t="s">
        <v>985</v>
      </c>
      <c r="L30" s="1193"/>
      <c r="M30" s="1193"/>
      <c r="N30" s="1193"/>
      <c r="O30" s="1193"/>
      <c r="P30" s="1193"/>
      <c r="Q30" s="1193"/>
      <c r="R30" s="1193"/>
      <c r="S30" s="1193"/>
      <c r="T30" s="1193"/>
      <c r="U30" s="1193"/>
      <c r="V30" s="1193"/>
      <c r="W30" s="1193"/>
      <c r="X30" s="1193"/>
      <c r="Y30" s="1193"/>
      <c r="Z30" s="1193"/>
      <c r="AA30" s="1193"/>
      <c r="AB30" s="1193"/>
      <c r="AC30" s="1193"/>
      <c r="AD30" s="1193"/>
      <c r="AE30" s="1193"/>
      <c r="AF30" s="1193"/>
      <c r="AG30" s="1193"/>
      <c r="AH30" s="1193"/>
      <c r="AI30" s="1193"/>
      <c r="AJ30" s="1193"/>
      <c r="AK30" s="1193"/>
      <c r="AL30" s="1193"/>
      <c r="AM30" s="1193"/>
      <c r="AN30" s="1193"/>
      <c r="AO30" s="1193"/>
      <c r="AP30" s="409"/>
    </row>
    <row r="31" spans="1:42" ht="11.25" customHeight="1" x14ac:dyDescent="0.25">
      <c r="A31" s="65"/>
      <c r="B31" s="398"/>
      <c r="C31" s="409"/>
      <c r="D31" s="65"/>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1"/>
      <c r="AP31" s="409"/>
    </row>
    <row r="32" spans="1:42" ht="11.25" customHeight="1" x14ac:dyDescent="0.25">
      <c r="A32" s="65"/>
      <c r="B32" s="398"/>
      <c r="C32" s="409"/>
      <c r="D32" s="65"/>
      <c r="H32" s="1232" t="s">
        <v>256</v>
      </c>
      <c r="I32" s="1232"/>
      <c r="J32" s="1232"/>
      <c r="K32" s="1232"/>
      <c r="L32" s="1232"/>
      <c r="M32" s="1232"/>
      <c r="N32" s="1232"/>
      <c r="O32" s="1232"/>
      <c r="P32" s="1232"/>
      <c r="Q32" s="1232"/>
      <c r="R32" s="1232"/>
      <c r="S32" s="1232"/>
      <c r="T32" s="1232"/>
      <c r="U32" s="1232"/>
      <c r="V32" s="1232"/>
      <c r="W32" s="1232"/>
      <c r="X32" s="1232"/>
      <c r="Y32" s="1232"/>
      <c r="Z32" s="1232"/>
      <c r="AA32" s="1232"/>
      <c r="AB32" s="1232"/>
      <c r="AC32" s="1232"/>
      <c r="AD32" s="1232"/>
      <c r="AE32" s="1232"/>
      <c r="AF32" s="1232"/>
      <c r="AG32" s="1232"/>
      <c r="AH32" s="1232"/>
      <c r="AI32" s="1232"/>
      <c r="AJ32" s="1232"/>
      <c r="AK32" s="1232"/>
      <c r="AL32" s="1232"/>
      <c r="AM32" s="1232"/>
      <c r="AN32" s="1232"/>
      <c r="AO32" s="1232"/>
      <c r="AP32" s="409"/>
    </row>
    <row r="33" spans="1:42" ht="11.25" customHeight="1" x14ac:dyDescent="0.25">
      <c r="A33" s="65"/>
      <c r="B33" s="398"/>
      <c r="C33" s="409"/>
      <c r="D33" s="65"/>
      <c r="E33" s="1231" t="s">
        <v>101</v>
      </c>
      <c r="F33" s="1231"/>
      <c r="G33" s="1231"/>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232"/>
      <c r="AM33" s="1232"/>
      <c r="AN33" s="1232"/>
      <c r="AO33" s="1232"/>
      <c r="AP33" s="409"/>
    </row>
    <row r="34" spans="1:42" x14ac:dyDescent="0.25">
      <c r="A34" s="65"/>
      <c r="B34" s="398"/>
      <c r="C34" s="409"/>
      <c r="D34" s="65"/>
      <c r="E34" s="1231"/>
      <c r="F34" s="1231"/>
      <c r="G34" s="1231"/>
      <c r="H34" s="1232"/>
      <c r="I34" s="1232"/>
      <c r="J34" s="1232"/>
      <c r="K34" s="1232"/>
      <c r="L34" s="1232"/>
      <c r="M34" s="1232"/>
      <c r="N34" s="1232"/>
      <c r="O34" s="1232"/>
      <c r="P34" s="1232"/>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c r="AP34" s="409"/>
    </row>
    <row r="35" spans="1:42" x14ac:dyDescent="0.25">
      <c r="A35" s="65"/>
      <c r="B35" s="398"/>
      <c r="C35" s="409"/>
      <c r="D35" s="65"/>
      <c r="E35" s="1231"/>
      <c r="F35" s="1231"/>
      <c r="G35" s="1231"/>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c r="AP35" s="409"/>
    </row>
    <row r="36" spans="1:42" x14ac:dyDescent="0.25">
      <c r="A36" s="65"/>
      <c r="B36" s="398"/>
      <c r="C36" s="409"/>
      <c r="D36" s="65"/>
      <c r="E36" s="408"/>
      <c r="F36" s="408"/>
      <c r="G36" s="408"/>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c r="AP36" s="409"/>
    </row>
    <row r="37" spans="1:42" x14ac:dyDescent="0.25">
      <c r="A37" s="65"/>
      <c r="B37" s="398"/>
      <c r="C37" s="409"/>
      <c r="D37" s="65"/>
      <c r="E37" s="408"/>
      <c r="F37" s="408"/>
      <c r="G37" s="408"/>
      <c r="H37" s="1232"/>
      <c r="I37" s="1232"/>
      <c r="J37" s="1232"/>
      <c r="K37" s="1232"/>
      <c r="L37" s="1232"/>
      <c r="M37" s="1232"/>
      <c r="N37" s="1232"/>
      <c r="O37" s="1232"/>
      <c r="P37" s="1232"/>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c r="AP37" s="409"/>
    </row>
    <row r="38" spans="1:42" x14ac:dyDescent="0.25">
      <c r="A38" s="65"/>
      <c r="B38" s="398"/>
      <c r="C38" s="409"/>
      <c r="D38" s="65"/>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8"/>
      <c r="AN38" s="408"/>
      <c r="AO38" s="401"/>
      <c r="AP38" s="409"/>
    </row>
    <row r="39" spans="1:42" x14ac:dyDescent="0.25">
      <c r="A39" s="65"/>
      <c r="B39" s="398"/>
      <c r="C39" s="409"/>
      <c r="D39" s="65"/>
      <c r="I39" s="1232" t="s">
        <v>254</v>
      </c>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409"/>
    </row>
    <row r="40" spans="1:42" ht="11.25" customHeight="1" x14ac:dyDescent="0.25">
      <c r="A40" s="65"/>
      <c r="B40" s="398"/>
      <c r="C40" s="409"/>
      <c r="D40" s="65"/>
      <c r="H40" s="408"/>
      <c r="I40" s="408"/>
      <c r="J40" s="408" t="s">
        <v>257</v>
      </c>
      <c r="K40" s="1193" t="s">
        <v>986</v>
      </c>
      <c r="L40" s="1193"/>
      <c r="M40" s="1193"/>
      <c r="N40" s="1193"/>
      <c r="O40" s="1193"/>
      <c r="P40" s="1193"/>
      <c r="Q40" s="1193"/>
      <c r="R40" s="1193"/>
      <c r="S40" s="1193"/>
      <c r="T40" s="1193"/>
      <c r="U40" s="1193"/>
      <c r="V40" s="1193"/>
      <c r="W40" s="1193"/>
      <c r="X40" s="1193"/>
      <c r="Y40" s="1193"/>
      <c r="Z40" s="1193"/>
      <c r="AA40" s="1193"/>
      <c r="AB40" s="1193"/>
      <c r="AC40" s="1193"/>
      <c r="AD40" s="1193"/>
      <c r="AE40" s="1193"/>
      <c r="AF40" s="1193"/>
      <c r="AG40" s="1193"/>
      <c r="AH40" s="1193"/>
      <c r="AI40" s="1193"/>
      <c r="AJ40" s="1193"/>
      <c r="AK40" s="1193"/>
      <c r="AL40" s="1193"/>
      <c r="AM40" s="1193"/>
      <c r="AN40" s="1193"/>
      <c r="AO40" s="1193"/>
      <c r="AP40" s="409"/>
    </row>
    <row r="41" spans="1:42" ht="11.25" customHeight="1" x14ac:dyDescent="0.25">
      <c r="A41" s="65"/>
      <c r="B41" s="398"/>
      <c r="C41" s="409"/>
      <c r="D41" s="65"/>
      <c r="H41" s="408"/>
      <c r="I41" s="408"/>
      <c r="J41" s="408"/>
      <c r="K41" s="1193"/>
      <c r="L41" s="1193"/>
      <c r="M41" s="1193"/>
      <c r="N41" s="1193"/>
      <c r="O41" s="1193"/>
      <c r="P41" s="1193"/>
      <c r="Q41" s="1193"/>
      <c r="R41" s="1193"/>
      <c r="S41" s="1193"/>
      <c r="T41" s="1193"/>
      <c r="U41" s="1193"/>
      <c r="V41" s="1193"/>
      <c r="W41" s="1193"/>
      <c r="X41" s="1193"/>
      <c r="Y41" s="1193"/>
      <c r="Z41" s="1193"/>
      <c r="AA41" s="1193"/>
      <c r="AB41" s="1193"/>
      <c r="AC41" s="1193"/>
      <c r="AD41" s="1193"/>
      <c r="AE41" s="1193"/>
      <c r="AF41" s="1193"/>
      <c r="AG41" s="1193"/>
      <c r="AH41" s="1193"/>
      <c r="AI41" s="1193"/>
      <c r="AJ41" s="1193"/>
      <c r="AK41" s="1193"/>
      <c r="AL41" s="1193"/>
      <c r="AM41" s="1193"/>
      <c r="AN41" s="1193"/>
      <c r="AO41" s="1193"/>
      <c r="AP41" s="409"/>
    </row>
    <row r="42" spans="1:42" x14ac:dyDescent="0.25">
      <c r="A42" s="65"/>
      <c r="B42" s="398"/>
      <c r="C42" s="409"/>
      <c r="D42" s="65"/>
      <c r="E42" s="408"/>
      <c r="F42" s="408"/>
      <c r="G42" s="408"/>
      <c r="H42" s="408"/>
      <c r="I42" s="408"/>
      <c r="J42" s="408"/>
      <c r="K42" s="1193"/>
      <c r="L42" s="1193"/>
      <c r="M42" s="1193"/>
      <c r="N42" s="1193"/>
      <c r="O42" s="1193"/>
      <c r="P42" s="1193"/>
      <c r="Q42" s="1193"/>
      <c r="R42" s="1193"/>
      <c r="S42" s="1193"/>
      <c r="T42" s="1193"/>
      <c r="U42" s="1193"/>
      <c r="V42" s="1193"/>
      <c r="W42" s="1193"/>
      <c r="X42" s="1193"/>
      <c r="Y42" s="1193"/>
      <c r="Z42" s="1193"/>
      <c r="AA42" s="1193"/>
      <c r="AB42" s="1193"/>
      <c r="AC42" s="1193"/>
      <c r="AD42" s="1193"/>
      <c r="AE42" s="1193"/>
      <c r="AF42" s="1193"/>
      <c r="AG42" s="1193"/>
      <c r="AH42" s="1193"/>
      <c r="AI42" s="1193"/>
      <c r="AJ42" s="1193"/>
      <c r="AK42" s="1193"/>
      <c r="AL42" s="1193"/>
      <c r="AM42" s="1193"/>
      <c r="AN42" s="1193"/>
      <c r="AO42" s="1193"/>
      <c r="AP42" s="409"/>
    </row>
    <row r="43" spans="1:42" ht="11.25" customHeight="1" x14ac:dyDescent="0.25">
      <c r="A43" s="65"/>
      <c r="B43" s="398"/>
      <c r="C43" s="409"/>
      <c r="D43" s="65"/>
      <c r="E43" s="408"/>
      <c r="F43" s="408"/>
      <c r="G43" s="408"/>
      <c r="H43" s="408"/>
      <c r="I43" s="408"/>
      <c r="J43" s="408" t="s">
        <v>258</v>
      </c>
      <c r="K43" s="1193" t="s">
        <v>987</v>
      </c>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c r="AG43" s="1193"/>
      <c r="AH43" s="1193"/>
      <c r="AI43" s="1193"/>
      <c r="AJ43" s="1193"/>
      <c r="AK43" s="1193"/>
      <c r="AL43" s="1193"/>
      <c r="AM43" s="1193"/>
      <c r="AN43" s="1193"/>
      <c r="AO43" s="1193"/>
      <c r="AP43" s="409"/>
    </row>
    <row r="44" spans="1:42" x14ac:dyDescent="0.25">
      <c r="A44" s="65"/>
      <c r="B44" s="398"/>
      <c r="C44" s="409"/>
      <c r="D44" s="65"/>
      <c r="E44" s="408"/>
      <c r="F44" s="408"/>
      <c r="G44" s="408"/>
      <c r="H44" s="408"/>
      <c r="I44" s="408"/>
      <c r="J44" s="408"/>
      <c r="K44" s="1193"/>
      <c r="L44" s="1193"/>
      <c r="M44" s="1193"/>
      <c r="N44" s="1193"/>
      <c r="O44" s="1193"/>
      <c r="P44" s="1193"/>
      <c r="Q44" s="1193"/>
      <c r="R44" s="1193"/>
      <c r="S44" s="1193"/>
      <c r="T44" s="1193"/>
      <c r="U44" s="1193"/>
      <c r="V44" s="1193"/>
      <c r="W44" s="1193"/>
      <c r="X44" s="1193"/>
      <c r="Y44" s="1193"/>
      <c r="Z44" s="1193"/>
      <c r="AA44" s="1193"/>
      <c r="AB44" s="1193"/>
      <c r="AC44" s="1193"/>
      <c r="AD44" s="1193"/>
      <c r="AE44" s="1193"/>
      <c r="AF44" s="1193"/>
      <c r="AG44" s="1193"/>
      <c r="AH44" s="1193"/>
      <c r="AI44" s="1193"/>
      <c r="AJ44" s="1193"/>
      <c r="AK44" s="1193"/>
      <c r="AL44" s="1193"/>
      <c r="AM44" s="1193"/>
      <c r="AN44" s="1193"/>
      <c r="AO44" s="1193"/>
      <c r="AP44" s="409"/>
    </row>
    <row r="45" spans="1:42" x14ac:dyDescent="0.25">
      <c r="A45" s="65"/>
      <c r="B45" s="398"/>
      <c r="C45" s="409"/>
      <c r="D45" s="65"/>
      <c r="E45" s="408"/>
      <c r="F45" s="408"/>
      <c r="G45" s="408"/>
      <c r="H45" s="408"/>
      <c r="I45" s="408"/>
      <c r="J45" s="408"/>
      <c r="K45" s="1193"/>
      <c r="L45" s="1193"/>
      <c r="M45" s="1193"/>
      <c r="N45" s="1193"/>
      <c r="O45" s="1193"/>
      <c r="P45" s="1193"/>
      <c r="Q45" s="1193"/>
      <c r="R45" s="1193"/>
      <c r="S45" s="1193"/>
      <c r="T45" s="1193"/>
      <c r="U45" s="1193"/>
      <c r="V45" s="1193"/>
      <c r="W45" s="1193"/>
      <c r="X45" s="1193"/>
      <c r="Y45" s="1193"/>
      <c r="Z45" s="1193"/>
      <c r="AA45" s="1193"/>
      <c r="AB45" s="1193"/>
      <c r="AC45" s="1193"/>
      <c r="AD45" s="1193"/>
      <c r="AE45" s="1193"/>
      <c r="AF45" s="1193"/>
      <c r="AG45" s="1193"/>
      <c r="AH45" s="1193"/>
      <c r="AI45" s="1193"/>
      <c r="AJ45" s="1193"/>
      <c r="AK45" s="1193"/>
      <c r="AL45" s="1193"/>
      <c r="AM45" s="1193"/>
      <c r="AN45" s="1193"/>
      <c r="AO45" s="1193"/>
      <c r="AP45" s="409"/>
    </row>
    <row r="46" spans="1:42" ht="6" customHeight="1" x14ac:dyDescent="0.25">
      <c r="A46" s="35"/>
      <c r="B46" s="411"/>
      <c r="C46" s="62"/>
      <c r="D46" s="35"/>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c r="AL46" s="406"/>
      <c r="AM46" s="406"/>
      <c r="AN46" s="406"/>
      <c r="AO46" s="406"/>
      <c r="AP46" s="62"/>
    </row>
    <row r="47" spans="1:42" ht="6" customHeight="1" x14ac:dyDescent="0.25">
      <c r="A47" s="253"/>
      <c r="B47" s="275"/>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row>
  </sheetData>
  <sheetProtection sheet="1" scenarios="1" formatCells="0" formatRows="0" insertRows="0" deleteRows="0"/>
  <mergeCells count="21">
    <mergeCell ref="E21:AO23"/>
    <mergeCell ref="A1:AP1"/>
    <mergeCell ref="E8:G10"/>
    <mergeCell ref="X8:Z10"/>
    <mergeCell ref="E18:AO20"/>
    <mergeCell ref="E4:U4"/>
    <mergeCell ref="AA8:AO11"/>
    <mergeCell ref="H8:U11"/>
    <mergeCell ref="K6:Q6"/>
    <mergeCell ref="AB6:AJ6"/>
    <mergeCell ref="E33:G35"/>
    <mergeCell ref="E24:G26"/>
    <mergeCell ref="K43:AO45"/>
    <mergeCell ref="K40:AO42"/>
    <mergeCell ref="I39:AO39"/>
    <mergeCell ref="H32:AO37"/>
    <mergeCell ref="K30:AO30"/>
    <mergeCell ref="K29:AO29"/>
    <mergeCell ref="K28:AO28"/>
    <mergeCell ref="I27:AO27"/>
    <mergeCell ref="H25:AO25"/>
  </mergeCells>
  <printOptions horizontalCentered="1"/>
  <pageMargins left="0.25" right="0.25" top="0.25" bottom="0.25" header="0.3" footer="0.3"/>
  <pageSetup paperSize="9" orientation="portrait" r:id="rId1"/>
  <headerFooter>
    <oddFooter>&amp;CW-&amp;P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theme="9"/>
  </sheetPr>
  <dimension ref="A1:AS77"/>
  <sheetViews>
    <sheetView view="pageBreakPreview" zoomScaleNormal="100" zoomScaleSheetLayoutView="100" workbookViewId="0">
      <selection activeCell="AL2" sqref="AL2:AP2"/>
    </sheetView>
  </sheetViews>
  <sheetFormatPr defaultColWidth="2.90625" defaultRowHeight="10.3" x14ac:dyDescent="0.25"/>
  <cols>
    <col min="1" max="1" width="1.90625" style="149" customWidth="1"/>
    <col min="2" max="2" width="4.90625" style="173" customWidth="1"/>
    <col min="3" max="4" width="1.90625" style="149" customWidth="1"/>
    <col min="5" max="13" width="2.90625" style="149"/>
    <col min="14" max="15" width="2.90625" style="149" customWidth="1"/>
    <col min="16" max="20" width="2.90625" style="149"/>
    <col min="21" max="22" width="1.90625" style="149" customWidth="1"/>
    <col min="23" max="24" width="2.90625" style="149"/>
    <col min="25" max="26" width="2.90625" style="149" customWidth="1"/>
    <col min="27" max="35" width="2.90625" style="149"/>
    <col min="36" max="37" width="2.90625" style="149" customWidth="1"/>
    <col min="38" max="38" width="2.90625" style="149"/>
    <col min="39" max="41" width="1.90625" style="149" customWidth="1"/>
    <col min="42" max="42" width="4.90625" style="149" customWidth="1"/>
    <col min="43" max="43" width="1.90625" style="149" customWidth="1"/>
    <col min="44" max="16384" width="2.90625" style="149"/>
  </cols>
  <sheetData>
    <row r="1" spans="1:43" x14ac:dyDescent="0.25">
      <c r="A1" s="1227" t="s">
        <v>259</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c r="AQ1" s="1227"/>
    </row>
    <row r="2" spans="1:43" ht="6" customHeight="1" x14ac:dyDescent="0.25">
      <c r="A2" s="407"/>
      <c r="B2" s="410"/>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199"/>
      <c r="AJ2" s="199"/>
      <c r="AK2" s="199"/>
      <c r="AL2" s="199"/>
      <c r="AM2" s="200"/>
      <c r="AN2" s="199"/>
      <c r="AO2" s="199"/>
      <c r="AP2" s="199"/>
      <c r="AQ2" s="199"/>
    </row>
    <row r="3" spans="1:43" ht="10.75" thickBot="1" x14ac:dyDescent="0.3">
      <c r="A3" s="141"/>
      <c r="B3" s="432" t="s">
        <v>48</v>
      </c>
      <c r="C3" s="139"/>
      <c r="D3" s="140"/>
      <c r="E3" s="1132" t="s">
        <v>49</v>
      </c>
      <c r="F3" s="1132"/>
      <c r="G3" s="1132"/>
      <c r="H3" s="1132"/>
      <c r="I3" s="1132"/>
      <c r="J3" s="1132"/>
      <c r="K3" s="1132"/>
      <c r="L3" s="1132"/>
      <c r="M3" s="1132"/>
      <c r="N3" s="1132"/>
      <c r="O3" s="1132"/>
      <c r="P3" s="1132"/>
      <c r="Q3" s="1132"/>
      <c r="R3" s="1132"/>
      <c r="S3" s="1132"/>
      <c r="T3" s="1132"/>
      <c r="U3" s="139"/>
      <c r="V3" s="140"/>
      <c r="W3" s="1132" t="s">
        <v>50</v>
      </c>
      <c r="X3" s="1132"/>
      <c r="Y3" s="1132"/>
      <c r="Z3" s="1132"/>
      <c r="AA3" s="1132"/>
      <c r="AB3" s="1132"/>
      <c r="AC3" s="1132"/>
      <c r="AD3" s="1132"/>
      <c r="AE3" s="1132"/>
      <c r="AF3" s="1132"/>
      <c r="AG3" s="1132"/>
      <c r="AH3" s="1132"/>
      <c r="AI3" s="1132"/>
      <c r="AJ3" s="1132"/>
      <c r="AK3" s="1132"/>
      <c r="AL3" s="1132"/>
      <c r="AM3" s="139"/>
      <c r="AN3" s="140"/>
      <c r="AO3" s="1132" t="s">
        <v>51</v>
      </c>
      <c r="AP3" s="1132"/>
      <c r="AQ3" s="141"/>
    </row>
    <row r="4" spans="1:43" s="84" customFormat="1" ht="6" customHeight="1" x14ac:dyDescent="0.25">
      <c r="A4" s="129"/>
      <c r="B4" s="130"/>
      <c r="C4" s="131"/>
      <c r="D4" s="132"/>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4"/>
      <c r="AO4" s="133"/>
      <c r="AP4" s="133"/>
      <c r="AQ4" s="135"/>
    </row>
    <row r="5" spans="1:43" s="84" customFormat="1" ht="10.3" customHeight="1" x14ac:dyDescent="0.25">
      <c r="A5" s="136"/>
      <c r="B5" s="410">
        <v>316</v>
      </c>
      <c r="C5" s="202"/>
      <c r="D5" s="109"/>
      <c r="E5" s="1224" t="s">
        <v>247</v>
      </c>
      <c r="F5" s="1224"/>
      <c r="G5" s="1224"/>
      <c r="H5" s="1224"/>
      <c r="I5" s="1224"/>
      <c r="J5" s="1224"/>
      <c r="K5" s="1224"/>
      <c r="L5" s="1224"/>
      <c r="M5" s="412"/>
      <c r="N5" s="412"/>
      <c r="O5" s="412"/>
      <c r="P5" s="412"/>
      <c r="Q5" s="412"/>
      <c r="R5" s="412"/>
      <c r="S5" s="412"/>
      <c r="T5" s="412"/>
      <c r="U5" s="412"/>
      <c r="V5" s="412"/>
      <c r="W5" s="407"/>
      <c r="X5" s="407"/>
      <c r="Y5" s="407"/>
      <c r="Z5" s="407"/>
      <c r="AA5" s="407"/>
      <c r="AB5" s="407"/>
      <c r="AC5" s="407"/>
      <c r="AD5" s="407"/>
      <c r="AE5" s="407"/>
      <c r="AF5" s="407"/>
      <c r="AG5" s="407"/>
      <c r="AH5" s="407"/>
      <c r="AI5" s="407"/>
      <c r="AJ5" s="407"/>
      <c r="AK5" s="407"/>
      <c r="AL5" s="407"/>
      <c r="AM5" s="407"/>
      <c r="AN5" s="203"/>
      <c r="AO5" s="407"/>
      <c r="AP5" s="407"/>
      <c r="AQ5" s="137"/>
    </row>
    <row r="6" spans="1:43" s="84" customFormat="1" ht="6" customHeight="1" x14ac:dyDescent="0.25">
      <c r="A6" s="136"/>
      <c r="B6" s="475"/>
      <c r="C6" s="202"/>
      <c r="D6" s="109"/>
      <c r="E6" s="407"/>
      <c r="F6" s="407"/>
      <c r="G6" s="407"/>
      <c r="H6" s="407"/>
      <c r="I6" s="407"/>
      <c r="J6" s="407"/>
      <c r="K6" s="407"/>
      <c r="L6" s="407"/>
      <c r="M6" s="407"/>
      <c r="N6" s="407"/>
      <c r="O6" s="407"/>
      <c r="P6" s="407"/>
      <c r="Q6" s="407"/>
      <c r="R6" s="407"/>
      <c r="S6" s="407"/>
      <c r="T6" s="407"/>
      <c r="U6" s="407"/>
      <c r="V6" s="407"/>
      <c r="W6" s="407"/>
      <c r="X6" s="407"/>
      <c r="Y6" s="407"/>
      <c r="Z6" s="85"/>
      <c r="AA6" s="407"/>
      <c r="AB6" s="407"/>
      <c r="AC6" s="407"/>
      <c r="AD6" s="407"/>
      <c r="AE6" s="407"/>
      <c r="AF6" s="407"/>
      <c r="AG6" s="407"/>
      <c r="AH6" s="407"/>
      <c r="AI6" s="407"/>
      <c r="AJ6" s="407"/>
      <c r="AK6" s="407"/>
      <c r="AL6" s="85"/>
      <c r="AM6" s="85"/>
      <c r="AN6" s="85"/>
      <c r="AO6" s="407"/>
      <c r="AP6" s="407"/>
      <c r="AQ6" s="137"/>
    </row>
    <row r="7" spans="1:43" s="84" customFormat="1" x14ac:dyDescent="0.25">
      <c r="A7" s="136"/>
      <c r="B7" s="121" t="s">
        <v>248</v>
      </c>
      <c r="C7" s="202"/>
      <c r="D7" s="109"/>
      <c r="E7" s="407"/>
      <c r="F7" s="407"/>
      <c r="G7" s="85"/>
      <c r="H7" s="407"/>
      <c r="I7" s="407"/>
      <c r="J7" s="407"/>
      <c r="K7" s="407"/>
      <c r="L7" s="1238" t="str">
        <f>"YEAR IS " &amp; FIVE_YRS_BEFORE_SRVY &amp; "-" &amp; FW_YR</f>
        <v>YEAR IS 2017-2022</v>
      </c>
      <c r="M7" s="1238"/>
      <c r="N7" s="1238"/>
      <c r="O7" s="1238"/>
      <c r="P7" s="1238"/>
      <c r="Q7" s="1238"/>
      <c r="R7" s="1238"/>
      <c r="S7" s="203"/>
      <c r="T7" s="85"/>
      <c r="U7" s="407"/>
      <c r="V7" s="407"/>
      <c r="W7" s="476"/>
      <c r="Y7" s="407"/>
      <c r="Z7" s="477" t="str">
        <f>"YEAR IS " &amp; FW_YR-6 &amp; " OR EARLIER"</f>
        <v>YEAR IS 2016 OR EARLIER</v>
      </c>
      <c r="AA7" s="407"/>
      <c r="AB7" s="407"/>
      <c r="AC7" s="407"/>
      <c r="AE7" s="477"/>
      <c r="AF7" s="477"/>
      <c r="AG7" s="477"/>
      <c r="AH7" s="477"/>
      <c r="AI7" s="477"/>
      <c r="AJ7" s="477"/>
      <c r="AK7" s="477"/>
      <c r="AL7" s="477"/>
      <c r="AM7" s="203"/>
      <c r="AN7" s="407"/>
      <c r="AO7" s="407"/>
      <c r="AP7" s="407"/>
      <c r="AQ7" s="137"/>
    </row>
    <row r="8" spans="1:43" s="84" customFormat="1" ht="6" customHeight="1" x14ac:dyDescent="0.25">
      <c r="A8" s="136"/>
      <c r="B8" s="410"/>
      <c r="C8" s="202"/>
      <c r="D8" s="109"/>
      <c r="E8" s="407"/>
      <c r="F8" s="407"/>
      <c r="G8" s="407"/>
      <c r="H8" s="407"/>
      <c r="I8" s="407"/>
      <c r="J8" s="407"/>
      <c r="K8" s="407"/>
      <c r="L8" s="407"/>
      <c r="M8" s="407"/>
      <c r="N8" s="407"/>
      <c r="O8" s="407"/>
      <c r="P8" s="407"/>
      <c r="Q8" s="407"/>
      <c r="R8" s="407"/>
      <c r="S8" s="407"/>
      <c r="T8" s="407"/>
      <c r="U8" s="407"/>
      <c r="V8" s="407"/>
      <c r="W8" s="476"/>
      <c r="AC8" s="85"/>
      <c r="AD8" s="85"/>
      <c r="AE8" s="85"/>
      <c r="AF8" s="85"/>
      <c r="AG8" s="85"/>
      <c r="AH8" s="85"/>
      <c r="AI8" s="85"/>
      <c r="AJ8" s="85"/>
      <c r="AK8" s="85"/>
      <c r="AL8" s="85"/>
      <c r="AM8" s="85"/>
      <c r="AN8" s="85"/>
      <c r="AO8" s="85"/>
      <c r="AP8" s="85"/>
      <c r="AQ8" s="383"/>
    </row>
    <row r="9" spans="1:43" s="84" customFormat="1" ht="11.25" customHeight="1" x14ac:dyDescent="0.25">
      <c r="A9" s="136"/>
      <c r="B9" s="410"/>
      <c r="C9" s="202"/>
      <c r="D9" s="109"/>
      <c r="E9" s="1225" t="s">
        <v>101</v>
      </c>
      <c r="F9" s="1225"/>
      <c r="G9" s="1225"/>
      <c r="H9" s="1224" t="s">
        <v>249</v>
      </c>
      <c r="I9" s="1224"/>
      <c r="J9" s="1224"/>
      <c r="K9" s="1224"/>
      <c r="L9" s="1224"/>
      <c r="M9" s="1224"/>
      <c r="N9" s="1224"/>
      <c r="O9" s="1224"/>
      <c r="P9" s="1224"/>
      <c r="Q9" s="1224"/>
      <c r="R9" s="1224"/>
      <c r="S9" s="1224"/>
      <c r="T9" s="1224"/>
      <c r="U9" s="1224"/>
      <c r="V9" s="1224"/>
      <c r="W9" s="476"/>
      <c r="Y9" s="1225" t="s">
        <v>101</v>
      </c>
      <c r="Z9" s="1225"/>
      <c r="AA9" s="1225"/>
      <c r="AB9" s="1148" t="str">
        <f>"ENTER CODE FOR METHOD USED IN MONTH OF INTERVIEW IN THE CALENDAR AND EACH MONTH BACK TO JANUARY " &amp; FIVE_YRS_BEFORE_SRVY &amp; " ."</f>
        <v>ENTER CODE FOR METHOD USED IN MONTH OF INTERVIEW IN THE CALENDAR AND EACH MONTH BACK TO JANUARY 2017 .</v>
      </c>
      <c r="AC9" s="1148"/>
      <c r="AD9" s="1148"/>
      <c r="AE9" s="1148"/>
      <c r="AF9" s="1148"/>
      <c r="AG9" s="1148"/>
      <c r="AH9" s="1148"/>
      <c r="AI9" s="1148"/>
      <c r="AJ9" s="1148"/>
      <c r="AK9" s="1148"/>
      <c r="AL9" s="1148"/>
      <c r="AM9" s="1148"/>
      <c r="AN9" s="1148"/>
      <c r="AO9" s="1148"/>
      <c r="AP9" s="1148"/>
      <c r="AQ9" s="384"/>
    </row>
    <row r="10" spans="1:43" s="84" customFormat="1" ht="11.25" customHeight="1" x14ac:dyDescent="0.25">
      <c r="A10" s="136"/>
      <c r="B10" s="410"/>
      <c r="C10" s="202"/>
      <c r="D10" s="109"/>
      <c r="E10" s="1225"/>
      <c r="F10" s="1225"/>
      <c r="G10" s="1225"/>
      <c r="H10" s="1224"/>
      <c r="I10" s="1224"/>
      <c r="J10" s="1224"/>
      <c r="K10" s="1224"/>
      <c r="L10" s="1224"/>
      <c r="M10" s="1224"/>
      <c r="N10" s="1224"/>
      <c r="O10" s="1224"/>
      <c r="P10" s="1224"/>
      <c r="Q10" s="1224"/>
      <c r="R10" s="1224"/>
      <c r="S10" s="1224"/>
      <c r="T10" s="1224"/>
      <c r="U10" s="1224"/>
      <c r="V10" s="1224"/>
      <c r="W10" s="476"/>
      <c r="Y10" s="1225"/>
      <c r="Z10" s="1225"/>
      <c r="AA10" s="1225"/>
      <c r="AB10" s="1148"/>
      <c r="AC10" s="1148"/>
      <c r="AD10" s="1148"/>
      <c r="AE10" s="1148"/>
      <c r="AF10" s="1148"/>
      <c r="AG10" s="1148"/>
      <c r="AH10" s="1148"/>
      <c r="AI10" s="1148"/>
      <c r="AJ10" s="1148"/>
      <c r="AK10" s="1148"/>
      <c r="AL10" s="1148"/>
      <c r="AM10" s="1148"/>
      <c r="AN10" s="1148"/>
      <c r="AO10" s="1148"/>
      <c r="AP10" s="1148"/>
      <c r="AQ10" s="384"/>
    </row>
    <row r="11" spans="1:43" s="84" customFormat="1" ht="11.25" customHeight="1" x14ac:dyDescent="0.25">
      <c r="A11" s="136"/>
      <c r="B11" s="410"/>
      <c r="C11" s="202"/>
      <c r="D11" s="109"/>
      <c r="E11" s="1225"/>
      <c r="F11" s="1225"/>
      <c r="G11" s="1225"/>
      <c r="H11" s="1224"/>
      <c r="I11" s="1224"/>
      <c r="J11" s="1224"/>
      <c r="K11" s="1224"/>
      <c r="L11" s="1224"/>
      <c r="M11" s="1224"/>
      <c r="N11" s="1224"/>
      <c r="O11" s="1224"/>
      <c r="P11" s="1224"/>
      <c r="Q11" s="1224"/>
      <c r="R11" s="1224"/>
      <c r="S11" s="1224"/>
      <c r="T11" s="1224"/>
      <c r="U11" s="1224"/>
      <c r="V11" s="1224"/>
      <c r="W11" s="476"/>
      <c r="Y11" s="1225"/>
      <c r="Z11" s="1225"/>
      <c r="AA11" s="1225"/>
      <c r="AB11" s="1148"/>
      <c r="AC11" s="1148"/>
      <c r="AD11" s="1148"/>
      <c r="AE11" s="1148"/>
      <c r="AF11" s="1148"/>
      <c r="AG11" s="1148"/>
      <c r="AH11" s="1148"/>
      <c r="AI11" s="1148"/>
      <c r="AJ11" s="1148"/>
      <c r="AK11" s="1148"/>
      <c r="AL11" s="1148"/>
      <c r="AM11" s="1148"/>
      <c r="AN11" s="1148"/>
      <c r="AO11" s="1148"/>
      <c r="AP11" s="1148"/>
      <c r="AQ11" s="384"/>
    </row>
    <row r="12" spans="1:43" s="84" customFormat="1" ht="11.25" customHeight="1" x14ac:dyDescent="0.25">
      <c r="A12" s="136"/>
      <c r="B12" s="410"/>
      <c r="C12" s="202"/>
      <c r="D12" s="109"/>
      <c r="E12" s="1225"/>
      <c r="F12" s="1225"/>
      <c r="G12" s="1225"/>
      <c r="H12" s="1224"/>
      <c r="I12" s="1224"/>
      <c r="J12" s="1224"/>
      <c r="K12" s="1224"/>
      <c r="L12" s="1224"/>
      <c r="M12" s="1224"/>
      <c r="N12" s="1224"/>
      <c r="O12" s="1224"/>
      <c r="P12" s="1224"/>
      <c r="Q12" s="1224"/>
      <c r="R12" s="1224"/>
      <c r="S12" s="1224"/>
      <c r="T12" s="1224"/>
      <c r="U12" s="1224"/>
      <c r="V12" s="1224"/>
      <c r="W12" s="476"/>
      <c r="Y12" s="1225"/>
      <c r="Z12" s="1225"/>
      <c r="AA12" s="1225"/>
      <c r="AB12" s="1148"/>
      <c r="AC12" s="1148"/>
      <c r="AD12" s="1148"/>
      <c r="AE12" s="1148"/>
      <c r="AF12" s="1148"/>
      <c r="AG12" s="1148"/>
      <c r="AH12" s="1148"/>
      <c r="AI12" s="1148"/>
      <c r="AJ12" s="1148"/>
      <c r="AK12" s="1148"/>
      <c r="AL12" s="1148"/>
      <c r="AM12" s="1148"/>
      <c r="AN12" s="1148"/>
      <c r="AO12" s="1148"/>
      <c r="AP12" s="1148"/>
      <c r="AQ12" s="384"/>
    </row>
    <row r="13" spans="1:43" s="84" customFormat="1" ht="6" customHeight="1" x14ac:dyDescent="0.25">
      <c r="A13" s="136"/>
      <c r="B13" s="410"/>
      <c r="C13" s="202"/>
      <c r="D13" s="109"/>
      <c r="E13" s="407"/>
      <c r="F13" s="407"/>
      <c r="G13" s="407"/>
      <c r="H13" s="412"/>
      <c r="I13" s="412"/>
      <c r="J13" s="412"/>
      <c r="K13" s="412"/>
      <c r="L13" s="412"/>
      <c r="M13" s="412"/>
      <c r="N13" s="412"/>
      <c r="O13" s="412"/>
      <c r="P13" s="412"/>
      <c r="Q13" s="412"/>
      <c r="R13" s="412"/>
      <c r="S13" s="412"/>
      <c r="T13" s="412"/>
      <c r="U13" s="412"/>
      <c r="V13" s="412"/>
      <c r="W13" s="476"/>
      <c r="Y13" s="407"/>
      <c r="Z13" s="407"/>
      <c r="AA13" s="407"/>
      <c r="AB13" s="407"/>
      <c r="AC13" s="412"/>
      <c r="AD13" s="412"/>
      <c r="AE13" s="412"/>
      <c r="AF13" s="412"/>
      <c r="AG13" s="412"/>
      <c r="AH13" s="412"/>
      <c r="AI13" s="412"/>
      <c r="AJ13" s="412"/>
      <c r="AK13" s="412"/>
      <c r="AL13" s="412"/>
      <c r="AM13" s="412"/>
      <c r="AN13" s="412"/>
      <c r="AO13" s="412"/>
      <c r="AP13" s="412"/>
      <c r="AQ13" s="385"/>
    </row>
    <row r="14" spans="1:43" s="84" customFormat="1" ht="10.3" customHeight="1" x14ac:dyDescent="0.25">
      <c r="A14" s="136"/>
      <c r="B14" s="410"/>
      <c r="C14" s="202"/>
      <c r="D14" s="109"/>
      <c r="E14" s="876"/>
      <c r="F14" s="876"/>
      <c r="G14" s="876"/>
      <c r="H14" s="412"/>
      <c r="I14" s="412"/>
      <c r="J14" s="412"/>
      <c r="K14" s="412"/>
      <c r="L14" s="412"/>
      <c r="M14" s="412"/>
      <c r="N14" s="407" t="s">
        <v>250</v>
      </c>
      <c r="O14" s="412"/>
      <c r="P14" s="412"/>
      <c r="Q14" s="412"/>
      <c r="R14" s="412"/>
      <c r="S14" s="412"/>
      <c r="T14" s="412"/>
      <c r="U14" s="412"/>
      <c r="V14" s="412"/>
      <c r="W14" s="153"/>
      <c r="Y14" s="407"/>
      <c r="Z14" s="407"/>
      <c r="AA14" s="407"/>
      <c r="AB14" s="407"/>
      <c r="AC14" s="407"/>
      <c r="AD14" s="85"/>
      <c r="AE14" s="85"/>
      <c r="AF14" s="407"/>
      <c r="AG14" s="407"/>
      <c r="AH14" s="85"/>
      <c r="AI14" s="407"/>
      <c r="AJ14" s="407"/>
      <c r="AK14" s="407"/>
      <c r="AL14" s="203" t="s">
        <v>251</v>
      </c>
      <c r="AM14" s="203"/>
      <c r="AN14" s="407"/>
      <c r="AO14" s="203"/>
      <c r="AP14" s="407"/>
      <c r="AQ14" s="137"/>
    </row>
    <row r="15" spans="1:43" s="84" customFormat="1" ht="10.3" customHeight="1" x14ac:dyDescent="0.25">
      <c r="A15" s="136"/>
      <c r="B15" s="410"/>
      <c r="C15" s="202"/>
      <c r="D15" s="109"/>
      <c r="E15" s="876"/>
      <c r="F15" s="876"/>
      <c r="G15" s="876"/>
      <c r="H15" s="407"/>
      <c r="I15" s="407"/>
      <c r="J15" s="407"/>
      <c r="K15" s="407"/>
      <c r="L15" s="407"/>
      <c r="M15" s="407"/>
      <c r="O15" s="407"/>
      <c r="Q15" s="407"/>
      <c r="R15" s="407"/>
      <c r="S15" s="407"/>
      <c r="T15" s="407"/>
      <c r="U15" s="407"/>
      <c r="V15" s="407"/>
      <c r="W15" s="153"/>
      <c r="AC15" s="85"/>
      <c r="AD15" s="85"/>
      <c r="AE15" s="85"/>
      <c r="AF15" s="85"/>
      <c r="AG15" s="85"/>
      <c r="AH15" s="85"/>
      <c r="AI15" s="85"/>
      <c r="AJ15" s="85"/>
      <c r="AK15" s="85"/>
      <c r="AL15" s="85"/>
      <c r="AM15" s="85"/>
      <c r="AN15" s="85"/>
      <c r="AO15" s="85"/>
      <c r="AP15" s="85"/>
      <c r="AQ15" s="383"/>
    </row>
    <row r="16" spans="1:43" s="84" customFormat="1" ht="10.3" customHeight="1" x14ac:dyDescent="0.25">
      <c r="A16" s="136"/>
      <c r="B16" s="410"/>
      <c r="C16" s="202"/>
      <c r="D16" s="109"/>
      <c r="E16" s="876"/>
      <c r="F16" s="876"/>
      <c r="G16" s="876"/>
      <c r="H16" s="407"/>
      <c r="I16" s="407"/>
      <c r="J16" s="407"/>
      <c r="K16" s="407"/>
      <c r="L16" s="407"/>
      <c r="M16" s="407"/>
      <c r="N16" s="407"/>
      <c r="O16" s="407"/>
      <c r="P16" s="407"/>
      <c r="Q16" s="407"/>
      <c r="R16" s="407"/>
      <c r="S16" s="407"/>
      <c r="T16" s="407"/>
      <c r="U16" s="407"/>
      <c r="V16" s="407"/>
      <c r="W16" s="153"/>
      <c r="X16" s="407"/>
      <c r="Y16" s="407"/>
      <c r="Z16" s="407"/>
      <c r="AA16" s="407"/>
      <c r="AB16" s="407"/>
      <c r="AC16" s="407"/>
      <c r="AD16" s="407"/>
      <c r="AE16" s="407"/>
      <c r="AF16" s="407"/>
      <c r="AG16" s="407"/>
      <c r="AH16" s="407"/>
      <c r="AI16" s="407"/>
      <c r="AJ16" s="407"/>
      <c r="AK16" s="223" t="s">
        <v>252</v>
      </c>
      <c r="AL16" s="407"/>
      <c r="AM16" s="407"/>
      <c r="AN16" s="203"/>
      <c r="AO16" s="407"/>
      <c r="AP16" s="407"/>
      <c r="AQ16" s="137"/>
    </row>
    <row r="17" spans="1:45" s="84" customFormat="1" ht="6" customHeight="1" thickBot="1" x14ac:dyDescent="0.3">
      <c r="A17" s="138"/>
      <c r="B17" s="432"/>
      <c r="C17" s="139"/>
      <c r="D17" s="140"/>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2"/>
      <c r="AO17" s="141"/>
      <c r="AP17" s="141"/>
      <c r="AQ17" s="143"/>
    </row>
    <row r="18" spans="1:45" ht="6" customHeight="1" x14ac:dyDescent="0.25">
      <c r="A18" s="129"/>
      <c r="B18" s="130"/>
      <c r="C18" s="131"/>
      <c r="D18" s="132"/>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5"/>
    </row>
    <row r="19" spans="1:45" ht="10.3" customHeight="1" x14ac:dyDescent="0.25">
      <c r="A19" s="136"/>
      <c r="B19" s="410">
        <v>317</v>
      </c>
      <c r="C19" s="202"/>
      <c r="D19" s="109"/>
      <c r="E19" s="1148" t="str">
        <f ca="1">VLOOKUP(INDIRECT(ADDRESS(ROW(),COLUMN()-3)),INDIRECT("translations[[Question Num]:["&amp; Language_Selected &amp;"]]"),MATCH(Language_Selected,Language_Options,0)+1,FALSE)</f>
        <v>I would like to ask you some questions about the times you or your partner may have used a method to avoid getting pregnant during the last few years.
USE CALENDAR TO PROBE FOR EARLIER PERIODS OF USE AND NONUSE, STARTING WITH MOST RECENT USE, BACK TO JANUARY 2017. USE NAMES OF CHILDREN, DATES OF BIRTH, AND PERIODS OF PREGNANCY AS REFERENCE POINTS.</v>
      </c>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1236" t="s">
        <v>101</v>
      </c>
      <c r="AN19" s="1236"/>
      <c r="AO19" s="1236"/>
      <c r="AP19" s="1236"/>
      <c r="AQ19" s="384"/>
    </row>
    <row r="20" spans="1:45" ht="10.3" customHeight="1" x14ac:dyDescent="0.25">
      <c r="A20" s="136"/>
      <c r="B20" s="121" t="s">
        <v>248</v>
      </c>
      <c r="C20" s="202"/>
      <c r="D20" s="109"/>
      <c r="E20" s="1148"/>
      <c r="F20" s="1148"/>
      <c r="G20" s="1148"/>
      <c r="H20" s="1148"/>
      <c r="I20" s="1148"/>
      <c r="J20" s="1148"/>
      <c r="K20" s="1148"/>
      <c r="L20" s="1148"/>
      <c r="M20" s="1148"/>
      <c r="N20" s="1148"/>
      <c r="O20" s="1148"/>
      <c r="P20" s="1148"/>
      <c r="Q20" s="1148"/>
      <c r="R20" s="1148"/>
      <c r="S20" s="1148"/>
      <c r="T20" s="1148"/>
      <c r="U20" s="1148"/>
      <c r="V20" s="1148"/>
      <c r="W20" s="1148"/>
      <c r="X20" s="1148"/>
      <c r="Y20" s="1148"/>
      <c r="Z20" s="1148"/>
      <c r="AA20" s="1148"/>
      <c r="AB20" s="1148"/>
      <c r="AC20" s="1148"/>
      <c r="AD20" s="1148"/>
      <c r="AE20" s="1148"/>
      <c r="AF20" s="1148"/>
      <c r="AG20" s="1148"/>
      <c r="AH20" s="1148"/>
      <c r="AI20" s="1148"/>
      <c r="AJ20" s="1148"/>
      <c r="AK20" s="1148"/>
      <c r="AL20" s="1148"/>
      <c r="AM20" s="1236"/>
      <c r="AN20" s="1236"/>
      <c r="AO20" s="1236"/>
      <c r="AP20" s="1236"/>
      <c r="AQ20" s="384"/>
    </row>
    <row r="21" spans="1:45" ht="10.3" customHeight="1" x14ac:dyDescent="0.25">
      <c r="A21" s="478"/>
      <c r="B21" s="410"/>
      <c r="C21" s="202"/>
      <c r="D21" s="109"/>
      <c r="E21" s="1148"/>
      <c r="F21" s="1148"/>
      <c r="G21" s="1148"/>
      <c r="H21" s="1148"/>
      <c r="I21" s="1148"/>
      <c r="J21" s="1148"/>
      <c r="K21" s="1148"/>
      <c r="L21" s="1148"/>
      <c r="M21" s="1148"/>
      <c r="N21" s="1148"/>
      <c r="O21" s="1148"/>
      <c r="P21" s="1148"/>
      <c r="Q21" s="1148"/>
      <c r="R21" s="1148"/>
      <c r="S21" s="1148"/>
      <c r="T21" s="1148"/>
      <c r="U21" s="1148"/>
      <c r="V21" s="1148"/>
      <c r="W21" s="1148"/>
      <c r="X21" s="1148"/>
      <c r="Y21" s="1148"/>
      <c r="Z21" s="1148"/>
      <c r="AA21" s="1148"/>
      <c r="AB21" s="1148"/>
      <c r="AC21" s="1148"/>
      <c r="AD21" s="1148"/>
      <c r="AE21" s="1148"/>
      <c r="AF21" s="1148"/>
      <c r="AG21" s="1148"/>
      <c r="AH21" s="1148"/>
      <c r="AI21" s="1148"/>
      <c r="AJ21" s="1148"/>
      <c r="AK21" s="1148"/>
      <c r="AL21" s="1148"/>
      <c r="AM21" s="1236"/>
      <c r="AN21" s="1236"/>
      <c r="AO21" s="1236"/>
      <c r="AP21" s="1236"/>
      <c r="AQ21" s="384"/>
    </row>
    <row r="22" spans="1:45" ht="10.3" customHeight="1" x14ac:dyDescent="0.25">
      <c r="A22" s="136"/>
      <c r="B22" s="410"/>
      <c r="C22" s="202"/>
      <c r="D22" s="109"/>
      <c r="E22" s="1148"/>
      <c r="F22" s="1148"/>
      <c r="G22" s="1148"/>
      <c r="H22" s="1148"/>
      <c r="I22" s="1148"/>
      <c r="J22" s="1148"/>
      <c r="K22" s="1148"/>
      <c r="L22" s="1148"/>
      <c r="M22" s="1148"/>
      <c r="N22" s="1148"/>
      <c r="O22" s="1148"/>
      <c r="P22" s="1148"/>
      <c r="Q22" s="1148"/>
      <c r="R22" s="1148"/>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236"/>
      <c r="AN22" s="1236"/>
      <c r="AO22" s="1236"/>
      <c r="AP22" s="1236"/>
      <c r="AQ22" s="384"/>
    </row>
    <row r="23" spans="1:45" ht="10.3" customHeight="1" x14ac:dyDescent="0.25">
      <c r="A23" s="136"/>
      <c r="B23" s="410"/>
      <c r="C23" s="202"/>
      <c r="D23" s="109"/>
      <c r="E23" s="1148"/>
      <c r="F23" s="1148"/>
      <c r="G23" s="1148"/>
      <c r="H23" s="1148"/>
      <c r="I23" s="1148"/>
      <c r="J23" s="1148"/>
      <c r="K23" s="1148"/>
      <c r="L23" s="1148"/>
      <c r="M23" s="1148"/>
      <c r="N23" s="1148"/>
      <c r="O23" s="1148"/>
      <c r="P23" s="1148"/>
      <c r="Q23" s="1148"/>
      <c r="R23" s="1148"/>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236"/>
      <c r="AN23" s="1236"/>
      <c r="AO23" s="1236"/>
      <c r="AP23" s="1236"/>
      <c r="AQ23" s="384"/>
    </row>
    <row r="24" spans="1:45" ht="6" customHeight="1" thickBot="1" x14ac:dyDescent="0.3">
      <c r="A24" s="138"/>
      <c r="B24" s="432"/>
      <c r="C24" s="139"/>
      <c r="D24" s="140"/>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3"/>
    </row>
    <row r="25" spans="1:45" ht="6" customHeight="1" x14ac:dyDescent="0.25">
      <c r="A25" s="133"/>
      <c r="B25" s="130"/>
      <c r="C25" s="131"/>
      <c r="D25" s="132"/>
      <c r="E25" s="133"/>
      <c r="F25" s="133"/>
      <c r="G25" s="133"/>
      <c r="H25" s="133"/>
      <c r="I25" s="133"/>
      <c r="J25" s="133"/>
      <c r="K25" s="133"/>
      <c r="L25" s="133"/>
      <c r="M25" s="133"/>
      <c r="N25" s="133"/>
      <c r="O25" s="133"/>
      <c r="P25" s="133"/>
      <c r="Q25" s="133"/>
      <c r="R25" s="133"/>
      <c r="S25" s="133"/>
      <c r="T25" s="133"/>
      <c r="U25" s="131"/>
      <c r="V25" s="132"/>
      <c r="W25" s="133"/>
      <c r="X25" s="133"/>
      <c r="Y25" s="133"/>
      <c r="Z25" s="133"/>
      <c r="AA25" s="133"/>
      <c r="AB25" s="133"/>
      <c r="AC25" s="133"/>
      <c r="AD25" s="133"/>
      <c r="AE25" s="133"/>
      <c r="AF25" s="133"/>
      <c r="AG25" s="133"/>
      <c r="AH25" s="133"/>
      <c r="AI25" s="133"/>
      <c r="AJ25" s="133"/>
      <c r="AK25" s="133"/>
      <c r="AL25" s="133"/>
      <c r="AM25" s="131"/>
      <c r="AN25" s="133"/>
      <c r="AO25" s="133"/>
      <c r="AP25" s="133"/>
      <c r="AQ25" s="133"/>
      <c r="AR25" s="84"/>
      <c r="AS25" s="84"/>
    </row>
    <row r="26" spans="1:45" ht="10.3" customHeight="1" x14ac:dyDescent="0.25">
      <c r="A26" s="407"/>
      <c r="B26" s="410" t="s">
        <v>260</v>
      </c>
      <c r="C26" s="202"/>
      <c r="D26" s="109"/>
      <c r="E26" s="1237" t="s">
        <v>261</v>
      </c>
      <c r="F26" s="1237"/>
      <c r="G26" s="1237"/>
      <c r="H26" s="1237"/>
      <c r="I26" s="1237"/>
      <c r="J26" s="1237"/>
      <c r="K26" s="1237"/>
      <c r="L26" s="1237"/>
      <c r="M26" s="1237"/>
      <c r="N26" s="1237"/>
      <c r="O26" s="1237"/>
      <c r="P26" s="1237"/>
      <c r="Q26" s="1237"/>
      <c r="R26" s="1237"/>
      <c r="S26" s="1237"/>
      <c r="T26" s="1237"/>
      <c r="U26" s="202"/>
      <c r="V26" s="109"/>
      <c r="X26" s="407"/>
      <c r="Y26" s="407"/>
      <c r="Z26" s="407"/>
      <c r="AA26" s="407"/>
      <c r="AB26" s="407"/>
      <c r="AC26" s="407"/>
      <c r="AD26" s="407"/>
      <c r="AE26" s="407"/>
      <c r="AF26" s="407"/>
      <c r="AG26" s="407"/>
      <c r="AH26" s="202"/>
      <c r="AI26" s="29"/>
      <c r="AJ26" s="29"/>
      <c r="AK26" s="108"/>
      <c r="AL26" s="107"/>
      <c r="AM26" s="168"/>
      <c r="AN26" s="159"/>
      <c r="AO26" s="159"/>
      <c r="AP26" s="159"/>
      <c r="AQ26" s="159"/>
      <c r="AR26" s="84"/>
      <c r="AS26" s="84"/>
    </row>
    <row r="27" spans="1:45" x14ac:dyDescent="0.25">
      <c r="A27" s="407"/>
      <c r="B27" s="410"/>
      <c r="C27" s="202"/>
      <c r="D27" s="109"/>
      <c r="E27" s="1237"/>
      <c r="F27" s="1237"/>
      <c r="G27" s="1237"/>
      <c r="H27" s="1237"/>
      <c r="I27" s="1237"/>
      <c r="J27" s="1237"/>
      <c r="K27" s="1237"/>
      <c r="L27" s="1237"/>
      <c r="M27" s="1237"/>
      <c r="N27" s="1237"/>
      <c r="O27" s="1237"/>
      <c r="P27" s="1237"/>
      <c r="Q27" s="1237"/>
      <c r="R27" s="1237"/>
      <c r="S27" s="1237"/>
      <c r="T27" s="1237"/>
      <c r="U27" s="202"/>
      <c r="V27" s="109"/>
      <c r="W27" s="407" t="s">
        <v>16</v>
      </c>
      <c r="X27" s="407"/>
      <c r="Z27" s="112" t="s">
        <v>9</v>
      </c>
      <c r="AA27" s="160"/>
      <c r="AB27" s="112"/>
      <c r="AC27" s="112"/>
      <c r="AD27" s="112"/>
      <c r="AE27" s="112"/>
      <c r="AF27" s="112"/>
      <c r="AG27" s="112"/>
      <c r="AH27" s="479"/>
      <c r="AI27" s="119"/>
      <c r="AJ27" s="119"/>
      <c r="AK27" s="113"/>
      <c r="AL27" s="114"/>
      <c r="AM27" s="168"/>
      <c r="AN27" s="159"/>
      <c r="AO27" s="159"/>
      <c r="AP27" s="159"/>
      <c r="AQ27" s="159"/>
      <c r="AR27" s="84"/>
      <c r="AS27" s="84"/>
    </row>
    <row r="28" spans="1:45" ht="6" customHeight="1" x14ac:dyDescent="0.25">
      <c r="A28" s="407"/>
      <c r="B28" s="410"/>
      <c r="C28" s="202"/>
      <c r="D28" s="109"/>
      <c r="E28" s="1237"/>
      <c r="F28" s="1237"/>
      <c r="G28" s="1237"/>
      <c r="H28" s="1237"/>
      <c r="I28" s="1237"/>
      <c r="J28" s="1237"/>
      <c r="K28" s="1237"/>
      <c r="L28" s="1237"/>
      <c r="M28" s="1237"/>
      <c r="N28" s="1237"/>
      <c r="O28" s="1237"/>
      <c r="P28" s="1237"/>
      <c r="Q28" s="1237"/>
      <c r="R28" s="1237"/>
      <c r="S28" s="1237"/>
      <c r="T28" s="1237"/>
      <c r="U28" s="202"/>
      <c r="V28" s="109"/>
      <c r="X28" s="407"/>
      <c r="Y28" s="407"/>
      <c r="Z28" s="407"/>
      <c r="AA28" s="407"/>
      <c r="AB28" s="407"/>
      <c r="AC28" s="407"/>
      <c r="AD28" s="407"/>
      <c r="AE28" s="119"/>
      <c r="AF28" s="119"/>
      <c r="AG28" s="119"/>
      <c r="AH28" s="119"/>
      <c r="AI28" s="480"/>
      <c r="AJ28" s="480"/>
      <c r="AK28" s="480"/>
      <c r="AL28" s="480"/>
      <c r="AM28" s="168"/>
      <c r="AN28" s="159"/>
      <c r="AO28" s="159"/>
      <c r="AP28" s="159"/>
      <c r="AQ28" s="159"/>
      <c r="AR28" s="84"/>
      <c r="AS28" s="84"/>
    </row>
    <row r="29" spans="1:45" x14ac:dyDescent="0.25">
      <c r="A29" s="407"/>
      <c r="B29" s="410"/>
      <c r="C29" s="202"/>
      <c r="D29" s="109"/>
      <c r="E29" s="1237"/>
      <c r="F29" s="1237"/>
      <c r="G29" s="1237"/>
      <c r="H29" s="1237"/>
      <c r="I29" s="1237"/>
      <c r="J29" s="1237"/>
      <c r="K29" s="1237"/>
      <c r="L29" s="1237"/>
      <c r="M29" s="1237"/>
      <c r="N29" s="1237"/>
      <c r="O29" s="1237"/>
      <c r="P29" s="1237"/>
      <c r="Q29" s="1237"/>
      <c r="R29" s="1237"/>
      <c r="S29" s="1237"/>
      <c r="T29" s="1237"/>
      <c r="U29" s="202"/>
      <c r="V29" s="109"/>
      <c r="X29" s="407"/>
      <c r="Y29" s="407"/>
      <c r="Z29" s="407"/>
      <c r="AA29" s="407"/>
      <c r="AB29" s="407"/>
      <c r="AC29" s="407"/>
      <c r="AD29" s="202"/>
      <c r="AE29" s="29"/>
      <c r="AF29" s="107"/>
      <c r="AG29" s="29"/>
      <c r="AH29" s="107"/>
      <c r="AI29" s="29"/>
      <c r="AJ29" s="107"/>
      <c r="AK29" s="29"/>
      <c r="AL29" s="107"/>
      <c r="AM29" s="168"/>
      <c r="AN29" s="159"/>
      <c r="AO29" s="159"/>
      <c r="AP29" s="159"/>
      <c r="AQ29" s="159"/>
      <c r="AR29" s="84"/>
      <c r="AS29" s="84"/>
    </row>
    <row r="30" spans="1:45" x14ac:dyDescent="0.25">
      <c r="A30" s="407"/>
      <c r="B30" s="410"/>
      <c r="C30" s="202"/>
      <c r="D30" s="109"/>
      <c r="E30" s="1237"/>
      <c r="F30" s="1237"/>
      <c r="G30" s="1237"/>
      <c r="H30" s="1237"/>
      <c r="I30" s="1237"/>
      <c r="J30" s="1237"/>
      <c r="K30" s="1237"/>
      <c r="L30" s="1237"/>
      <c r="M30" s="1237"/>
      <c r="N30" s="1237"/>
      <c r="O30" s="1237"/>
      <c r="P30" s="1237"/>
      <c r="Q30" s="1237"/>
      <c r="R30" s="1237"/>
      <c r="S30" s="1237"/>
      <c r="T30" s="1237"/>
      <c r="U30" s="202"/>
      <c r="V30" s="109"/>
      <c r="W30" s="154" t="s">
        <v>17</v>
      </c>
      <c r="X30" s="407"/>
      <c r="Y30" s="407"/>
      <c r="Z30" s="112" t="s">
        <v>9</v>
      </c>
      <c r="AA30" s="160"/>
      <c r="AB30" s="112"/>
      <c r="AC30" s="112"/>
      <c r="AD30" s="479"/>
      <c r="AE30" s="119"/>
      <c r="AF30" s="114"/>
      <c r="AG30" s="119"/>
      <c r="AH30" s="114"/>
      <c r="AI30" s="119"/>
      <c r="AJ30" s="114"/>
      <c r="AK30" s="119"/>
      <c r="AL30" s="114"/>
      <c r="AM30" s="168"/>
      <c r="AN30" s="159"/>
      <c r="AO30" s="159"/>
      <c r="AP30" s="159"/>
      <c r="AQ30" s="159"/>
      <c r="AR30" s="84"/>
      <c r="AS30" s="84"/>
    </row>
    <row r="31" spans="1:45" ht="6" customHeight="1" x14ac:dyDescent="0.25">
      <c r="A31" s="119"/>
      <c r="B31" s="118"/>
      <c r="C31" s="114"/>
      <c r="D31" s="113"/>
      <c r="E31" s="119"/>
      <c r="F31" s="119"/>
      <c r="G31" s="119"/>
      <c r="H31" s="119"/>
      <c r="I31" s="119"/>
      <c r="J31" s="119"/>
      <c r="K31" s="119"/>
      <c r="L31" s="119"/>
      <c r="M31" s="119"/>
      <c r="N31" s="119"/>
      <c r="O31" s="119"/>
      <c r="P31" s="119"/>
      <c r="Q31" s="119"/>
      <c r="R31" s="119"/>
      <c r="S31" s="119"/>
      <c r="T31" s="119"/>
      <c r="U31" s="114"/>
      <c r="V31" s="113"/>
      <c r="W31" s="119"/>
      <c r="X31" s="119"/>
      <c r="Y31" s="119"/>
      <c r="Z31" s="119"/>
      <c r="AA31" s="119"/>
      <c r="AB31" s="119"/>
      <c r="AC31" s="119"/>
      <c r="AD31" s="119"/>
      <c r="AE31" s="119"/>
      <c r="AF31" s="119"/>
      <c r="AG31" s="119"/>
      <c r="AH31" s="119"/>
      <c r="AI31" s="119"/>
      <c r="AJ31" s="119"/>
      <c r="AK31" s="119"/>
      <c r="AL31" s="119"/>
      <c r="AM31" s="114"/>
      <c r="AN31" s="119"/>
      <c r="AO31" s="119"/>
      <c r="AP31" s="119"/>
      <c r="AQ31" s="119"/>
      <c r="AR31" s="84"/>
      <c r="AS31" s="84"/>
    </row>
    <row r="32" spans="1:45" ht="6" customHeight="1" x14ac:dyDescent="0.25">
      <c r="A32" s="29"/>
      <c r="B32" s="433"/>
      <c r="C32" s="107"/>
      <c r="D32" s="108"/>
      <c r="E32" s="29"/>
      <c r="F32" s="29"/>
      <c r="G32" s="29"/>
      <c r="H32" s="29"/>
      <c r="I32" s="29"/>
      <c r="J32" s="29"/>
      <c r="K32" s="29"/>
      <c r="L32" s="29"/>
      <c r="M32" s="29"/>
      <c r="N32" s="29"/>
      <c r="O32" s="29"/>
      <c r="P32" s="29"/>
      <c r="Q32" s="29"/>
      <c r="R32" s="29"/>
      <c r="S32" s="29"/>
      <c r="T32" s="29"/>
      <c r="U32" s="107"/>
      <c r="V32" s="108"/>
      <c r="W32" s="29"/>
      <c r="X32" s="29"/>
      <c r="Y32" s="29"/>
      <c r="Z32" s="29"/>
      <c r="AA32" s="29"/>
      <c r="AB32" s="29"/>
      <c r="AC32" s="29"/>
      <c r="AD32" s="29"/>
      <c r="AE32" s="29"/>
      <c r="AF32" s="29"/>
      <c r="AG32" s="29"/>
      <c r="AH32" s="29"/>
      <c r="AI32" s="29"/>
      <c r="AJ32" s="29"/>
      <c r="AK32" s="29"/>
      <c r="AL32" s="33"/>
      <c r="AM32" s="107"/>
      <c r="AN32" s="29"/>
      <c r="AO32" s="29"/>
      <c r="AP32" s="29"/>
      <c r="AQ32" s="29"/>
      <c r="AR32" s="84"/>
      <c r="AS32" s="84"/>
    </row>
    <row r="33" spans="1:45" ht="10.3" customHeight="1" x14ac:dyDescent="0.25">
      <c r="A33" s="407"/>
      <c r="B33" s="410" t="s">
        <v>262</v>
      </c>
      <c r="C33" s="202"/>
      <c r="D33" s="109"/>
      <c r="E33" s="1146" t="str">
        <f ca="1">VLOOKUP(INDIRECT(ADDRESS(ROW(),COLUMN()-3)),INDIRECT("translations[[Question Num]:["&amp; Language_Selected &amp;"]]"),MATCH(Language_Selected,Language_Options,0)+1,FALSE)</f>
        <v>Between (EVENT ONE) in (MONTH/YEAR ONE) and (EVENT TWO) in (MONTH/YEAR TWO), did you or your partner use any method of contraception?</v>
      </c>
      <c r="F33" s="1146"/>
      <c r="G33" s="1146"/>
      <c r="H33" s="1146"/>
      <c r="I33" s="1146"/>
      <c r="J33" s="1146"/>
      <c r="K33" s="1146"/>
      <c r="L33" s="1146"/>
      <c r="M33" s="1146"/>
      <c r="N33" s="1146"/>
      <c r="O33" s="1146"/>
      <c r="P33" s="1146"/>
      <c r="Q33" s="1146"/>
      <c r="R33" s="1146"/>
      <c r="S33" s="1146"/>
      <c r="T33" s="1146"/>
      <c r="U33" s="202"/>
      <c r="V33" s="109"/>
      <c r="W33" s="407" t="s">
        <v>52</v>
      </c>
      <c r="X33" s="407"/>
      <c r="Y33" s="112" t="s">
        <v>9</v>
      </c>
      <c r="Z33" s="112"/>
      <c r="AA33" s="112"/>
      <c r="AB33" s="112"/>
      <c r="AC33" s="111"/>
      <c r="AD33" s="111"/>
      <c r="AE33" s="111"/>
      <c r="AF33" s="111"/>
      <c r="AG33" s="111"/>
      <c r="AH33" s="111"/>
      <c r="AI33" s="111"/>
      <c r="AJ33" s="111"/>
      <c r="AK33" s="111"/>
      <c r="AL33" s="223" t="s">
        <v>53</v>
      </c>
      <c r="AM33" s="168"/>
      <c r="AQ33" s="407"/>
      <c r="AR33" s="84"/>
      <c r="AS33" s="84"/>
    </row>
    <row r="34" spans="1:45" x14ac:dyDescent="0.25">
      <c r="A34" s="407"/>
      <c r="B34" s="410"/>
      <c r="C34" s="202"/>
      <c r="D34" s="109"/>
      <c r="E34" s="1146"/>
      <c r="F34" s="1146"/>
      <c r="G34" s="1146"/>
      <c r="H34" s="1146"/>
      <c r="I34" s="1146"/>
      <c r="J34" s="1146"/>
      <c r="K34" s="1146"/>
      <c r="L34" s="1146"/>
      <c r="M34" s="1146"/>
      <c r="N34" s="1146"/>
      <c r="O34" s="1146"/>
      <c r="P34" s="1146"/>
      <c r="Q34" s="1146"/>
      <c r="R34" s="1146"/>
      <c r="S34" s="1146"/>
      <c r="T34" s="1146"/>
      <c r="U34" s="202"/>
      <c r="V34" s="109"/>
      <c r="W34" s="407" t="s">
        <v>54</v>
      </c>
      <c r="X34" s="407"/>
      <c r="Y34" s="112" t="s">
        <v>9</v>
      </c>
      <c r="Z34" s="112"/>
      <c r="AA34" s="112"/>
      <c r="AB34" s="112"/>
      <c r="AC34" s="111"/>
      <c r="AD34" s="111"/>
      <c r="AE34" s="111"/>
      <c r="AF34" s="111"/>
      <c r="AG34" s="111"/>
      <c r="AH34" s="111"/>
      <c r="AI34" s="111"/>
      <c r="AJ34" s="111"/>
      <c r="AK34" s="111"/>
      <c r="AL34" s="223" t="s">
        <v>55</v>
      </c>
      <c r="AM34" s="168"/>
      <c r="AP34" s="149" t="s">
        <v>263</v>
      </c>
      <c r="AR34" s="84"/>
      <c r="AS34" s="84"/>
    </row>
    <row r="35" spans="1:45" x14ac:dyDescent="0.25">
      <c r="A35" s="407"/>
      <c r="B35" s="410"/>
      <c r="C35" s="202"/>
      <c r="D35" s="109"/>
      <c r="E35" s="1146"/>
      <c r="F35" s="1146"/>
      <c r="G35" s="1146"/>
      <c r="H35" s="1146"/>
      <c r="I35" s="1146"/>
      <c r="J35" s="1146"/>
      <c r="K35" s="1146"/>
      <c r="L35" s="1146"/>
      <c r="M35" s="1146"/>
      <c r="N35" s="1146"/>
      <c r="O35" s="1146"/>
      <c r="P35" s="1146"/>
      <c r="Q35" s="1146"/>
      <c r="R35" s="1146"/>
      <c r="S35" s="1146"/>
      <c r="T35" s="1146"/>
      <c r="U35" s="202"/>
      <c r="V35" s="109"/>
      <c r="AM35" s="202"/>
      <c r="AN35" s="407"/>
      <c r="AR35" s="84"/>
      <c r="AS35" s="84"/>
    </row>
    <row r="36" spans="1:45" ht="6" customHeight="1" x14ac:dyDescent="0.25">
      <c r="A36" s="119"/>
      <c r="B36" s="118"/>
      <c r="C36" s="114"/>
      <c r="D36" s="113"/>
      <c r="E36" s="119"/>
      <c r="F36" s="119"/>
      <c r="G36" s="119"/>
      <c r="H36" s="119"/>
      <c r="I36" s="119"/>
      <c r="J36" s="119"/>
      <c r="K36" s="119"/>
      <c r="L36" s="119"/>
      <c r="M36" s="119"/>
      <c r="N36" s="119"/>
      <c r="O36" s="119"/>
      <c r="P36" s="119"/>
      <c r="Q36" s="119"/>
      <c r="R36" s="119"/>
      <c r="S36" s="119"/>
      <c r="T36" s="119"/>
      <c r="U36" s="114"/>
      <c r="V36" s="113"/>
      <c r="W36" s="119"/>
      <c r="X36" s="119"/>
      <c r="Y36" s="119"/>
      <c r="Z36" s="119"/>
      <c r="AA36" s="119"/>
      <c r="AB36" s="119"/>
      <c r="AC36" s="119"/>
      <c r="AD36" s="119"/>
      <c r="AE36" s="119"/>
      <c r="AF36" s="119"/>
      <c r="AG36" s="119"/>
      <c r="AH36" s="119"/>
      <c r="AI36" s="119"/>
      <c r="AJ36" s="119"/>
      <c r="AK36" s="119"/>
      <c r="AL36" s="120"/>
      <c r="AM36" s="114"/>
      <c r="AN36" s="119"/>
      <c r="AO36" s="119"/>
      <c r="AP36" s="119"/>
      <c r="AQ36" s="119"/>
      <c r="AR36" s="84"/>
      <c r="AS36" s="84"/>
    </row>
    <row r="37" spans="1:45" ht="6" customHeight="1" x14ac:dyDescent="0.25">
      <c r="A37" s="29"/>
      <c r="B37" s="433"/>
      <c r="C37" s="107"/>
      <c r="D37" s="108"/>
      <c r="E37" s="29"/>
      <c r="F37" s="29"/>
      <c r="G37" s="29"/>
      <c r="H37" s="29"/>
      <c r="I37" s="29"/>
      <c r="J37" s="29"/>
      <c r="K37" s="29"/>
      <c r="L37" s="29"/>
      <c r="M37" s="29"/>
      <c r="N37" s="29"/>
      <c r="O37" s="29"/>
      <c r="P37" s="29"/>
      <c r="Q37" s="29"/>
      <c r="R37" s="29"/>
      <c r="S37" s="29"/>
      <c r="T37" s="29"/>
      <c r="U37" s="107"/>
      <c r="V37" s="108"/>
      <c r="W37" s="29"/>
      <c r="X37" s="29"/>
      <c r="Y37" s="29"/>
      <c r="Z37" s="29"/>
      <c r="AA37" s="29"/>
      <c r="AB37" s="29"/>
      <c r="AC37" s="29"/>
      <c r="AD37" s="29"/>
      <c r="AE37" s="29"/>
      <c r="AF37" s="29"/>
      <c r="AG37" s="29"/>
      <c r="AH37" s="29"/>
      <c r="AI37" s="29"/>
      <c r="AJ37" s="29"/>
      <c r="AK37" s="29"/>
      <c r="AL37" s="29"/>
      <c r="AM37" s="107"/>
      <c r="AN37" s="29"/>
      <c r="AO37" s="29"/>
      <c r="AP37" s="29"/>
      <c r="AQ37" s="29"/>
      <c r="AR37" s="84"/>
      <c r="AS37" s="84"/>
    </row>
    <row r="38" spans="1:45" ht="10.3" customHeight="1" x14ac:dyDescent="0.25">
      <c r="A38" s="407"/>
      <c r="B38" s="410" t="s">
        <v>264</v>
      </c>
      <c r="C38" s="202"/>
      <c r="D38" s="109"/>
      <c r="E38" s="1146" t="str">
        <f ca="1">VLOOKUP(INDIRECT(ADDRESS(ROW(),COLUMN()-3)),INDIRECT("translations[[Question Num]:["&amp; Language_Selected &amp;"]]"),MATCH(Language_Selected,Language_Options,0)+1,FALSE)</f>
        <v>Which method was that?</v>
      </c>
      <c r="F38" s="1146"/>
      <c r="G38" s="1146"/>
      <c r="H38" s="1146"/>
      <c r="I38" s="1146"/>
      <c r="J38" s="1146"/>
      <c r="K38" s="1146"/>
      <c r="L38" s="1146"/>
      <c r="M38" s="1146"/>
      <c r="N38" s="1146"/>
      <c r="O38" s="1146"/>
      <c r="P38" s="1146"/>
      <c r="Q38" s="1146"/>
      <c r="R38" s="1146"/>
      <c r="S38" s="1146"/>
      <c r="T38" s="1146"/>
      <c r="U38" s="202"/>
      <c r="V38" s="109"/>
      <c r="X38" s="407"/>
      <c r="Y38" s="407"/>
      <c r="Z38" s="407"/>
      <c r="AA38" s="407"/>
      <c r="AB38" s="407"/>
      <c r="AC38" s="159"/>
      <c r="AD38" s="407"/>
      <c r="AE38" s="407"/>
      <c r="AF38" s="407"/>
      <c r="AG38" s="407"/>
      <c r="AH38" s="407"/>
      <c r="AI38" s="407"/>
      <c r="AJ38" s="202"/>
      <c r="AK38" s="29"/>
      <c r="AL38" s="107"/>
      <c r="AM38" s="202"/>
      <c r="AN38" s="407"/>
      <c r="AO38" s="407"/>
      <c r="AP38" s="407"/>
      <c r="AQ38" s="407"/>
      <c r="AR38" s="84"/>
      <c r="AS38" s="84"/>
    </row>
    <row r="39" spans="1:45" x14ac:dyDescent="0.25">
      <c r="A39" s="407"/>
      <c r="B39" s="410"/>
      <c r="C39" s="202"/>
      <c r="D39" s="109"/>
      <c r="E39" s="1146"/>
      <c r="F39" s="1146"/>
      <c r="G39" s="1146"/>
      <c r="H39" s="1146"/>
      <c r="I39" s="1146"/>
      <c r="J39" s="1146"/>
      <c r="K39" s="1146"/>
      <c r="L39" s="1146"/>
      <c r="M39" s="1146"/>
      <c r="N39" s="1146"/>
      <c r="O39" s="1146"/>
      <c r="P39" s="1146"/>
      <c r="Q39" s="1146"/>
      <c r="R39" s="1146"/>
      <c r="S39" s="1146"/>
      <c r="T39" s="1146"/>
      <c r="U39" s="202"/>
      <c r="V39" s="109"/>
      <c r="W39" s="407" t="s">
        <v>265</v>
      </c>
      <c r="X39" s="407"/>
      <c r="Y39" s="407"/>
      <c r="Z39" s="407"/>
      <c r="AA39" s="407"/>
      <c r="AB39" s="407"/>
      <c r="AC39" s="170" t="s">
        <v>9</v>
      </c>
      <c r="AD39" s="170"/>
      <c r="AE39" s="170"/>
      <c r="AF39" s="170"/>
      <c r="AG39" s="170"/>
      <c r="AH39" s="170"/>
      <c r="AI39" s="170"/>
      <c r="AJ39" s="481"/>
      <c r="AK39" s="119"/>
      <c r="AL39" s="114"/>
      <c r="AM39" s="202"/>
      <c r="AN39" s="407"/>
      <c r="AO39" s="407"/>
      <c r="AP39" s="407"/>
      <c r="AQ39" s="407"/>
      <c r="AR39" s="84"/>
      <c r="AS39" s="84"/>
    </row>
    <row r="40" spans="1:45" ht="6" customHeight="1" x14ac:dyDescent="0.25">
      <c r="A40" s="119"/>
      <c r="B40" s="118"/>
      <c r="C40" s="114"/>
      <c r="D40" s="113"/>
      <c r="E40" s="119"/>
      <c r="F40" s="119"/>
      <c r="G40" s="119"/>
      <c r="H40" s="119"/>
      <c r="I40" s="119"/>
      <c r="J40" s="119"/>
      <c r="K40" s="119"/>
      <c r="L40" s="119"/>
      <c r="M40" s="119"/>
      <c r="N40" s="119"/>
      <c r="O40" s="119"/>
      <c r="P40" s="119"/>
      <c r="Q40" s="119"/>
      <c r="R40" s="119"/>
      <c r="S40" s="119"/>
      <c r="T40" s="119"/>
      <c r="U40" s="114"/>
      <c r="V40" s="113"/>
      <c r="W40" s="119"/>
      <c r="X40" s="119"/>
      <c r="Y40" s="119"/>
      <c r="Z40" s="119"/>
      <c r="AA40" s="119"/>
      <c r="AB40" s="119"/>
      <c r="AC40" s="119"/>
      <c r="AD40" s="119"/>
      <c r="AE40" s="119"/>
      <c r="AF40" s="119"/>
      <c r="AG40" s="119"/>
      <c r="AH40" s="119"/>
      <c r="AI40" s="119"/>
      <c r="AJ40" s="119"/>
      <c r="AK40" s="119"/>
      <c r="AL40" s="119"/>
      <c r="AM40" s="114"/>
      <c r="AN40" s="119"/>
      <c r="AO40" s="119"/>
      <c r="AP40" s="119"/>
      <c r="AQ40" s="119"/>
      <c r="AR40" s="84"/>
      <c r="AS40" s="84"/>
    </row>
    <row r="41" spans="1:45" ht="6" customHeight="1" x14ac:dyDescent="0.25">
      <c r="A41" s="29"/>
      <c r="B41" s="433"/>
      <c r="C41" s="107"/>
      <c r="D41" s="108"/>
      <c r="E41" s="29"/>
      <c r="F41" s="29"/>
      <c r="G41" s="29"/>
      <c r="H41" s="29"/>
      <c r="I41" s="29"/>
      <c r="J41" s="29"/>
      <c r="K41" s="29"/>
      <c r="L41" s="29"/>
      <c r="M41" s="29"/>
      <c r="N41" s="29"/>
      <c r="O41" s="29"/>
      <c r="P41" s="29"/>
      <c r="Q41" s="29"/>
      <c r="R41" s="29"/>
      <c r="S41" s="29"/>
      <c r="T41" s="29"/>
      <c r="U41" s="107"/>
      <c r="V41" s="108"/>
      <c r="W41" s="29"/>
      <c r="X41" s="29"/>
      <c r="Y41" s="29"/>
      <c r="Z41" s="29"/>
      <c r="AA41" s="29"/>
      <c r="AB41" s="29"/>
      <c r="AC41" s="29"/>
      <c r="AD41" s="29"/>
      <c r="AE41" s="29"/>
      <c r="AF41" s="29"/>
      <c r="AG41" s="29"/>
      <c r="AH41" s="29"/>
      <c r="AI41" s="29"/>
      <c r="AJ41" s="29"/>
      <c r="AK41" s="29"/>
      <c r="AL41" s="33"/>
      <c r="AM41" s="107"/>
      <c r="AN41" s="29"/>
      <c r="AO41" s="29"/>
      <c r="AP41" s="29"/>
      <c r="AQ41" s="29"/>
      <c r="AR41" s="407"/>
      <c r="AS41" s="407"/>
    </row>
    <row r="42" spans="1:45" ht="10.3" customHeight="1" x14ac:dyDescent="0.25">
      <c r="A42" s="407"/>
      <c r="B42" s="410" t="s">
        <v>266</v>
      </c>
      <c r="C42" s="202"/>
      <c r="D42" s="109"/>
      <c r="E42" s="1148" t="str">
        <f ca="1">VLOOKUP(INDIRECT(ADDRESS(ROW(),COLUMN()-3)),INDIRECT("translations[[Question Num]:["&amp; Language_Selected &amp;"]]"),MATCH(Language_Selected,Language_Options,0)+1,FALSE)</f>
        <v>How many months after (EVENT ONE) in (MONTH/YEAR ONE) did you start to use the (METHOD)?
RECORD '95' IF THE RESPONDENT SAYS THE DATE OF STARTING TO USE THE METHOD.</v>
      </c>
      <c r="F42" s="1148"/>
      <c r="G42" s="1148"/>
      <c r="H42" s="1148"/>
      <c r="I42" s="1148"/>
      <c r="J42" s="1148"/>
      <c r="K42" s="1148"/>
      <c r="L42" s="1148"/>
      <c r="M42" s="1148"/>
      <c r="N42" s="1148"/>
      <c r="O42" s="1148"/>
      <c r="P42" s="1148"/>
      <c r="Q42" s="1148"/>
      <c r="R42" s="1148"/>
      <c r="S42" s="1148"/>
      <c r="T42" s="1148"/>
      <c r="U42" s="202"/>
      <c r="V42" s="109"/>
      <c r="W42" s="381" t="s">
        <v>267</v>
      </c>
      <c r="X42" s="381"/>
      <c r="Y42" s="381"/>
      <c r="Z42" s="381"/>
      <c r="AA42" s="381"/>
      <c r="AB42" s="381"/>
      <c r="AC42" s="111" t="s">
        <v>9</v>
      </c>
      <c r="AD42" s="111"/>
      <c r="AE42" s="111"/>
      <c r="AF42" s="111"/>
      <c r="AG42" s="111"/>
      <c r="AH42" s="111"/>
      <c r="AI42" s="111"/>
      <c r="AJ42" s="111"/>
      <c r="AK42" s="111"/>
      <c r="AL42" s="117" t="s">
        <v>268</v>
      </c>
      <c r="AM42" s="202"/>
      <c r="AN42" s="407"/>
      <c r="AO42" s="407"/>
      <c r="AP42" s="407"/>
      <c r="AQ42" s="407"/>
      <c r="AR42" s="85"/>
      <c r="AS42" s="85"/>
    </row>
    <row r="43" spans="1:45" x14ac:dyDescent="0.25">
      <c r="A43" s="407"/>
      <c r="B43" s="410"/>
      <c r="C43" s="202"/>
      <c r="D43" s="109"/>
      <c r="E43" s="1148"/>
      <c r="F43" s="1148"/>
      <c r="G43" s="1148"/>
      <c r="H43" s="1148"/>
      <c r="I43" s="1148"/>
      <c r="J43" s="1148"/>
      <c r="K43" s="1148"/>
      <c r="L43" s="1148"/>
      <c r="M43" s="1148"/>
      <c r="N43" s="1148"/>
      <c r="O43" s="1148"/>
      <c r="P43" s="1148"/>
      <c r="Q43" s="1148"/>
      <c r="R43" s="1148"/>
      <c r="S43" s="1148"/>
      <c r="T43" s="1148"/>
      <c r="U43" s="202"/>
      <c r="V43" s="109"/>
      <c r="W43" s="381"/>
      <c r="X43" s="381"/>
      <c r="Y43" s="381"/>
      <c r="Z43" s="381"/>
      <c r="AA43" s="381"/>
      <c r="AB43" s="381"/>
      <c r="AC43" s="381"/>
      <c r="AD43" s="381"/>
      <c r="AE43" s="381"/>
      <c r="AF43" s="381"/>
      <c r="AG43" s="381"/>
      <c r="AH43" s="381"/>
      <c r="AI43" s="381"/>
      <c r="AJ43" s="381"/>
      <c r="AK43" s="381"/>
      <c r="AL43" s="203"/>
      <c r="AM43" s="202"/>
      <c r="AN43" s="407"/>
      <c r="AO43" s="407"/>
      <c r="AP43" s="1229" t="s">
        <v>269</v>
      </c>
      <c r="AQ43" s="407"/>
      <c r="AR43" s="84"/>
      <c r="AS43" s="84"/>
    </row>
    <row r="44" spans="1:45" x14ac:dyDescent="0.25">
      <c r="A44" s="407"/>
      <c r="B44" s="410"/>
      <c r="C44" s="202"/>
      <c r="D44" s="109"/>
      <c r="E44" s="1148"/>
      <c r="F44" s="1148"/>
      <c r="G44" s="1148"/>
      <c r="H44" s="1148"/>
      <c r="I44" s="1148"/>
      <c r="J44" s="1148"/>
      <c r="K44" s="1148"/>
      <c r="L44" s="1148"/>
      <c r="M44" s="1148"/>
      <c r="N44" s="1148"/>
      <c r="O44" s="1148"/>
      <c r="P44" s="1148"/>
      <c r="Q44" s="1148"/>
      <c r="R44" s="1148"/>
      <c r="S44" s="1148"/>
      <c r="T44" s="1148"/>
      <c r="U44" s="202"/>
      <c r="V44" s="109"/>
      <c r="X44" s="381"/>
      <c r="Y44" s="407"/>
      <c r="Z44" s="407"/>
      <c r="AA44" s="407"/>
      <c r="AB44" s="407"/>
      <c r="AC44" s="407"/>
      <c r="AD44" s="407"/>
      <c r="AE44" s="407"/>
      <c r="AF44" s="407"/>
      <c r="AG44" s="407"/>
      <c r="AH44" s="202"/>
      <c r="AI44" s="29"/>
      <c r="AJ44" s="29"/>
      <c r="AK44" s="108"/>
      <c r="AL44" s="107"/>
      <c r="AM44" s="202"/>
      <c r="AN44" s="407"/>
      <c r="AO44" s="407"/>
      <c r="AP44" s="1229"/>
      <c r="AQ44" s="407"/>
      <c r="AR44" s="84"/>
      <c r="AS44" s="84"/>
    </row>
    <row r="45" spans="1:45" x14ac:dyDescent="0.25">
      <c r="A45" s="407"/>
      <c r="B45" s="410"/>
      <c r="C45" s="202"/>
      <c r="D45" s="109"/>
      <c r="E45" s="1148"/>
      <c r="F45" s="1148"/>
      <c r="G45" s="1148"/>
      <c r="H45" s="1148"/>
      <c r="I45" s="1148"/>
      <c r="J45" s="1148"/>
      <c r="K45" s="1148"/>
      <c r="L45" s="1148"/>
      <c r="M45" s="1148"/>
      <c r="N45" s="1148"/>
      <c r="O45" s="1148"/>
      <c r="P45" s="1148"/>
      <c r="Q45" s="1148"/>
      <c r="R45" s="1148"/>
      <c r="S45" s="1148"/>
      <c r="T45" s="1148"/>
      <c r="U45" s="202"/>
      <c r="V45" s="109"/>
      <c r="W45" s="407" t="s">
        <v>86</v>
      </c>
      <c r="X45" s="407"/>
      <c r="Y45" s="407"/>
      <c r="Z45" s="407"/>
      <c r="AA45" s="111" t="s">
        <v>9</v>
      </c>
      <c r="AB45" s="111"/>
      <c r="AC45" s="111"/>
      <c r="AD45" s="111"/>
      <c r="AE45" s="111"/>
      <c r="AF45" s="111"/>
      <c r="AG45" s="111"/>
      <c r="AH45" s="479"/>
      <c r="AI45" s="119"/>
      <c r="AJ45" s="119"/>
      <c r="AK45" s="113"/>
      <c r="AL45" s="114"/>
      <c r="AM45" s="202"/>
      <c r="AN45" s="407"/>
      <c r="AO45" s="407"/>
      <c r="AP45" s="407"/>
      <c r="AQ45" s="407"/>
      <c r="AR45" s="84"/>
      <c r="AS45" s="84"/>
    </row>
    <row r="46" spans="1:45" ht="11.25" customHeight="1" x14ac:dyDescent="0.25">
      <c r="A46" s="407"/>
      <c r="B46" s="410"/>
      <c r="C46" s="202"/>
      <c r="D46" s="109"/>
      <c r="E46" s="1148"/>
      <c r="F46" s="1148"/>
      <c r="G46" s="1148"/>
      <c r="H46" s="1148"/>
      <c r="I46" s="1148"/>
      <c r="J46" s="1148"/>
      <c r="K46" s="1148"/>
      <c r="L46" s="1148"/>
      <c r="M46" s="1148"/>
      <c r="N46" s="1148"/>
      <c r="O46" s="1148"/>
      <c r="P46" s="1148"/>
      <c r="Q46" s="1148"/>
      <c r="R46" s="1148"/>
      <c r="S46" s="1148"/>
      <c r="T46" s="1148"/>
      <c r="U46" s="202"/>
      <c r="V46" s="109"/>
      <c r="W46" s="381"/>
      <c r="X46" s="407"/>
      <c r="Y46" s="407"/>
      <c r="Z46" s="154"/>
      <c r="AA46" s="154"/>
      <c r="AB46" s="154"/>
      <c r="AC46" s="154"/>
      <c r="AD46" s="154"/>
      <c r="AE46" s="154"/>
      <c r="AF46" s="154"/>
      <c r="AG46" s="154"/>
      <c r="AH46" s="154"/>
      <c r="AI46" s="154"/>
      <c r="AJ46" s="154"/>
      <c r="AK46" s="154"/>
      <c r="AL46" s="203"/>
      <c r="AM46" s="202"/>
      <c r="AN46" s="407"/>
      <c r="AO46" s="407"/>
      <c r="AP46" s="407"/>
      <c r="AQ46" s="407"/>
      <c r="AR46" s="84"/>
      <c r="AS46" s="84"/>
    </row>
    <row r="47" spans="1:45" x14ac:dyDescent="0.25">
      <c r="A47" s="407"/>
      <c r="B47" s="410"/>
      <c r="C47" s="202"/>
      <c r="D47" s="109"/>
      <c r="E47" s="1148"/>
      <c r="F47" s="1148"/>
      <c r="G47" s="1148"/>
      <c r="H47" s="1148"/>
      <c r="I47" s="1148"/>
      <c r="J47" s="1148"/>
      <c r="K47" s="1148"/>
      <c r="L47" s="1148"/>
      <c r="M47" s="1148"/>
      <c r="N47" s="1148"/>
      <c r="O47" s="1148"/>
      <c r="P47" s="1148"/>
      <c r="Q47" s="1148"/>
      <c r="R47" s="1148"/>
      <c r="S47" s="1148"/>
      <c r="T47" s="1148"/>
      <c r="U47" s="202"/>
      <c r="V47" s="109"/>
      <c r="W47" s="407" t="s">
        <v>270</v>
      </c>
      <c r="X47" s="407"/>
      <c r="Y47" s="407"/>
      <c r="Z47" s="407"/>
      <c r="AA47" s="407"/>
      <c r="AB47" s="112" t="s">
        <v>9</v>
      </c>
      <c r="AC47" s="112"/>
      <c r="AD47" s="111"/>
      <c r="AE47" s="111"/>
      <c r="AF47" s="111"/>
      <c r="AG47" s="111"/>
      <c r="AH47" s="111"/>
      <c r="AI47" s="111"/>
      <c r="AJ47" s="111"/>
      <c r="AK47" s="111"/>
      <c r="AL47" s="223" t="s">
        <v>271</v>
      </c>
      <c r="AM47" s="202"/>
      <c r="AN47" s="407"/>
      <c r="AO47" s="407"/>
      <c r="AP47" s="407"/>
      <c r="AQ47" s="407"/>
      <c r="AR47" s="84"/>
      <c r="AS47" s="84"/>
    </row>
    <row r="48" spans="1:45" ht="6" customHeight="1" x14ac:dyDescent="0.25">
      <c r="A48" s="119"/>
      <c r="B48" s="118"/>
      <c r="C48" s="114"/>
      <c r="D48" s="113"/>
      <c r="E48" s="119"/>
      <c r="F48" s="119"/>
      <c r="G48" s="119"/>
      <c r="H48" s="119"/>
      <c r="I48" s="119"/>
      <c r="J48" s="119"/>
      <c r="K48" s="119"/>
      <c r="L48" s="119"/>
      <c r="M48" s="119"/>
      <c r="N48" s="119"/>
      <c r="O48" s="119"/>
      <c r="P48" s="119"/>
      <c r="Q48" s="119"/>
      <c r="R48" s="119"/>
      <c r="S48" s="119"/>
      <c r="T48" s="119"/>
      <c r="U48" s="114"/>
      <c r="V48" s="113"/>
      <c r="W48" s="119"/>
      <c r="X48" s="119"/>
      <c r="Y48" s="119"/>
      <c r="Z48" s="119"/>
      <c r="AA48" s="119"/>
      <c r="AB48" s="119"/>
      <c r="AC48" s="119"/>
      <c r="AD48" s="119"/>
      <c r="AE48" s="119"/>
      <c r="AF48" s="119"/>
      <c r="AG48" s="119"/>
      <c r="AH48" s="119"/>
      <c r="AI48" s="119"/>
      <c r="AJ48" s="119"/>
      <c r="AK48" s="119"/>
      <c r="AL48" s="120"/>
      <c r="AM48" s="114"/>
      <c r="AN48" s="119"/>
      <c r="AO48" s="119"/>
      <c r="AP48" s="119"/>
      <c r="AQ48" s="119"/>
      <c r="AR48" s="84"/>
      <c r="AS48" s="84"/>
    </row>
    <row r="49" spans="1:45" ht="6" customHeight="1" x14ac:dyDescent="0.25">
      <c r="A49" s="29"/>
      <c r="B49" s="433"/>
      <c r="C49" s="107"/>
      <c r="D49" s="108"/>
      <c r="E49" s="29"/>
      <c r="F49" s="29"/>
      <c r="G49" s="29"/>
      <c r="H49" s="29"/>
      <c r="I49" s="29"/>
      <c r="J49" s="29"/>
      <c r="K49" s="29"/>
      <c r="L49" s="29"/>
      <c r="M49" s="29"/>
      <c r="N49" s="29"/>
      <c r="O49" s="29"/>
      <c r="P49" s="29"/>
      <c r="Q49" s="29"/>
      <c r="R49" s="29"/>
      <c r="S49" s="29"/>
      <c r="T49" s="29"/>
      <c r="U49" s="107"/>
      <c r="V49" s="108"/>
      <c r="W49" s="29"/>
      <c r="X49" s="29"/>
      <c r="Y49" s="29"/>
      <c r="Z49" s="29"/>
      <c r="AA49" s="29"/>
      <c r="AB49" s="29"/>
      <c r="AC49" s="29"/>
      <c r="AD49" s="29"/>
      <c r="AE49" s="29"/>
      <c r="AF49" s="29"/>
      <c r="AG49" s="29"/>
      <c r="AH49" s="29"/>
      <c r="AI49" s="29"/>
      <c r="AJ49" s="29"/>
      <c r="AK49" s="29"/>
      <c r="AL49" s="29"/>
      <c r="AM49" s="107"/>
      <c r="AN49" s="29"/>
      <c r="AO49" s="29"/>
      <c r="AP49" s="29"/>
      <c r="AQ49" s="29"/>
      <c r="AR49" s="84"/>
      <c r="AS49" s="84"/>
    </row>
    <row r="50" spans="1:45" ht="11.25" customHeight="1" x14ac:dyDescent="0.25">
      <c r="A50" s="407"/>
      <c r="B50" s="410" t="s">
        <v>272</v>
      </c>
      <c r="C50" s="202"/>
      <c r="D50" s="109"/>
      <c r="E50" s="1146" t="s">
        <v>273</v>
      </c>
      <c r="F50" s="1146"/>
      <c r="G50" s="1146"/>
      <c r="H50" s="1146"/>
      <c r="I50" s="1146"/>
      <c r="J50" s="1146"/>
      <c r="K50" s="1146"/>
      <c r="L50" s="1146"/>
      <c r="M50" s="1146"/>
      <c r="N50" s="1146"/>
      <c r="O50" s="1146"/>
      <c r="P50" s="1146"/>
      <c r="Q50" s="1146"/>
      <c r="R50" s="1146"/>
      <c r="S50" s="1146"/>
      <c r="T50" s="1146"/>
      <c r="U50" s="202"/>
      <c r="V50" s="109"/>
      <c r="X50" s="407"/>
      <c r="Y50" s="407"/>
      <c r="Z50" s="407"/>
      <c r="AA50" s="407"/>
      <c r="AB50" s="407"/>
      <c r="AC50" s="407"/>
      <c r="AD50" s="407"/>
      <c r="AE50" s="407"/>
      <c r="AF50" s="407"/>
      <c r="AG50" s="407"/>
      <c r="AH50" s="202"/>
      <c r="AI50" s="29"/>
      <c r="AJ50" s="29"/>
      <c r="AK50" s="108"/>
      <c r="AL50" s="107"/>
      <c r="AM50" s="202"/>
      <c r="AN50" s="407"/>
      <c r="AO50" s="407"/>
      <c r="AP50" s="407"/>
      <c r="AQ50" s="407"/>
      <c r="AR50" s="84"/>
      <c r="AS50" s="84"/>
    </row>
    <row r="51" spans="1:45" x14ac:dyDescent="0.25">
      <c r="A51" s="407"/>
      <c r="B51" s="410"/>
      <c r="C51" s="202"/>
      <c r="D51" s="109"/>
      <c r="E51" s="1146"/>
      <c r="F51" s="1146"/>
      <c r="G51" s="1146"/>
      <c r="H51" s="1146"/>
      <c r="I51" s="1146"/>
      <c r="J51" s="1146"/>
      <c r="K51" s="1146"/>
      <c r="L51" s="1146"/>
      <c r="M51" s="1146"/>
      <c r="N51" s="1146"/>
      <c r="O51" s="1146"/>
      <c r="P51" s="1146"/>
      <c r="Q51" s="1146"/>
      <c r="R51" s="1146"/>
      <c r="S51" s="1146"/>
      <c r="T51" s="1146"/>
      <c r="U51" s="202"/>
      <c r="V51" s="109"/>
      <c r="W51" s="407" t="s">
        <v>16</v>
      </c>
      <c r="X51" s="407"/>
      <c r="Z51" s="112" t="s">
        <v>9</v>
      </c>
      <c r="AA51" s="160"/>
      <c r="AB51" s="112"/>
      <c r="AC51" s="112"/>
      <c r="AD51" s="112"/>
      <c r="AE51" s="112"/>
      <c r="AF51" s="112"/>
      <c r="AG51" s="112"/>
      <c r="AH51" s="479"/>
      <c r="AI51" s="119"/>
      <c r="AJ51" s="119"/>
      <c r="AK51" s="113"/>
      <c r="AL51" s="114"/>
      <c r="AM51" s="202"/>
      <c r="AN51" s="407"/>
      <c r="AO51" s="407"/>
      <c r="AP51" s="407"/>
      <c r="AQ51" s="407"/>
      <c r="AR51" s="84"/>
      <c r="AS51" s="84"/>
    </row>
    <row r="52" spans="1:45" ht="6" customHeight="1" x14ac:dyDescent="0.25">
      <c r="A52" s="407"/>
      <c r="B52" s="410"/>
      <c r="C52" s="202"/>
      <c r="D52" s="109"/>
      <c r="E52" s="1146"/>
      <c r="F52" s="1146"/>
      <c r="G52" s="1146"/>
      <c r="H52" s="1146"/>
      <c r="I52" s="1146"/>
      <c r="J52" s="1146"/>
      <c r="K52" s="1146"/>
      <c r="L52" s="1146"/>
      <c r="M52" s="1146"/>
      <c r="N52" s="1146"/>
      <c r="O52" s="1146"/>
      <c r="P52" s="1146"/>
      <c r="Q52" s="1146"/>
      <c r="R52" s="1146"/>
      <c r="S52" s="1146"/>
      <c r="T52" s="1146"/>
      <c r="U52" s="202"/>
      <c r="V52" s="109"/>
      <c r="X52" s="407"/>
      <c r="Y52" s="407"/>
      <c r="Z52" s="407"/>
      <c r="AA52" s="407"/>
      <c r="AB52" s="407"/>
      <c r="AC52" s="407"/>
      <c r="AD52" s="407"/>
      <c r="AE52" s="119"/>
      <c r="AF52" s="119"/>
      <c r="AG52" s="119"/>
      <c r="AH52" s="119"/>
      <c r="AI52" s="480"/>
      <c r="AJ52" s="480"/>
      <c r="AK52" s="480"/>
      <c r="AL52" s="480"/>
      <c r="AM52" s="202"/>
      <c r="AN52" s="407"/>
      <c r="AO52" s="407"/>
      <c r="AP52" s="407"/>
      <c r="AQ52" s="407"/>
      <c r="AR52" s="84"/>
      <c r="AS52" s="84"/>
    </row>
    <row r="53" spans="1:45" x14ac:dyDescent="0.25">
      <c r="A53" s="407"/>
      <c r="B53" s="410"/>
      <c r="C53" s="202"/>
      <c r="D53" s="109"/>
      <c r="E53" s="1146"/>
      <c r="F53" s="1146"/>
      <c r="G53" s="1146"/>
      <c r="H53" s="1146"/>
      <c r="I53" s="1146"/>
      <c r="J53" s="1146"/>
      <c r="K53" s="1146"/>
      <c r="L53" s="1146"/>
      <c r="M53" s="1146"/>
      <c r="N53" s="1146"/>
      <c r="O53" s="1146"/>
      <c r="P53" s="1146"/>
      <c r="Q53" s="1146"/>
      <c r="R53" s="1146"/>
      <c r="S53" s="1146"/>
      <c r="T53" s="1146"/>
      <c r="U53" s="202"/>
      <c r="V53" s="109"/>
      <c r="X53" s="407"/>
      <c r="Y53" s="407"/>
      <c r="Z53" s="407"/>
      <c r="AA53" s="407"/>
      <c r="AB53" s="407"/>
      <c r="AC53" s="407"/>
      <c r="AD53" s="202"/>
      <c r="AE53" s="29"/>
      <c r="AF53" s="107"/>
      <c r="AG53" s="29"/>
      <c r="AH53" s="107"/>
      <c r="AI53" s="29"/>
      <c r="AJ53" s="107"/>
      <c r="AK53" s="29"/>
      <c r="AL53" s="107"/>
      <c r="AM53" s="202"/>
      <c r="AN53" s="407"/>
      <c r="AO53" s="407"/>
      <c r="AP53" s="407"/>
      <c r="AQ53" s="407"/>
      <c r="AR53" s="84"/>
      <c r="AS53" s="84"/>
    </row>
    <row r="54" spans="1:45" x14ac:dyDescent="0.25">
      <c r="A54" s="407"/>
      <c r="B54" s="410"/>
      <c r="C54" s="202"/>
      <c r="D54" s="109"/>
      <c r="E54" s="1146"/>
      <c r="F54" s="1146"/>
      <c r="G54" s="1146"/>
      <c r="H54" s="1146"/>
      <c r="I54" s="1146"/>
      <c r="J54" s="1146"/>
      <c r="K54" s="1146"/>
      <c r="L54" s="1146"/>
      <c r="M54" s="1146"/>
      <c r="N54" s="1146"/>
      <c r="O54" s="1146"/>
      <c r="P54" s="1146"/>
      <c r="Q54" s="1146"/>
      <c r="R54" s="1146"/>
      <c r="S54" s="1146"/>
      <c r="T54" s="1146"/>
      <c r="U54" s="202"/>
      <c r="V54" s="109"/>
      <c r="W54" s="154" t="s">
        <v>17</v>
      </c>
      <c r="X54" s="407"/>
      <c r="Y54" s="407"/>
      <c r="Z54" s="112" t="s">
        <v>9</v>
      </c>
      <c r="AA54" s="170"/>
      <c r="AB54" s="112"/>
      <c r="AC54" s="112"/>
      <c r="AD54" s="479"/>
      <c r="AE54" s="119"/>
      <c r="AF54" s="114"/>
      <c r="AG54" s="119"/>
      <c r="AH54" s="114"/>
      <c r="AI54" s="119"/>
      <c r="AJ54" s="114"/>
      <c r="AK54" s="119"/>
      <c r="AL54" s="114"/>
      <c r="AM54" s="202"/>
      <c r="AN54" s="407"/>
      <c r="AO54" s="407"/>
      <c r="AP54" s="407"/>
      <c r="AQ54" s="407"/>
      <c r="AR54" s="84"/>
      <c r="AS54" s="84"/>
    </row>
    <row r="55" spans="1:45" ht="6" customHeight="1" x14ac:dyDescent="0.25">
      <c r="A55" s="119"/>
      <c r="B55" s="118"/>
      <c r="C55" s="114"/>
      <c r="D55" s="113"/>
      <c r="E55" s="119"/>
      <c r="F55" s="119"/>
      <c r="G55" s="119"/>
      <c r="H55" s="119"/>
      <c r="I55" s="119"/>
      <c r="J55" s="119"/>
      <c r="K55" s="119"/>
      <c r="L55" s="119"/>
      <c r="M55" s="119"/>
      <c r="N55" s="119"/>
      <c r="O55" s="119"/>
      <c r="P55" s="119"/>
      <c r="Q55" s="119"/>
      <c r="R55" s="119"/>
      <c r="S55" s="119"/>
      <c r="T55" s="119"/>
      <c r="U55" s="114"/>
      <c r="V55" s="113"/>
      <c r="W55" s="119"/>
      <c r="X55" s="119"/>
      <c r="Y55" s="119"/>
      <c r="Z55" s="119"/>
      <c r="AA55" s="119"/>
      <c r="AB55" s="119"/>
      <c r="AC55" s="119"/>
      <c r="AD55" s="119"/>
      <c r="AE55" s="119"/>
      <c r="AF55" s="119"/>
      <c r="AG55" s="119"/>
      <c r="AH55" s="119"/>
      <c r="AI55" s="119"/>
      <c r="AJ55" s="119"/>
      <c r="AK55" s="119"/>
      <c r="AL55" s="119"/>
      <c r="AM55" s="114"/>
      <c r="AN55" s="119"/>
      <c r="AO55" s="119"/>
      <c r="AP55" s="119"/>
      <c r="AQ55" s="119"/>
      <c r="AR55" s="84"/>
      <c r="AS55" s="84"/>
    </row>
    <row r="56" spans="1:45" ht="6" customHeight="1" x14ac:dyDescent="0.25">
      <c r="A56" s="29"/>
      <c r="B56" s="433"/>
      <c r="C56" s="107"/>
      <c r="D56" s="108"/>
      <c r="E56" s="29"/>
      <c r="F56" s="29"/>
      <c r="G56" s="29"/>
      <c r="H56" s="29"/>
      <c r="I56" s="29"/>
      <c r="J56" s="29"/>
      <c r="K56" s="29"/>
      <c r="L56" s="29"/>
      <c r="M56" s="29"/>
      <c r="N56" s="29"/>
      <c r="O56" s="29"/>
      <c r="P56" s="29"/>
      <c r="Q56" s="29"/>
      <c r="R56" s="29"/>
      <c r="S56" s="29"/>
      <c r="T56" s="29"/>
      <c r="U56" s="107"/>
      <c r="V56" s="108"/>
      <c r="W56" s="29"/>
      <c r="X56" s="29"/>
      <c r="Y56" s="29"/>
      <c r="Z56" s="29"/>
      <c r="AA56" s="29"/>
      <c r="AB56" s="29"/>
      <c r="AC56" s="29"/>
      <c r="AD56" s="29"/>
      <c r="AE56" s="29"/>
      <c r="AF56" s="29"/>
      <c r="AG56" s="29"/>
      <c r="AH56" s="29"/>
      <c r="AI56" s="29"/>
      <c r="AJ56" s="29"/>
      <c r="AK56" s="29"/>
      <c r="AL56" s="29"/>
      <c r="AM56" s="107"/>
      <c r="AN56" s="29"/>
      <c r="AO56" s="29"/>
      <c r="AP56" s="29"/>
      <c r="AQ56" s="29"/>
      <c r="AR56" s="84"/>
      <c r="AS56" s="84"/>
    </row>
    <row r="57" spans="1:45" ht="11.25" customHeight="1" x14ac:dyDescent="0.25">
      <c r="A57" s="407"/>
      <c r="B57" s="410" t="s">
        <v>269</v>
      </c>
      <c r="C57" s="202"/>
      <c r="D57" s="109"/>
      <c r="E57" s="1148" t="str">
        <f ca="1">VLOOKUP(INDIRECT(ADDRESS(ROW(),COLUMN()-3)),INDIRECT("translations[[Question Num]:["&amp; Language_Selected &amp;"]]"),MATCH(Language_Selected,Language_Options,0)+1,FALSE)</f>
        <v>For how many months did you use the (METHOD) continuously?
RECORD '95' IF RESPONDENT GAVE THE DATE OF TERMINATION OF USE</v>
      </c>
      <c r="F57" s="1148"/>
      <c r="G57" s="1148"/>
      <c r="H57" s="1148"/>
      <c r="I57" s="1148"/>
      <c r="J57" s="1148"/>
      <c r="K57" s="1148"/>
      <c r="L57" s="1148"/>
      <c r="M57" s="1148"/>
      <c r="N57" s="1148"/>
      <c r="O57" s="1148"/>
      <c r="P57" s="1148"/>
      <c r="Q57" s="1148"/>
      <c r="R57" s="1148"/>
      <c r="S57" s="1148"/>
      <c r="T57" s="1148"/>
      <c r="U57" s="202"/>
      <c r="V57" s="109"/>
      <c r="X57" s="407"/>
      <c r="Y57" s="407"/>
      <c r="Z57" s="407"/>
      <c r="AA57" s="407"/>
      <c r="AB57" s="407"/>
      <c r="AC57" s="407"/>
      <c r="AD57" s="407"/>
      <c r="AE57" s="407"/>
      <c r="AF57" s="407"/>
      <c r="AG57" s="407"/>
      <c r="AH57" s="202"/>
      <c r="AI57" s="29"/>
      <c r="AJ57" s="107"/>
      <c r="AK57" s="29"/>
      <c r="AL57" s="107"/>
      <c r="AM57" s="202"/>
      <c r="AN57" s="407"/>
      <c r="AO57" s="407"/>
      <c r="AP57" s="1229" t="s">
        <v>274</v>
      </c>
      <c r="AQ57" s="407"/>
      <c r="AR57" s="84"/>
      <c r="AS57" s="84"/>
    </row>
    <row r="58" spans="1:45" x14ac:dyDescent="0.25">
      <c r="A58" s="407"/>
      <c r="B58" s="410"/>
      <c r="C58" s="202"/>
      <c r="D58" s="109"/>
      <c r="E58" s="1148"/>
      <c r="F58" s="1148"/>
      <c r="G58" s="1148"/>
      <c r="H58" s="1148"/>
      <c r="I58" s="1148"/>
      <c r="J58" s="1148"/>
      <c r="K58" s="1148"/>
      <c r="L58" s="1148"/>
      <c r="M58" s="1148"/>
      <c r="N58" s="1148"/>
      <c r="O58" s="1148"/>
      <c r="P58" s="1148"/>
      <c r="Q58" s="1148"/>
      <c r="R58" s="1148"/>
      <c r="S58" s="1148"/>
      <c r="T58" s="1148"/>
      <c r="U58" s="202"/>
      <c r="V58" s="109"/>
      <c r="W58" s="381" t="s">
        <v>86</v>
      </c>
      <c r="X58" s="407"/>
      <c r="Y58" s="407"/>
      <c r="Z58" s="407"/>
      <c r="AA58" s="112" t="s">
        <v>9</v>
      </c>
      <c r="AB58" s="160"/>
      <c r="AC58" s="112"/>
      <c r="AD58" s="112"/>
      <c r="AE58" s="112"/>
      <c r="AF58" s="112"/>
      <c r="AG58" s="112"/>
      <c r="AH58" s="479"/>
      <c r="AI58" s="119"/>
      <c r="AJ58" s="114"/>
      <c r="AK58" s="119"/>
      <c r="AL58" s="114"/>
      <c r="AM58" s="202"/>
      <c r="AN58" s="407"/>
      <c r="AO58" s="407"/>
      <c r="AP58" s="1229"/>
      <c r="AQ58" s="407"/>
      <c r="AR58" s="84"/>
      <c r="AS58" s="84"/>
    </row>
    <row r="59" spans="1:45" ht="11.25" customHeight="1" x14ac:dyDescent="0.25">
      <c r="A59" s="407"/>
      <c r="B59" s="410"/>
      <c r="C59" s="202"/>
      <c r="D59" s="109"/>
      <c r="E59" s="1148"/>
      <c r="F59" s="1148"/>
      <c r="G59" s="1148"/>
      <c r="H59" s="1148"/>
      <c r="I59" s="1148"/>
      <c r="J59" s="1148"/>
      <c r="K59" s="1148"/>
      <c r="L59" s="1148"/>
      <c r="M59" s="1148"/>
      <c r="N59" s="1148"/>
      <c r="O59" s="1148"/>
      <c r="P59" s="1148"/>
      <c r="Q59" s="1148"/>
      <c r="R59" s="1148"/>
      <c r="S59" s="1148"/>
      <c r="T59" s="1148"/>
      <c r="U59" s="202"/>
      <c r="V59" s="109"/>
      <c r="W59" s="381"/>
      <c r="X59" s="407"/>
      <c r="Y59" s="407"/>
      <c r="Z59" s="245"/>
      <c r="AA59" s="245"/>
      <c r="AB59" s="245"/>
      <c r="AC59" s="245"/>
      <c r="AD59" s="245"/>
      <c r="AE59" s="245"/>
      <c r="AF59" s="245"/>
      <c r="AG59" s="245"/>
      <c r="AH59" s="245"/>
      <c r="AI59" s="245"/>
      <c r="AJ59" s="245"/>
      <c r="AK59" s="245"/>
      <c r="AL59" s="407"/>
      <c r="AM59" s="202"/>
      <c r="AN59" s="407"/>
      <c r="AO59" s="407"/>
      <c r="AP59" s="407"/>
      <c r="AQ59" s="407"/>
      <c r="AR59" s="84"/>
      <c r="AS59" s="84"/>
    </row>
    <row r="60" spans="1:45" ht="11.25" customHeight="1" x14ac:dyDescent="0.25">
      <c r="A60" s="407"/>
      <c r="B60" s="410"/>
      <c r="C60" s="202"/>
      <c r="D60" s="109"/>
      <c r="E60" s="1148"/>
      <c r="F60" s="1148"/>
      <c r="G60" s="1148"/>
      <c r="H60" s="1148"/>
      <c r="I60" s="1148"/>
      <c r="J60" s="1148"/>
      <c r="K60" s="1148"/>
      <c r="L60" s="1148"/>
      <c r="M60" s="1148"/>
      <c r="N60" s="1148"/>
      <c r="O60" s="1148"/>
      <c r="P60" s="1148"/>
      <c r="Q60" s="1148"/>
      <c r="R60" s="1148"/>
      <c r="S60" s="1148"/>
      <c r="T60" s="1148"/>
      <c r="U60" s="202"/>
      <c r="V60" s="109"/>
      <c r="W60" s="407" t="s">
        <v>270</v>
      </c>
      <c r="X60" s="407"/>
      <c r="Y60" s="407"/>
      <c r="Z60" s="407"/>
      <c r="AA60" s="407"/>
      <c r="AB60" s="112" t="s">
        <v>9</v>
      </c>
      <c r="AC60" s="112"/>
      <c r="AD60" s="160"/>
      <c r="AE60" s="160"/>
      <c r="AF60" s="160"/>
      <c r="AG60" s="160"/>
      <c r="AH60" s="160"/>
      <c r="AI60" s="160"/>
      <c r="AJ60" s="160"/>
      <c r="AK60" s="160"/>
      <c r="AL60" s="223" t="s">
        <v>271</v>
      </c>
      <c r="AM60" s="202"/>
      <c r="AN60" s="407"/>
      <c r="AO60" s="407"/>
      <c r="AP60" s="407"/>
      <c r="AQ60" s="407"/>
      <c r="AR60" s="84"/>
      <c r="AS60" s="84"/>
    </row>
    <row r="61" spans="1:45" ht="11.25" customHeight="1" x14ac:dyDescent="0.25">
      <c r="A61" s="407"/>
      <c r="B61" s="410"/>
      <c r="C61" s="202"/>
      <c r="D61" s="109"/>
      <c r="E61" s="1148"/>
      <c r="F61" s="1148"/>
      <c r="G61" s="1148"/>
      <c r="H61" s="1148"/>
      <c r="I61" s="1148"/>
      <c r="J61" s="1148"/>
      <c r="K61" s="1148"/>
      <c r="L61" s="1148"/>
      <c r="M61" s="1148"/>
      <c r="N61" s="1148"/>
      <c r="O61" s="1148"/>
      <c r="P61" s="1148"/>
      <c r="Q61" s="1148"/>
      <c r="R61" s="1148"/>
      <c r="S61" s="1148"/>
      <c r="T61" s="1148"/>
      <c r="U61" s="202"/>
      <c r="V61" s="109"/>
      <c r="W61" s="407"/>
      <c r="X61" s="407"/>
      <c r="Y61" s="407"/>
      <c r="Z61" s="407"/>
      <c r="AA61" s="407"/>
      <c r="AB61" s="112"/>
      <c r="AC61" s="112"/>
      <c r="AD61" s="160"/>
      <c r="AE61" s="160"/>
      <c r="AF61" s="160"/>
      <c r="AG61" s="160"/>
      <c r="AH61" s="160"/>
      <c r="AI61" s="160"/>
      <c r="AJ61" s="160"/>
      <c r="AK61" s="160"/>
      <c r="AL61" s="223"/>
      <c r="AM61" s="202"/>
      <c r="AN61" s="407"/>
      <c r="AO61" s="407"/>
      <c r="AP61" s="407"/>
      <c r="AQ61" s="407"/>
      <c r="AR61" s="84"/>
      <c r="AS61" s="84"/>
    </row>
    <row r="62" spans="1:45" ht="6" customHeight="1" x14ac:dyDescent="0.25">
      <c r="A62" s="119"/>
      <c r="B62" s="118"/>
      <c r="C62" s="114"/>
      <c r="D62" s="113"/>
      <c r="E62" s="119"/>
      <c r="F62" s="119"/>
      <c r="G62" s="119"/>
      <c r="H62" s="119"/>
      <c r="I62" s="119"/>
      <c r="J62" s="119"/>
      <c r="K62" s="119"/>
      <c r="L62" s="119"/>
      <c r="M62" s="119"/>
      <c r="N62" s="119"/>
      <c r="O62" s="119"/>
      <c r="P62" s="119"/>
      <c r="Q62" s="119"/>
      <c r="R62" s="119"/>
      <c r="S62" s="119"/>
      <c r="T62" s="119"/>
      <c r="U62" s="114"/>
      <c r="V62" s="113"/>
      <c r="W62" s="119"/>
      <c r="X62" s="119"/>
      <c r="Y62" s="119"/>
      <c r="Z62" s="119"/>
      <c r="AA62" s="119"/>
      <c r="AB62" s="119"/>
      <c r="AC62" s="119"/>
      <c r="AD62" s="119"/>
      <c r="AE62" s="119"/>
      <c r="AF62" s="119"/>
      <c r="AG62" s="119"/>
      <c r="AH62" s="119"/>
      <c r="AI62" s="119"/>
      <c r="AJ62" s="119"/>
      <c r="AK62" s="119"/>
      <c r="AL62" s="119"/>
      <c r="AM62" s="114"/>
      <c r="AN62" s="119"/>
      <c r="AO62" s="119"/>
      <c r="AP62" s="119"/>
      <c r="AQ62" s="119"/>
      <c r="AR62" s="84"/>
      <c r="AS62" s="84"/>
    </row>
    <row r="63" spans="1:45" ht="6" customHeight="1" x14ac:dyDescent="0.25">
      <c r="A63" s="29"/>
      <c r="B63" s="433"/>
      <c r="C63" s="107"/>
      <c r="D63" s="108"/>
      <c r="E63" s="29"/>
      <c r="F63" s="29"/>
      <c r="G63" s="29"/>
      <c r="H63" s="29"/>
      <c r="I63" s="29"/>
      <c r="J63" s="29"/>
      <c r="K63" s="29"/>
      <c r="L63" s="29"/>
      <c r="M63" s="29"/>
      <c r="N63" s="29"/>
      <c r="O63" s="29"/>
      <c r="P63" s="29"/>
      <c r="Q63" s="29"/>
      <c r="R63" s="29"/>
      <c r="S63" s="29"/>
      <c r="T63" s="29"/>
      <c r="U63" s="107"/>
      <c r="V63" s="108"/>
      <c r="W63" s="29"/>
      <c r="X63" s="29"/>
      <c r="Y63" s="29"/>
      <c r="Z63" s="29"/>
      <c r="AA63" s="29"/>
      <c r="AB63" s="29"/>
      <c r="AC63" s="29"/>
      <c r="AD63" s="29"/>
      <c r="AE63" s="29"/>
      <c r="AF63" s="29"/>
      <c r="AG63" s="29"/>
      <c r="AH63" s="29"/>
      <c r="AI63" s="29"/>
      <c r="AJ63" s="29"/>
      <c r="AK63" s="29"/>
      <c r="AL63" s="29"/>
      <c r="AM63" s="107"/>
      <c r="AN63" s="29"/>
      <c r="AO63" s="29"/>
      <c r="AP63" s="29"/>
      <c r="AQ63" s="29"/>
      <c r="AR63" s="84"/>
      <c r="AS63" s="84"/>
    </row>
    <row r="64" spans="1:45" ht="10.3" customHeight="1" x14ac:dyDescent="0.25">
      <c r="A64" s="407"/>
      <c r="B64" s="410" t="s">
        <v>275</v>
      </c>
      <c r="C64" s="202"/>
      <c r="D64" s="109"/>
      <c r="E64" s="1146" t="s">
        <v>276</v>
      </c>
      <c r="F64" s="1146"/>
      <c r="G64" s="1146"/>
      <c r="H64" s="1146"/>
      <c r="I64" s="1146"/>
      <c r="J64" s="1146"/>
      <c r="K64" s="1146"/>
      <c r="L64" s="1146"/>
      <c r="M64" s="1146"/>
      <c r="N64" s="1146"/>
      <c r="O64" s="1146"/>
      <c r="P64" s="1146"/>
      <c r="Q64" s="1146"/>
      <c r="R64" s="1146"/>
      <c r="S64" s="1146"/>
      <c r="T64" s="1146"/>
      <c r="U64" s="202"/>
      <c r="V64" s="109"/>
      <c r="X64" s="407"/>
      <c r="Y64" s="407"/>
      <c r="Z64" s="407"/>
      <c r="AA64" s="407"/>
      <c r="AB64" s="407"/>
      <c r="AC64" s="407"/>
      <c r="AD64" s="407"/>
      <c r="AE64" s="407"/>
      <c r="AF64" s="407"/>
      <c r="AG64" s="407"/>
      <c r="AH64" s="202"/>
      <c r="AI64" s="29"/>
      <c r="AJ64" s="29"/>
      <c r="AK64" s="108"/>
      <c r="AL64" s="107"/>
      <c r="AM64" s="202"/>
      <c r="AN64" s="407"/>
      <c r="AO64" s="407"/>
      <c r="AP64" s="407"/>
      <c r="AQ64" s="407"/>
      <c r="AR64" s="84"/>
      <c r="AS64" s="84"/>
    </row>
    <row r="65" spans="1:45" x14ac:dyDescent="0.25">
      <c r="A65" s="407"/>
      <c r="B65" s="410"/>
      <c r="C65" s="202"/>
      <c r="D65" s="109"/>
      <c r="E65" s="1146"/>
      <c r="F65" s="1146"/>
      <c r="G65" s="1146"/>
      <c r="H65" s="1146"/>
      <c r="I65" s="1146"/>
      <c r="J65" s="1146"/>
      <c r="K65" s="1146"/>
      <c r="L65" s="1146"/>
      <c r="M65" s="1146"/>
      <c r="N65" s="1146"/>
      <c r="O65" s="1146"/>
      <c r="P65" s="1146"/>
      <c r="Q65" s="1146"/>
      <c r="R65" s="1146"/>
      <c r="S65" s="1146"/>
      <c r="T65" s="1146"/>
      <c r="U65" s="202"/>
      <c r="V65" s="109"/>
      <c r="W65" s="407" t="s">
        <v>16</v>
      </c>
      <c r="X65" s="407"/>
      <c r="Z65" s="112" t="s">
        <v>9</v>
      </c>
      <c r="AA65" s="160"/>
      <c r="AB65" s="112"/>
      <c r="AC65" s="112"/>
      <c r="AD65" s="112"/>
      <c r="AE65" s="112"/>
      <c r="AF65" s="112"/>
      <c r="AG65" s="112"/>
      <c r="AH65" s="479"/>
      <c r="AI65" s="119"/>
      <c r="AJ65" s="119"/>
      <c r="AK65" s="113"/>
      <c r="AL65" s="114"/>
      <c r="AM65" s="202"/>
      <c r="AN65" s="407"/>
      <c r="AO65" s="407"/>
      <c r="AP65" s="407"/>
      <c r="AQ65" s="407"/>
      <c r="AR65" s="84"/>
      <c r="AS65" s="84"/>
    </row>
    <row r="66" spans="1:45" ht="6" customHeight="1" x14ac:dyDescent="0.25">
      <c r="A66" s="407"/>
      <c r="B66" s="410"/>
      <c r="C66" s="202"/>
      <c r="D66" s="109"/>
      <c r="E66" s="1146"/>
      <c r="F66" s="1146"/>
      <c r="G66" s="1146"/>
      <c r="H66" s="1146"/>
      <c r="I66" s="1146"/>
      <c r="J66" s="1146"/>
      <c r="K66" s="1146"/>
      <c r="L66" s="1146"/>
      <c r="M66" s="1146"/>
      <c r="N66" s="1146"/>
      <c r="O66" s="1146"/>
      <c r="P66" s="1146"/>
      <c r="Q66" s="1146"/>
      <c r="R66" s="1146"/>
      <c r="S66" s="1146"/>
      <c r="T66" s="1146"/>
      <c r="U66" s="202"/>
      <c r="V66" s="109"/>
      <c r="X66" s="407"/>
      <c r="Y66" s="407"/>
      <c r="Z66" s="407"/>
      <c r="AA66" s="407"/>
      <c r="AB66" s="407"/>
      <c r="AC66" s="407"/>
      <c r="AD66" s="407"/>
      <c r="AE66" s="119"/>
      <c r="AF66" s="119"/>
      <c r="AG66" s="119"/>
      <c r="AH66" s="119"/>
      <c r="AI66" s="480"/>
      <c r="AJ66" s="480"/>
      <c r="AK66" s="480"/>
      <c r="AL66" s="480"/>
      <c r="AM66" s="202"/>
      <c r="AN66" s="407"/>
      <c r="AO66" s="407"/>
      <c r="AP66" s="407"/>
      <c r="AQ66" s="407"/>
      <c r="AR66" s="84"/>
      <c r="AS66" s="84"/>
    </row>
    <row r="67" spans="1:45" x14ac:dyDescent="0.25">
      <c r="A67" s="407"/>
      <c r="B67" s="410"/>
      <c r="C67" s="202"/>
      <c r="D67" s="109"/>
      <c r="E67" s="1146"/>
      <c r="F67" s="1146"/>
      <c r="G67" s="1146"/>
      <c r="H67" s="1146"/>
      <c r="I67" s="1146"/>
      <c r="J67" s="1146"/>
      <c r="K67" s="1146"/>
      <c r="L67" s="1146"/>
      <c r="M67" s="1146"/>
      <c r="N67" s="1146"/>
      <c r="O67" s="1146"/>
      <c r="P67" s="1146"/>
      <c r="Q67" s="1146"/>
      <c r="R67" s="1146"/>
      <c r="S67" s="1146"/>
      <c r="T67" s="1146"/>
      <c r="U67" s="202"/>
      <c r="V67" s="109"/>
      <c r="X67" s="407"/>
      <c r="Y67" s="407"/>
      <c r="Z67" s="407"/>
      <c r="AA67" s="407"/>
      <c r="AB67" s="407"/>
      <c r="AC67" s="407"/>
      <c r="AD67" s="202"/>
      <c r="AE67" s="29"/>
      <c r="AF67" s="107"/>
      <c r="AG67" s="29"/>
      <c r="AH67" s="107"/>
      <c r="AI67" s="29"/>
      <c r="AJ67" s="107"/>
      <c r="AK67" s="29"/>
      <c r="AL67" s="107"/>
      <c r="AM67" s="202"/>
      <c r="AN67" s="407"/>
      <c r="AO67" s="407"/>
      <c r="AP67" s="407"/>
      <c r="AQ67" s="407"/>
      <c r="AR67" s="84"/>
      <c r="AS67" s="84"/>
    </row>
    <row r="68" spans="1:45" x14ac:dyDescent="0.25">
      <c r="A68" s="407"/>
      <c r="B68" s="410"/>
      <c r="C68" s="202"/>
      <c r="D68" s="109"/>
      <c r="E68" s="1146"/>
      <c r="F68" s="1146"/>
      <c r="G68" s="1146"/>
      <c r="H68" s="1146"/>
      <c r="I68" s="1146"/>
      <c r="J68" s="1146"/>
      <c r="K68" s="1146"/>
      <c r="L68" s="1146"/>
      <c r="M68" s="1146"/>
      <c r="N68" s="1146"/>
      <c r="O68" s="1146"/>
      <c r="P68" s="1146"/>
      <c r="Q68" s="1146"/>
      <c r="R68" s="1146"/>
      <c r="S68" s="1146"/>
      <c r="T68" s="1146"/>
      <c r="U68" s="202"/>
      <c r="V68" s="109"/>
      <c r="W68" s="154" t="s">
        <v>17</v>
      </c>
      <c r="X68" s="407"/>
      <c r="Y68" s="407"/>
      <c r="Z68" s="112" t="s">
        <v>9</v>
      </c>
      <c r="AA68" s="170"/>
      <c r="AB68" s="112"/>
      <c r="AC68" s="112"/>
      <c r="AD68" s="479"/>
      <c r="AE68" s="119"/>
      <c r="AF68" s="114"/>
      <c r="AG68" s="119"/>
      <c r="AH68" s="114"/>
      <c r="AI68" s="119"/>
      <c r="AJ68" s="114"/>
      <c r="AK68" s="119"/>
      <c r="AL68" s="114"/>
      <c r="AM68" s="202"/>
      <c r="AN68" s="407"/>
      <c r="AO68" s="407"/>
      <c r="AP68" s="407"/>
      <c r="AQ68" s="407"/>
      <c r="AR68" s="84"/>
      <c r="AS68" s="84"/>
    </row>
    <row r="69" spans="1:45" ht="6" customHeight="1" x14ac:dyDescent="0.25">
      <c r="A69" s="119"/>
      <c r="B69" s="118"/>
      <c r="C69" s="114"/>
      <c r="D69" s="113"/>
      <c r="E69" s="119"/>
      <c r="F69" s="119"/>
      <c r="G69" s="119"/>
      <c r="H69" s="119"/>
      <c r="I69" s="119"/>
      <c r="J69" s="119"/>
      <c r="K69" s="119"/>
      <c r="L69" s="119"/>
      <c r="M69" s="119"/>
      <c r="N69" s="119"/>
      <c r="O69" s="119"/>
      <c r="P69" s="119"/>
      <c r="Q69" s="119"/>
      <c r="R69" s="119"/>
      <c r="S69" s="119"/>
      <c r="T69" s="119"/>
      <c r="U69" s="114"/>
      <c r="V69" s="113"/>
      <c r="W69" s="482"/>
      <c r="X69" s="119"/>
      <c r="Y69" s="119"/>
      <c r="Z69" s="119"/>
      <c r="AA69" s="119"/>
      <c r="AB69" s="119"/>
      <c r="AC69" s="119"/>
      <c r="AD69" s="119"/>
      <c r="AE69" s="119"/>
      <c r="AF69" s="119"/>
      <c r="AG69" s="119"/>
      <c r="AH69" s="119"/>
      <c r="AI69" s="119"/>
      <c r="AJ69" s="119"/>
      <c r="AK69" s="119"/>
      <c r="AL69" s="119"/>
      <c r="AM69" s="114"/>
      <c r="AN69" s="119"/>
      <c r="AO69" s="119"/>
      <c r="AP69" s="119"/>
      <c r="AQ69" s="119"/>
      <c r="AR69" s="84"/>
      <c r="AS69" s="84"/>
    </row>
    <row r="70" spans="1:45" ht="6" customHeight="1" x14ac:dyDescent="0.25">
      <c r="A70" s="29"/>
      <c r="B70" s="433"/>
      <c r="C70" s="107"/>
      <c r="D70" s="108"/>
      <c r="E70" s="29"/>
      <c r="F70" s="29"/>
      <c r="G70" s="29"/>
      <c r="H70" s="29"/>
      <c r="I70" s="29"/>
      <c r="J70" s="29"/>
      <c r="K70" s="29"/>
      <c r="L70" s="29"/>
      <c r="M70" s="29"/>
      <c r="N70" s="29"/>
      <c r="O70" s="29"/>
      <c r="P70" s="29"/>
      <c r="Q70" s="29"/>
      <c r="R70" s="29"/>
      <c r="S70" s="29"/>
      <c r="T70" s="29"/>
      <c r="U70" s="107"/>
      <c r="V70" s="108"/>
      <c r="W70" s="483"/>
      <c r="X70" s="29"/>
      <c r="Y70" s="29"/>
      <c r="Z70" s="29"/>
      <c r="AA70" s="29"/>
      <c r="AB70" s="29"/>
      <c r="AC70" s="29"/>
      <c r="AD70" s="29"/>
      <c r="AE70" s="29"/>
      <c r="AF70" s="29"/>
      <c r="AG70" s="29"/>
      <c r="AH70" s="29"/>
      <c r="AI70" s="29"/>
      <c r="AJ70" s="29"/>
      <c r="AK70" s="29"/>
      <c r="AL70" s="29"/>
      <c r="AM70" s="107"/>
      <c r="AN70" s="29"/>
      <c r="AO70" s="29"/>
      <c r="AP70" s="29"/>
      <c r="AQ70" s="29"/>
      <c r="AR70" s="84"/>
      <c r="AS70" s="84"/>
    </row>
    <row r="71" spans="1:45" ht="10.3" customHeight="1" x14ac:dyDescent="0.25">
      <c r="A71" s="407"/>
      <c r="B71" s="410" t="s">
        <v>274</v>
      </c>
      <c r="C71" s="202"/>
      <c r="D71" s="109"/>
      <c r="E71" s="1146" t="str">
        <f ca="1">VLOOKUP(INDIRECT(ADDRESS(ROW(),COLUMN()-3)),INDIRECT("translations[[Question Num]:["&amp; Language_Selected &amp;"]]"),MATCH(Language_Selected,Language_Options,0)+1,FALSE)</f>
        <v>Why did you stop using (METHOD)?</v>
      </c>
      <c r="F71" s="1146"/>
      <c r="G71" s="1146"/>
      <c r="H71" s="1146"/>
      <c r="I71" s="1146"/>
      <c r="J71" s="1146"/>
      <c r="K71" s="1146"/>
      <c r="L71" s="1146"/>
      <c r="M71" s="1146"/>
      <c r="N71" s="1146"/>
      <c r="O71" s="1146"/>
      <c r="P71" s="1146"/>
      <c r="Q71" s="1146"/>
      <c r="R71" s="1146"/>
      <c r="S71" s="1146"/>
      <c r="T71" s="1146"/>
      <c r="U71" s="202"/>
      <c r="V71" s="109"/>
      <c r="W71" s="407"/>
      <c r="X71" s="407"/>
      <c r="Y71" s="407"/>
      <c r="Z71" s="407"/>
      <c r="AA71" s="407"/>
      <c r="AB71" s="407"/>
      <c r="AC71" s="159"/>
      <c r="AD71" s="407"/>
      <c r="AE71" s="407"/>
      <c r="AF71" s="407"/>
      <c r="AG71" s="407"/>
      <c r="AH71" s="407"/>
      <c r="AI71" s="407"/>
      <c r="AJ71" s="202"/>
      <c r="AK71" s="29"/>
      <c r="AL71" s="107"/>
      <c r="AM71" s="202"/>
      <c r="AN71" s="407"/>
      <c r="AO71" s="407"/>
      <c r="AP71" s="407"/>
      <c r="AQ71" s="407"/>
      <c r="AR71" s="84"/>
      <c r="AS71" s="84"/>
    </row>
    <row r="72" spans="1:45" x14ac:dyDescent="0.25">
      <c r="A72" s="407"/>
      <c r="B72" s="410"/>
      <c r="C72" s="202"/>
      <c r="D72" s="109"/>
      <c r="E72" s="1146"/>
      <c r="F72" s="1146"/>
      <c r="G72" s="1146"/>
      <c r="H72" s="1146"/>
      <c r="I72" s="1146"/>
      <c r="J72" s="1146"/>
      <c r="K72" s="1146"/>
      <c r="L72" s="1146"/>
      <c r="M72" s="1146"/>
      <c r="N72" s="1146"/>
      <c r="O72" s="1146"/>
      <c r="P72" s="1146"/>
      <c r="Q72" s="1146"/>
      <c r="R72" s="1146"/>
      <c r="S72" s="1146"/>
      <c r="T72" s="1146"/>
      <c r="U72" s="202"/>
      <c r="V72" s="109"/>
      <c r="W72" s="149" t="s">
        <v>277</v>
      </c>
      <c r="X72" s="407"/>
      <c r="Y72" s="407"/>
      <c r="Z72" s="407"/>
      <c r="AA72" s="407"/>
      <c r="AC72" s="170"/>
      <c r="AD72" s="112" t="s">
        <v>9</v>
      </c>
      <c r="AE72" s="112"/>
      <c r="AF72" s="112"/>
      <c r="AG72" s="112"/>
      <c r="AH72" s="112"/>
      <c r="AI72" s="112"/>
      <c r="AJ72" s="479"/>
      <c r="AK72" s="119"/>
      <c r="AL72" s="114"/>
      <c r="AM72" s="202"/>
      <c r="AN72" s="407"/>
      <c r="AO72" s="407"/>
      <c r="AP72" s="407"/>
      <c r="AQ72" s="407"/>
      <c r="AR72" s="84"/>
      <c r="AS72" s="84"/>
    </row>
    <row r="73" spans="1:45" ht="6" customHeight="1" thickBot="1" x14ac:dyDescent="0.3">
      <c r="A73" s="407"/>
      <c r="B73" s="410"/>
      <c r="C73" s="202"/>
      <c r="D73" s="109"/>
      <c r="E73" s="407"/>
      <c r="F73" s="407"/>
      <c r="G73" s="407"/>
      <c r="H73" s="407"/>
      <c r="I73" s="407"/>
      <c r="J73" s="407"/>
      <c r="K73" s="407"/>
      <c r="L73" s="407"/>
      <c r="M73" s="407"/>
      <c r="N73" s="407"/>
      <c r="O73" s="407"/>
      <c r="P73" s="407"/>
      <c r="Q73" s="407"/>
      <c r="R73" s="407"/>
      <c r="S73" s="407"/>
      <c r="T73" s="407"/>
      <c r="U73" s="202"/>
      <c r="V73" s="109"/>
      <c r="W73" s="311"/>
      <c r="X73" s="302"/>
      <c r="Y73" s="302"/>
      <c r="Z73" s="302"/>
      <c r="AA73" s="302"/>
      <c r="AB73" s="302"/>
      <c r="AC73" s="302"/>
      <c r="AD73" s="302"/>
      <c r="AE73" s="302"/>
      <c r="AF73" s="302"/>
      <c r="AG73" s="302"/>
      <c r="AH73" s="302"/>
      <c r="AI73" s="302"/>
      <c r="AJ73" s="302"/>
      <c r="AK73" s="302"/>
      <c r="AL73" s="311"/>
      <c r="AM73" s="202"/>
      <c r="AN73" s="407"/>
      <c r="AO73" s="407"/>
      <c r="AP73" s="407"/>
      <c r="AQ73" s="407"/>
      <c r="AR73" s="84"/>
      <c r="AS73" s="84"/>
    </row>
    <row r="74" spans="1:45" ht="6" customHeight="1" x14ac:dyDescent="0.25">
      <c r="A74" s="129"/>
      <c r="B74" s="130"/>
      <c r="C74" s="131"/>
      <c r="D74" s="132"/>
      <c r="E74" s="133"/>
      <c r="F74" s="133"/>
      <c r="G74" s="133"/>
      <c r="H74" s="133"/>
      <c r="I74" s="133"/>
      <c r="J74" s="133"/>
      <c r="K74" s="133"/>
      <c r="L74" s="133"/>
      <c r="M74" s="133"/>
      <c r="N74" s="133"/>
      <c r="O74" s="133"/>
      <c r="P74" s="133"/>
      <c r="Q74" s="133"/>
      <c r="R74" s="133"/>
      <c r="S74" s="133"/>
      <c r="T74" s="133"/>
      <c r="U74" s="133"/>
      <c r="V74" s="133"/>
      <c r="W74" s="484"/>
      <c r="X74" s="485"/>
      <c r="Y74" s="485"/>
      <c r="Z74" s="485"/>
      <c r="AA74" s="485"/>
      <c r="AB74" s="486"/>
      <c r="AC74" s="485"/>
      <c r="AD74" s="485"/>
      <c r="AE74" s="485"/>
      <c r="AF74" s="485"/>
      <c r="AG74" s="485"/>
      <c r="AH74" s="485"/>
      <c r="AI74" s="485"/>
      <c r="AJ74" s="485"/>
      <c r="AK74" s="485"/>
      <c r="AL74" s="484"/>
      <c r="AM74" s="131"/>
      <c r="AN74" s="133"/>
      <c r="AO74" s="133"/>
      <c r="AP74" s="133"/>
      <c r="AQ74" s="135"/>
      <c r="AR74" s="84"/>
      <c r="AS74" s="84"/>
    </row>
    <row r="75" spans="1:45" ht="10.3" customHeight="1" x14ac:dyDescent="0.25">
      <c r="A75" s="136"/>
      <c r="B75" s="410" t="s">
        <v>263</v>
      </c>
      <c r="C75" s="202"/>
      <c r="D75" s="109"/>
      <c r="E75" s="1235" t="s">
        <v>278</v>
      </c>
      <c r="F75" s="1235"/>
      <c r="G75" s="1235"/>
      <c r="H75" s="1235"/>
      <c r="I75" s="1235"/>
      <c r="J75" s="1235"/>
      <c r="K75" s="1235"/>
      <c r="L75" s="1235"/>
      <c r="M75" s="1235"/>
      <c r="N75" s="1235"/>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202"/>
      <c r="AN75" s="407"/>
      <c r="AO75" s="407"/>
      <c r="AP75" s="407"/>
      <c r="AQ75" s="137"/>
      <c r="AR75" s="84"/>
      <c r="AS75" s="84"/>
    </row>
    <row r="76" spans="1:45" ht="6" customHeight="1" thickBot="1" x14ac:dyDescent="0.3">
      <c r="A76" s="138"/>
      <c r="B76" s="432"/>
      <c r="C76" s="139"/>
      <c r="D76" s="140"/>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39"/>
      <c r="AN76" s="141"/>
      <c r="AO76" s="141"/>
      <c r="AP76" s="141"/>
      <c r="AQ76" s="143"/>
      <c r="AR76" s="85"/>
      <c r="AS76" s="85"/>
    </row>
    <row r="77" spans="1:45" ht="6" customHeight="1" x14ac:dyDescent="0.25">
      <c r="A77" s="252"/>
      <c r="B77" s="487"/>
      <c r="C77" s="252"/>
      <c r="D77" s="252"/>
      <c r="E77" s="252"/>
      <c r="F77" s="252"/>
      <c r="G77" s="252"/>
      <c r="H77" s="252"/>
      <c r="I77" s="252"/>
      <c r="J77" s="252"/>
      <c r="K77" s="252"/>
      <c r="L77" s="252"/>
      <c r="M77" s="252"/>
      <c r="N77" s="252"/>
      <c r="O77" s="252"/>
      <c r="P77" s="252"/>
      <c r="Q77" s="252"/>
      <c r="R77" s="252"/>
      <c r="S77" s="252"/>
      <c r="T77" s="252"/>
      <c r="U77" s="488"/>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row>
  </sheetData>
  <sheetProtection sheet="1" scenarios="1" formatCells="0" formatRows="0" insertRows="0" deleteRows="0"/>
  <mergeCells count="23">
    <mergeCell ref="A1:AQ1"/>
    <mergeCell ref="E9:G12"/>
    <mergeCell ref="Y9:AA12"/>
    <mergeCell ref="L7:R7"/>
    <mergeCell ref="E3:T3"/>
    <mergeCell ref="W3:AL3"/>
    <mergeCell ref="AO3:AP3"/>
    <mergeCell ref="H9:V12"/>
    <mergeCell ref="E5:L5"/>
    <mergeCell ref="E75:AL75"/>
    <mergeCell ref="AB9:AP12"/>
    <mergeCell ref="E19:AL23"/>
    <mergeCell ref="AM19:AP23"/>
    <mergeCell ref="E42:T47"/>
    <mergeCell ref="E71:T72"/>
    <mergeCell ref="E64:T68"/>
    <mergeCell ref="E50:T54"/>
    <mergeCell ref="AP57:AP58"/>
    <mergeCell ref="AP43:AP44"/>
    <mergeCell ref="E33:T35"/>
    <mergeCell ref="E26:T30"/>
    <mergeCell ref="E38:T39"/>
    <mergeCell ref="E57:T61"/>
  </mergeCells>
  <printOptions horizontalCentered="1"/>
  <pageMargins left="0.25" right="0.25" top="0.25" bottom="0.25" header="0.3" footer="0.3"/>
  <pageSetup paperSize="9" orientation="portrait" r:id="rId1"/>
  <headerFooter>
    <oddFooter>&amp;CW-&amp;P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f 8 2 9 c 3 2 8 - 9 d a e - 4 e d 1 - 8 2 a 9 - 7 1 9 e 7 4 d 7 1 4 7 f "   x m l n s = " h t t p : / / s c h e m a s . m i c r o s o f t . c o m / D a t a M a s h u p " > A A A A A F g J A A B Q S w M E F A A C A A g A k H Q 7 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k H Q 7 V 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B 0 O 1 b D + j Y g W w Y A A E E W A A A T A B w A R m 9 y b X V s Y X M v U 2 V j d G l v b j E u b S C i G A A o o B Q A A A A A A A A A A A A A A A A A A A A A A A A A A A C 9 W F t v 2 z Y U f g + Q / 3 C g A o G M q U n c Z N l D 1 2 K O 7 a 5 Z M 7 t 1 n P b B M A J Z o m M h M u V R V J z A 8 H / f 4 U U i d X G S F e 3 y E I v k u X z n w s N D p i T g U U L h S v 2 2 3 + 7 v 7 e + l C 5 + R E D j z a R r 7 Y j 6 9 6 V 5 9 Z g m 8 g 5 j w / T 3 A v 6 s k Y w H B m f 5 D Q O L D b s Y Y o f x b w u 5 m S X L n t j a T g b 8 k 7 x x b i j P d T r o J 5 U g 4 9 Z S Y V 0 5 3 4 d N b A u P H F X F Q 3 N i f x e R w L L j m C V t 2 k z h b U r G Y u k q l d x m l 3 B C 4 i k H R C Z U 5 X c s j f r D Y 3 H g c m Y G T B 7 5 t t Q q t n T C E C x q S B 6 M T p + S M E u W W k X n g K H I P j j 1 o e 8 j M z 0 4 P x V o u 9 D y L 7 0 Z k F f v S L X N r 6 N r 6 P L j 3 W S Q 0 p h 7 E q C H z b 0 l q k H 0 k 8 Y o w U C h K 6 D Q w S z C i U u Q o V V i L M X u E M Z p 6 2 O H u 5 E t G U h n d Q b a c e q c t S P i C s H W U E q B Z H J e d U R B f R v S u S W 0 V G e r O e X L t U v M V 9 1 l N + Y n l + m u 6 i u 4 T j h m m J K V G m 1 4 a C p x 6 0 W 2 C 5 8 G m C I e j U v N D R O L Q D D H N w k h j c 2 w s j u 0 z Y 8 E W B x 3 O W T T L u I z 2 V z / O i F P 2 0 T W N / s n I E x 6 q m 4 a S N G L p o c I t 0 w P n x j m Y F C q n R t P f h G H W o R H L F T d q B s h H w r + S i L p 1 M M I f 8 g P N W E n G 1 J 5 y 9 B z S C Q G f I h o e X p I 5 H 6 J i Z h T 3 H 1 Y + D b V m K y p q X n 4 X l p Z A l j R s t O u 2 4 l M T b I 2 S b r K c R T R n L e J q t O n U l k L c G q j c j 3 J 5 q k f R H C a K Y A q / v 5 f J D Y J p o g I 9 R d l O y w H M K m o I D 8 B 5 5 Q Y M 5 w 9 y c U B i 3 B u F b I 2 E l S B 5 h X 3 l 3 O h 2 P l / g D k 8 5 y w J V 7 H Z Z t M s D u 0 y T 9 U 6 U T T + i a Y c + u p u J l f L T L S L q v G m f i i h 0 T o 7 b N x e D 8 W g o R 6 f H J / L 3 1 + M 3 8 v d M / / a 7 v X O L 7 I P 5 P D s 5 u 7 F H v 9 m j 0 x M 9 2 r a 0 L 7 X b c l c W / k S Z 4 / 4 I R v 1 O 7 2 L w p w f d y 4 v u J + g P x O R w B O O P f e j 0 v n Y G 3 T 6 c X 4 / H w w G M h 9 A d D s Y X g + u + 8 7 1 h + B B h 3 H v J m s K X l M u 9 X o R A L I k V d 1 e w U F 6 p S j R k r B a K 5 o k 6 t z O 8 d R Q 7 c 1 a W s O n 7 E + 3 N U s k U X j w E + A H Z O S L L 5 L 6 p 2 q o F U 2 d 3 G O p t 8 h L m m P 1 u Z W 1 e T i 2 V n 0 U V h H M / s O q k n H P r c D y V 4 D 3 8 F 9 G g i a J U J Z 8 p 0 4 q 3 X s O u S I w t z i h Z C 0 M t e D o a F M f y 9 M r 3 W f U A y y u c 0 6 r p q i V b 1 a 8 V T E + k 2 l X C O M w e q 5 2 J m H Z r + r y N O Q S H L M R M 6 K Q B w W O P 3 m 5 L 4 U / E Y l W m n j Y o y 7 q 9 l x + w 2 w P T x e z v R b R Z 8 d u 9 v K 8 s 2 p / v a S c L 5 s Z e 8 o W p r h v J j X O d I n F E T Q 2 u + 6 1 Z W s V 3 t Z z e O B + z p U / 1 B s p 9 9 l W D R z U N j r L 4 j b P m 5 a 4 S / V X p M 9 2 e z 3 0 J C / w U u P j w M F Y 0 1 C T V p Y J c 6 R I r M W 6 9 F r x 7 r / A U I R F / R 0 f o 4 3 u C m Y E l q i 6 W J + B L d s h S T D t J p B v 4 R O w 1 m G d U F l h b Y p r A m k C A 3 m F k j m Z T t E M w S j n r i C / w 7 M a g Y N L g S b 6 c E W a Y L Q C i a J j r g t T m V v H l w c w t y S j X I i G Z A x M A M f i 7 L A s J d k d L L I i 2 k E W y B g z s I 0 S 4 q G 4 1 g I E C S k h I Q k M p l a G e I m W S t Z x 6 B m O P z E U F 9 g v H C S B K F Q F M M Q S e M e U p m 0 1 6 z T j f P h E a Q m A l k C R J S 2 k 0 J s u V B 1 Q k h K V D J J 4 Z K a 1 5 E t 4 r I S o F K C J B w E v h 2 U q 4 y v w l d z e e p W V 6 8 V c G W V 8 / O m I a k + w B p V u Q k j 8 C H v U C H Y L K A d a 5 8 U i u I N 7 Q 7 e Z 4 i + i k O H l K O 7 o 9 a a R s g N Q s t P 1 i o e 0 m o d W z X 5 S Z B r L K X q 8 T t M x U R K v h R e S 4 T 2 V y 4 + n o q x K A 5 4 v Y O 5 U 9 U 4 / u 0 Z E 0 L E 9 d v m B J d r t o y k / / 1 q / q R s 0 U / Z P v o d f Q h j p 2 K d 9 O o j q J 9 O k f t X R 3 b S 5 M d f g F 2 u V t 2 B c p r X A T S L P Z 6 2 I 7 a j f M I 4 Z b E C u I 4 c L L 1 C o T J a m u r 4 i D B 8 c t J F V M t t W K 2 R w K l g x z F h T H 7 E 9 5 h 7 n U 0 m U 7 J s 4 6 2 Z a p v u m J R x b T P 9 X v K T f i b l L q H u q 3 8 8 r l X B M M g 0 A a E o i z s n R Y l m H a 7 1 X 6 C v o T H 6 n C / / e V 6 s k H p R K i 5 9 6 U R o R n j D 7 T F V v y H c + 8 5 / R p m H 7 D Q l r t i H c 2 x C + 4 a V T w V L O k o c e s d d 1 r 7 J l 0 y H d e x e p X j f I j j G 7 t n 3 2 7 8 n b d t X b 1 8 f / 5 i a v B K P F 8 U p b / k i e q H / E 2 J c 2 u v U / Z m 7 D Q 9 P Z f U E s B A i 0 A F A A C A A g A k H Q 7 V o 2 Y c i i k A A A A 9 g A A A B I A A A A A A A A A A A A A A A A A A A A A A E N v b m Z p Z y 9 Q Y W N r Y W d l L n h t b F B L A Q I t A B Q A A g A I A J B 0 O 1 Z T c j g s m w A A A O E A A A A T A A A A A A A A A A A A A A A A A P A A A A B b Q 2 9 u d G V u d F 9 U e X B l c 1 0 u e G 1 s U E s B A i 0 A F A A C A A g A k H Q 7 V s P 6 N i B b B g A A Q R Y A A B M A A A A A A A A A A A A A A A A A 2 A E A A E Z v c m 1 1 b G F z L 1 N l Y 3 R p b 2 4 x L m 1 Q S w U G A A A A A A M A A w D C A A A A g A 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p z U A A A A A A A C F N Q 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d m F y a W F i b G V z 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y L T E y L T A x V D I x O j A w O j U 1 L j E z O T E 1 O T F a I i A v P j x F b n R y e S B U e X B l P S J G a W x s Q 2 9 s d W 1 u V H l w Z X M i I F Z h b H V l P S J z Q m d Z Q S I g L z 4 8 R W 5 0 c n k g V H l w Z T 0 i R m l s b E N v b H V t b k 5 h b W V z I i B W Y W x 1 Z T 0 i c 1 s m c X V v d D t D U 1 B y b y B W Y X J p Y W J s Z S Z x d W 9 0 O y w m c X V v d D t I d W 1 h b i B U Z X h 0 J n F 1 b 3 Q 7 L C Z x d W 9 0 O 1 V z Z W Q g a W 4 g U X V l c 3 R p b 2 4 m c X V v d D t d I i A v P j x F b n R y e S B U e X B l P S J G a W x s Z W R D b 2 1 w b G V 0 Z V J l c 3 V s d F R v V 2 9 y a 3 N o Z W V 0 I i B W Y W x 1 Z T 0 i b D A i I C 8 + P E V u d H J 5 I F R 5 c G U 9 I k Z p b G x T d G F 0 d X M i I F Z h b H V l P S J z Q 2 9 t c G x l d G U i I C 8 + P E V u d H J 5 I F R 5 c G U 9 I k Z p b G x U b 0 R h d G F N b 2 R l b E V u Y W J s Z W Q i I F Z h b H V l P S J s M C I g L z 4 8 R W 5 0 c n k g V H l w Z T 0 i S X N Q c m l 2 Y X R l I i B W Y W x 1 Z T 0 i b D A i I C 8 + P E V u d H J 5 I F R 5 c G U 9 I l J l b G F 0 a W 9 u c 2 h p c E l u Z m 9 D b 2 5 0 Y W l u Z X I i I F Z h b H V l P S J z e y Z x d W 9 0 O 2 N v b H V t b k N v d W 5 0 J n F 1 b 3 Q 7 O j M s J n F 1 b 3 Q 7 a 2 V 5 Q 2 9 s d W 1 u T m F t Z X M m c X V v d D s 6 W 1 0 s J n F 1 b 3 Q 7 c X V l c n l S Z W x h d G l v b n N o a X B z J n F 1 b 3 Q 7 O l t d L C Z x d W 9 0 O 2 N v b H V t b k l k Z W 5 0 a X R p Z X M m c X V v d D s 6 W y Z x d W 9 0 O 1 N l Y 3 R p b 2 4 x L 3 Z h c m l h Y m x l c y 9 B d X R v U m V t b 3 Z l Z E N v b H V t b n M x L n t D U 1 B y b y B W Y X J p Y W J s Z S w w f S Z x d W 9 0 O y w m c X V v d D t T Z W N 0 a W 9 u M S 9 2 Y X J p Y W J s Z X M v Q X V 0 b 1 J l b W 9 2 Z W R D b 2 x 1 b W 5 z M S 5 7 S H V t Y W 4 g V G V 4 d C w x f S Z x d W 9 0 O y w m c X V v d D t T Z W N 0 a W 9 u M S 9 2 Y X J p Y W J s Z X M v Q X V 0 b 1 J l b W 9 2 Z W R D b 2 x 1 b W 5 z M S 5 7 V X N l Z C B p b i B R d W V z d G l v b i w y f S Z x d W 9 0 O 1 0 s J n F 1 b 3 Q 7 Q 2 9 s d W 1 u Q 2 9 1 b n Q m c X V v d D s 6 M y w m c X V v d D t L Z X l D b 2 x 1 b W 5 O Y W 1 l c y Z x d W 9 0 O z p b X S w m c X V v d D t D b 2 x 1 b W 5 J Z G V u d G l 0 a W V z J n F 1 b 3 Q 7 O l s m c X V v d D t T Z W N 0 a W 9 u M S 9 2 Y X J p Y W J s Z X M v Q X V 0 b 1 J l b W 9 2 Z W R D b 2 x 1 b W 5 z M S 5 7 Q 1 N Q c m 8 g V m F y a W F i b G U s M H 0 m c X V v d D s s J n F 1 b 3 Q 7 U 2 V j d G l v b j E v d m F y a W F i b G V z L 0 F 1 d G 9 S Z W 1 v d m V k Q 2 9 s d W 1 u c z E u e 0 h 1 b W F u I F R l e H Q s M X 0 m c X V v d D s s J n F 1 b 3 Q 7 U 2 V j d G l v b j E v d m F y a W F i b G V z L 0 F 1 d G 9 S Z W 1 v d m V k Q 2 9 s d W 1 u c z E u e 1 V z Z W Q g a W 4 g U X V l c 3 R p b 2 4 s M n 0 m c X V v d D t d L C Z x d W 9 0 O 1 J l b G F 0 a W 9 u c 2 h p c E l u Z m 8 m c X V v d D s 6 W 1 1 9 I i A v P j x F b n R y e S B U e X B l P S J S Z X N 1 b H R U e X B l I i B W Y W x 1 Z T 0 i c 1 R h Y m x l I i A v P j x F b n R y e S B U e X B l P S J O Y X Z p Z 2 F 0 a W 9 u U 3 R l c E 5 h b W U i I F Z h b H V l P S J z T m F 2 a W d h d G l v b i I g L z 4 8 R W 5 0 c n k g V H l w Z T 0 i R m l s b E 9 i a m V j d F R 5 c G U i I F Z h b H V l P S J z Q 2 9 u b m V j d G l v b k 9 u b H k i I C 8 + P E V u d H J 5 I F R 5 c G U 9 I k 5 h b W V V c G R h d G V k Q W Z 0 Z X J G a W x s I i B W Y W x 1 Z T 0 i b D A i I C 8 + P C 9 T d G F i b G V F b n R y a W V z P j w v S X R l b T 4 8 S X R l b T 4 8 S X R l b U x v Y 2 F 0 a W 9 u P j x J d G V t V H l w Z T 5 G b 3 J t d W x h P C 9 J d G V t V H l w Z T 4 8 S X R l b V B h d G g + U 2 V j d G l v b j E v b G F u Z 3 V h Z 2 V z P C 9 J d G V t U G F 0 a D 4 8 L 0 l 0 Z W 1 M b 2 N h d G l v b j 4 8 U 3 R h Y m x l R W 5 0 c m l l c z 4 8 R W 5 0 c n k g V H l w Z T 0 i Q W R k Z W R U b 0 R h d G F N b 2 R l b C I g V m F s d W U 9 I m w w I i A v P j x F b n R y e S B U e X B l P S J O Y X Z p Z 2 F 0 a W 9 u U 3 R l c E 5 h b W U i I F Z h b H V l P S J z T m F 2 a W d h d G l v b i I g L z 4 8 R W 5 0 c n k g V H l w Z T 0 i R m l s b E N v d W 5 0 I i B W Y W x 1 Z T 0 i b D Y i I C 8 + P E V u d H J 5 I F R 5 c G U 9 I k Z p b G x F b m F i b G V k I i B W Y W x 1 Z T 0 i b D A i I C 8 + P E V u d H J 5 I F R 5 c G U 9 I k Z p b G x F c n J v c k N v Z G U i I F Z h b H V l P S J z V W 5 r b m 9 3 b i I g L z 4 8 R W 5 0 c n k g V H l w Z T 0 i R m l s b E V y c m 9 y Q 2 9 1 b n Q i I F Z h b H V l P S J s M C I g L z 4 8 R W 5 0 c n k g V H l w Z T 0 i R m l s b E x h c 3 R V c G R h d G V k I i B W Y W x 1 Z T 0 i Z D I w M j I t M T I t M D Z U M T c 6 N D k 6 N T Y u M D g 5 M z I y N V o i I C 8 + P E V u d H J 5 I F R 5 c G U 9 I k Z p b G x D b 2 x 1 b W 5 U e X B l c y I g V m F s d W U 9 I n N B Q T 0 9 I i A v P j x F b n R y e S B U e X B l P S J G a W x s Q 2 9 s d W 1 u T m F t Z X M i I F Z h b H V l P S J z W y Z x d W 9 0 O 2 x h b m d 1 Y W d l c y 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N k Z W I w M G E 3 N y 0 x N D Z l L T R j Y 2 E t O W I 3 N y 0 w Z T k 4 N G E y N W N i M D Y i I C 8 + P E V u d H J 5 I F R 5 c G U 9 I l J l b G F 0 a W 9 u c 2 h p c E l u Z m 9 D b 2 5 0 Y W l u Z X I i I F Z h b H V l P S J z e y Z x d W 9 0 O 2 N v b H V t b k N v d W 5 0 J n F 1 b 3 Q 7 O j E s J n F 1 b 3 Q 7 a 2 V 5 Q 2 9 s d W 1 u T m F t Z X M m c X V v d D s 6 W 1 0 s J n F 1 b 3 Q 7 c X V l c n l S Z W x h d G l v b n N o a X B z J n F 1 b 3 Q 7 O l t d L C Z x d W 9 0 O 2 N v b H V t b k l k Z W 5 0 a X R p Z X M m c X V v d D s 6 W y Z x d W 9 0 O 1 N l Y 3 R p b 2 4 x L 2 x h b m d 1 Y W d l c y 9 B d X R v U m V t b 3 Z l Z E N v b H V t b n M x L n t s Y W 5 n d W F n Z X M s M H 0 m c X V v d D t d L C Z x d W 9 0 O 0 N v b H V t b k N v d W 5 0 J n F 1 b 3 Q 7 O j E s J n F 1 b 3 Q 7 S 2 V 5 Q 2 9 s d W 1 u T m F t Z X M m c X V v d D s 6 W 1 0 s J n F 1 b 3 Q 7 Q 2 9 s d W 1 u S W R l b n R p d G l l c y Z x d W 9 0 O z p b J n F 1 b 3 Q 7 U 2 V j d G l v b j E v b G F u Z 3 V h Z 2 V z L 0 F 1 d G 9 S Z W 1 v d m V k Q 2 9 s d W 1 u c z E u e 2 x h b m d 1 Y W d l c y w w 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x p c 3 Q i I C 8 + P E V u d H J 5 I F R 5 c G U 9 I k x v Y W R l Z F R v Q W 5 h b H l z a X N T Z X J 2 a W N l c y I g V m F s d W U 9 I m w w I i A v P j w v U 3 R h Y m x l R W 5 0 c m l l c z 4 8 L 0 l 0 Z W 0 + P E l 0 Z W 0 + P E l 0 Z W 1 M b 2 N h d G l v b j 4 8 S X R l b V R 5 c G U + R m 9 y b X V s Y T w v S X R l b V R 5 c G U + P E l 0 Z W 1 Q Y X R o P l N l Y 3 R p b 2 4 x L 2 Z C d W x r U m V w b G F j Z 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i 0 x M i 0 w M V Q y M T o w M D o 1 N S 4 x N z I y M T A 5 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Z 1 b m N 0 a W 9 u I i A v P j x F b n R y e S B U e X B l P S J O Y X Z p Z 2 F 0 a W 9 u U 3 R l c E 5 h b W U i I F Z h b H V l P S J z T m F 2 a W d h d G l v b i I g L z 4 8 R W 5 0 c n k g V H l w Z T 0 i R m l s b E 9 i a m V j d F R 5 c G U i I F Z h b H V l P S J z Q 2 9 u b m V j d G l v b k 9 u b H k i I C 8 + P E V u d H J 5 I F R 5 c G U 9 I k 5 h b W V V c G R h d G V k Q W Z 0 Z X J G a W x s I i B W Y W x 1 Z T 0 i b D E i I C 8 + P C 9 T d G F i b G V F b n R y a W V z P j w v S X R l b T 4 8 S X R l b T 4 8 S X R l b U x v Y 2 F 0 a W 9 u P j x J d G V t V H l w Z T 5 G b 3 J t d W x h P C 9 J d G V t V H l w Z T 4 8 S X R l b V B h d G g + U 2 V j d G l v b j E v d m F y a W F i b G V z L 1 N v d X J j Z T w v S X R l b V B h d G g + P C 9 J d G V t T G 9 j Y X R p b 2 4 + P F N 0 Y W J s Z U V u d H J p Z X M g L z 4 8 L 0 l 0 Z W 0 + P E l 0 Z W 0 + P E l 0 Z W 1 M b 2 N h d G l v b j 4 8 S X R l b V R 5 c G U + R m 9 y b X V s Y T w v S X R l b V R 5 c G U + P E l 0 Z W 1 Q Y X R o P l N l Y 3 R p b 2 4 x L 3 Z h c m l h Y m x l c y 9 S Z W 1 v d m V k J T I w Q 2 9 s d W 1 u c z w v S X R l b V B h d G g + P C 9 J d G V t T G 9 j Y X R p b 2 4 + P F N 0 Y W J s Z U V u d H J p Z X M g L z 4 8 L 0 l 0 Z W 0 + P E l 0 Z W 0 + P E l 0 Z W 1 M b 2 N h d G l v b j 4 8 S X R l b V R 5 c G U + R m 9 y b X V s Y T w v S X R l b V R 5 c G U + P E l 0 Z W 1 Q Y X R o P l N l Y 3 R p b 2 4 x L 3 Z h c m l h Y m x l c y 9 S Z W 9 y Z G V y Z W Q l M j B D b 2 x 1 b W 5 z P C 9 J d G V t U G F 0 a D 4 8 L 0 l 0 Z W 1 M b 2 N h d G l v b j 4 8 U 3 R h Y m x l R W 5 0 c m l l c y A v P j w v S X R l b T 4 8 S X R l b T 4 8 S X R l b U x v Y 2 F 0 a W 9 u P j x J d G V t V H l w Z T 5 G b 3 J t d W x h P C 9 J d G V t V H l w Z T 4 8 S X R l b V B h d G g + U 2 V j d G l v b j E v b G F u Z 3 V h Z 2 V z L 1 N v d X J j Z T w v S X R l b V B h d G g + P C 9 J d G V t T G 9 j Y X R p b 2 4 + P F N 0 Y W J s Z U V u d H J p Z X M g L z 4 8 L 0 l 0 Z W 0 + P E l 0 Z W 0 + P E l 0 Z W 1 M b 2 N h d G l v b j 4 8 S X R l b V R 5 c G U + R m 9 y b X V s Y T w v S X R l b V R 5 c G U + P E l 0 Z W 1 Q Y X R o P l N l Y 3 R p b 2 4 x L 2 x h b m d 1 Y W d l c y 9 M Y W 5 n d W F n Z S U y M E x p c 3 Q 8 L 0 l 0 Z W 1 Q Y X R o P j w v S X R l b U x v Y 2 F 0 a W 9 u P j x T d G F i b G V F b n R y a W V z I C 8 + P C 9 J d G V t P j x J d G V t P j x J d G V t T G 9 j Y X R p b 2 4 + P E l 0 Z W 1 U e X B l P k Z v c m 1 1 b G E 8 L 0 l 0 Z W 1 U e X B l P j x J d G V t U G F 0 a D 5 T Z W N 0 a W 9 u M S 9 m Q n V s a 1 J l c G x h Y 2 U v Q n V s a 1 J l c G x h Y 2 U 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c H J v b X B 0 c z 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m V z d W x 0 V H l w Z S I g V m F s d W U 9 I n N U Y W J s Z S I g L z 4 8 R W 5 0 c n k g V H l w Z T 0 i T m F 2 a W d h d G l v b l N 0 Z X B O Y W 1 l I i B W Y W x 1 Z T 0 i c 0 5 h d m l n Y X R p b 2 4 i I C 8 + P E V u d H J 5 I F R 5 c G U 9 I k Z p b G x P Y m p l Y 3 R U e X B l I i B W Y W x 1 Z T 0 i c 0 N v b m 5 l Y 3 R p b 2 5 P b m x 5 I i A v P j x F b n R y e S B U e X B l P S J O Y W 1 l V X B k Y X R l Z E F m d G V y R m l s b C I g V m F s d W U 9 I m w x I i A v P j x F b n R y e S B U e X B l P S J M b 2 F k Z W R U b 0 F u Y W x 5 c 2 l z U 2 V y d m l j Z X M i I F Z h b H V l P S J s M C I g L z 4 8 R W 5 0 c n k g V H l w Z T 0 i R m l s b E V y c m 9 y Q 2 9 k Z S I g V m F s d W U 9 I n N V b m t u b 3 d u I i A v P j x F b n R y e S B U e X B l P S J B Z G R l Z F R v R G F 0 Y U 1 v Z G V s I i B W Y W x 1 Z T 0 i b D A i I C 8 + P E V u d H J 5 I F R 5 c G U 9 I k Z p b G x M Y X N 0 V X B k Y X R l Z C I g V m F s d W U 9 I m Q y M D I z L T A x L T I 1 V D I y O j A y O j A x L j c x N D E 4 O D h a 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B N j M 2 L 0 F 1 d G 9 S Z W 1 v d m V k Q 2 9 s d W 1 u c z E u e 0 5 h b W U s M H 0 m c X V v d D s s J n F 1 b 3 Q 7 U 2 V j d G l v b j E v Q T Y z N i 9 B d X R v U m V t b 3 Z l Z E N v b H V t b n M x L n t W Y W x 1 Z S w x f S Z x d W 9 0 O 1 0 s J n F 1 b 3 Q 7 Q 2 9 s d W 1 u Q 2 9 1 b n Q m c X V v d D s 6 M i w m c X V v d D t L Z X l D b 2 x 1 b W 5 O Y W 1 l c y Z x d W 9 0 O z p b X S w m c X V v d D t D b 2 x 1 b W 5 J Z G V u d G l 0 a W V z J n F 1 b 3 Q 7 O l s m c X V v d D t T Z W N 0 a W 9 u M S 9 B N j M 2 L 0 F 1 d G 9 S Z W 1 v d m V k Q 2 9 s d W 1 u c z E u e 0 5 h b W U s M H 0 m c X V v d D s s J n F 1 b 3 Q 7 U 2 V j d G l v b j E v Q T Y z N i 9 B d X R v U m V t b 3 Z l Z E N v b H V t b n M x L n t W Y W x 1 Z S w x f S Z x d W 9 0 O 1 0 s J n F 1 b 3 Q 7 U m V s Y X R p b 2 5 z a G l w S W 5 m b y Z x d W 9 0 O z p b X X 0 i I C 8 + P C 9 T d G F i b G V F b n R y a W V z P j w v S X R l b T 4 8 S X R l b T 4 8 S X R l b U x v Y 2 F 0 a W 9 u P j x J d G V t V H l w Z T 5 G b 3 J t d W x h P C 9 J d G V t V H l w Z T 4 8 S X R l b V B h d G g + U 2 V j d G l v b j E v c H J v b X B 0 c y 9 T b 3 V y Y 2 U 8 L 0 l 0 Z W 1 Q Y X R o P j w v S X R l b U x v Y 2 F 0 a W 9 u P j x T d G F i b G V F b n R y a W V z I C 8 + P C 9 J d G V t P j x J d G V t P j x J d G V t T G 9 j Y X R p b 2 4 + P E l 0 Z W 1 U e X B l P k Z v c m 1 1 b G E 8 L 0 l 0 Z W 1 U e X B l P j x J d G V t U G F 0 a D 5 T Z W N 0 a W 9 u M S 9 w c m 9 t c H R z L 0 N o Y W 5 n Z W Q l M j B U e X B l P C 9 J d G V t U G F 0 a D 4 8 L 0 l 0 Z W 1 M b 2 N h d G l v b j 4 8 U 3 R h Y m x l R W 5 0 c m l l c y A v P j w v S X R l b T 4 8 S X R l b T 4 8 S X R l b U x v Y 2 F 0 a W 9 u P j x J d G V t V H l w Z T 5 G b 3 J t d W x h P C 9 J d G V t V H l w Z T 4 8 S X R l b V B h d G g + U 2 V j d G l v b j E v c H J v b X B 0 c y 9 C d W x r U m V w b G F j Z T w v S X R l b V B h d G g + P C 9 J d G V t T G 9 j Y X R p b 2 4 + P F N 0 Y W J s Z U V u d H J p Z X M g L z 4 8 L 0 l 0 Z W 0 + P E l 0 Z W 0 + P E l 0 Z W 1 M b 2 N h d G l v b j 4 8 S X R l b V R 5 c G U + R m 9 y b X V s Y T w v S X R l b V R 5 c G U + P E l 0 Z W 1 Q Y X R o P l N l Y 3 R p b 2 4 x L 3 B y b 2 1 w d H M v U m V t b 3 Z l Z C U y M E N v b H V t b n M 8 L 0 l 0 Z W 1 Q Y X R o P j w v S X R l b U x v Y 2 F 0 a W 9 u P j x T d G F i b G V F b n R y a W V z I C 8 + P C 9 J d G V t P j x J d G V t P j x J d G V t T G 9 j Y X R p b 2 4 + P E l 0 Z W 1 U e X B l P k Z v c m 1 1 b G E 8 L 0 l 0 Z W 1 U e X B l P j x J d G V t U G F 0 a D 5 T Z W N 0 a W 9 u M S 9 w c m 9 t c H R z L 1 V u c G l 2 b 3 R l Z C U y M E N v b H V t b n M 8 L 0 l 0 Z W 1 Q Y X R o P j w v S X R l b U x v Y 2 F 0 a W 9 u P j x T d G F i b G V F b n R y a W V z I C 8 + P C 9 J d G V t P j x J d G V t P j x J d G V t T G 9 j Y X R p b 2 4 + P E l 0 Z W 1 U e X B l P k Z v c m 1 1 b G E 8 L 0 l 0 Z W 1 U e X B l P j x J d G V t U G F 0 a D 5 T Z W N 0 a W 9 u M S 9 0 c m F u c 2 x h d G l v b n N f Q 1 N Q c m 8 8 L 0 l 0 Z W 1 Q Y X R o P j w v S X R l b U x v Y 2 F 0 a W 9 u P j x T d G F i b G V F b n R y a W V z P j x F b n R y e S B U e X B l P S J G a W x s R W 5 h Y m x l Z C I g V m F s d W U 9 I m w x I i A v P j x F b n R y e S B U e X B l P S J G a W x s Z W R D b 2 1 w b G V 0 Z V J l c 3 V s d F R v V 2 9 y a 3 N o Z W V 0 I i B W Y W x 1 Z T 0 i b D E i I C 8 + P E V u d H J 5 I F R 5 c G U 9 I k Z p b G x U b 0 R h d G F N b 2 R l b E V u Y W J s Z W Q i I F Z h b H V l P S J s M C I g L z 4 8 R W 5 0 c n k g V H l w Z T 0 i S X N Q c m l 2 Y X R l I i B W Y W x 1 Z T 0 i b D A i I C 8 + P E V u d H J 5 I F R 5 c G U 9 I k Z p b G x P Y m p l Y 3 R U e X B l I i B W Y W x 1 Z T 0 i c 1 R h Y m x l I i A v P j x F b n R y e S B U e X B l P S J O Y W 1 l V X B k Y X R l Z E F m d G V y R m l s b C I g V m F s d W U 9 I m w w I i A v P j x F b n R y e S B U e X B l P S J M b 2 F k Z W R U b 0 F u Y W x 5 c 2 l z U 2 V y d m l j Z X M i I F Z h b H V l P S J s M C I g L z 4 8 R W 5 0 c n k g V H l w Z T 0 i U m V z d W x 0 V H l w Z S I g V m F s d W U 9 I n N U Y W J s Z S I g L z 4 8 R W 5 0 c n k g V H l w Z T 0 i T m F 2 a W d h d G l v b l N 0 Z X B O Y W 1 l I i B W Y W x 1 Z T 0 i c 0 5 h d m l n Y X R p b 2 4 i I C 8 + P E V u d H J 5 I F R 5 c G U 9 I k J 1 Z m Z l c k 5 l e H R S Z W Z y Z X N o I i B W Y W x 1 Z T 0 i b D E i I C 8 + P E V u d H J 5 I F R 5 c G U 9 I k Z p b G x U Y X J n Z X Q i I F Z h b H V l P S J z d H J h b n N s Y X R p b 2 5 z X 0 N T U H J v I i A v P j x F b n R y e S B U e X B l P S J R d W V y e U l E I i B W Y W x 1 Z T 0 i c 2 J k O G Q y M j U x L T R j Z m M t N G R j M C 1 i Z j k 3 L W M 1 M T I x N j U 0 N W V l M y I g L z 4 8 R W 5 0 c n k g V H l w Z T 0 i R m l s b E V y c m 9 y Q 2 9 1 b n Q i I F Z h b H V l P S J s M C I g L z 4 8 R W 5 0 c n k g V H l w Z T 0 i R m l s b E V y c m 9 y Q 2 9 k Z S I g V m F s d W U 9 I n N V b m t u b 3 d u I i A v P j x F b n R y e S B U e X B l P S J G a W x s T G F z d F V w Z G F 0 Z W Q i I F Z h b H V l P S J k M j A y M y 0 w M S 0 y N 1 Q x O T o z N j o z M y 4 2 M j Y 2 N j Q 2 W i I g L z 4 8 R W 5 0 c n k g V H l w Z T 0 i R m l s b E N v b H V t b l R 5 c G V z I i B W Y W x 1 Z T 0 i c 0 F 3 W U d B Q U F B Q U F B Q S I g L z 4 8 R W 5 0 c n k g V H l w Z T 0 i R m l s b E N v b H V t b k 5 h b W V z I i B W Y W x 1 Z T 0 i c 1 s m c X V v d D t J b m R l e C Z x d W 9 0 O y w m c X V v d D t D U 1 B y b y B G a W V s Z C Z x d W 9 0 O y w m c X V v d D t D U 1 B y b y B D b 2 5 k a X R p b 2 4 m c X V v d D s s J n F 1 b 3 Q 7 R U 5 H T E l T S C Z x d W 9 0 O y w m c X V v d D t M Q U 5 H V U F H R S A y J n F 1 b 3 Q 7 L C Z x d W 9 0 O 0 x B T k d V Q U d F I D M m c X V v d D s s J n F 1 b 3 Q 7 T E F O R 1 V B R 0 U g N C Z x d W 9 0 O y w m c X V v d D t M Q U 5 H V U F H R S A 1 J n F 1 b 3 Q 7 L C Z x d W 9 0 O 0 x B T k d V Q U d F I D Y m c X V v d D t d I i A v P j x F b n R y e S B U e X B l P S J G a W x s Q 2 9 1 b n Q i I F Z h b H V l P S J s N T I y 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3 R y Y W 5 z b G F 0 a W 9 u c 1 9 D U 1 B y b y 9 B d X R v U m V t b 3 Z l Z E N v b H V t b n M x L n t J b m R l e C w w f S Z x d W 9 0 O y w m c X V v d D t T Z W N 0 a W 9 u M S 9 0 c m F u c 2 x h d G l v b n N f Q 1 N Q c m 8 v Q X V 0 b 1 J l b W 9 2 Z W R D b 2 x 1 b W 5 z M S 5 7 Q 1 N Q c m 8 g R m l l b G Q s M X 0 m c X V v d D s s J n F 1 b 3 Q 7 U 2 V j d G l v b j E v d H J h b n N s Y X R p b 2 5 z X 0 N T U H J v L 0 F 1 d G 9 S Z W 1 v d m V k Q 2 9 s d W 1 u c z E u e 0 N T U H J v I E N v b m R p d G l v b i w y f S Z x d W 9 0 O y w m c X V v d D t T Z W N 0 a W 9 u M S 9 0 c m F u c 2 x h d G l v b n N f Q 1 N Q c m 8 v Q X V 0 b 1 J l b W 9 2 Z W R D b 2 x 1 b W 5 z M S 5 7 R U 5 H T E l T S C w z f S Z x d W 9 0 O y w m c X V v d D t T Z W N 0 a W 9 u M S 9 0 c m F u c 2 x h d G l v b n N f Q 1 N Q c m 8 v Q X V 0 b 1 J l b W 9 2 Z W R D b 2 x 1 b W 5 z M S 5 7 T E F O R 1 V B R 0 U g M i w 0 f S Z x d W 9 0 O y w m c X V v d D t T Z W N 0 a W 9 u M S 9 0 c m F u c 2 x h d G l v b n N f Q 1 N Q c m 8 v Q X V 0 b 1 J l b W 9 2 Z W R D b 2 x 1 b W 5 z M S 5 7 T E F O R 1 V B R 0 U g M y w 1 f S Z x d W 9 0 O y w m c X V v d D t T Z W N 0 a W 9 u M S 9 0 c m F u c 2 x h d G l v b n N f Q 1 N Q c m 8 v Q X V 0 b 1 J l b W 9 2 Z W R D b 2 x 1 b W 5 z M S 5 7 T E F O R 1 V B R 0 U g N C w 2 f S Z x d W 9 0 O y w m c X V v d D t T Z W N 0 a W 9 u M S 9 0 c m F u c 2 x h d G l v b n N f Q 1 N Q c m 8 v Q X V 0 b 1 J l b W 9 2 Z W R D b 2 x 1 b W 5 z M S 5 7 T E F O R 1 V B R 0 U g N S w 3 f S Z x d W 9 0 O y w m c X V v d D t T Z W N 0 a W 9 u M S 9 0 c m F u c 2 x h d G l v b n N f Q 1 N Q c m 8 v Q X V 0 b 1 J l b W 9 2 Z W R D b 2 x 1 b W 5 z M S 5 7 T E F O R 1 V B R 0 U g N i w 4 f S Z x d W 9 0 O 1 0 s J n F 1 b 3 Q 7 Q 2 9 s d W 1 u Q 2 9 1 b n Q m c X V v d D s 6 O S w m c X V v d D t L Z X l D b 2 x 1 b W 5 O Y W 1 l c y Z x d W 9 0 O z p b X S w m c X V v d D t D b 2 x 1 b W 5 J Z G V u d G l 0 a W V z J n F 1 b 3 Q 7 O l s m c X V v d D t T Z W N 0 a W 9 u M S 9 0 c m F u c 2 x h d G l v b n N f Q 1 N Q c m 8 v Q X V 0 b 1 J l b W 9 2 Z W R D b 2 x 1 b W 5 z M S 5 7 S W 5 k Z X g s M H 0 m c X V v d D s s J n F 1 b 3 Q 7 U 2 V j d G l v b j E v d H J h b n N s Y X R p b 2 5 z X 0 N T U H J v L 0 F 1 d G 9 S Z W 1 v d m V k Q 2 9 s d W 1 u c z E u e 0 N T U H J v I E Z p Z W x k L D F 9 J n F 1 b 3 Q 7 L C Z x d W 9 0 O 1 N l Y 3 R p b 2 4 x L 3 R y Y W 5 z b G F 0 a W 9 u c 1 9 D U 1 B y b y 9 B d X R v U m V t b 3 Z l Z E N v b H V t b n M x L n t D U 1 B y b y B D b 2 5 k a X R p b 2 4 s M n 0 m c X V v d D s s J n F 1 b 3 Q 7 U 2 V j d G l v b j E v d H J h b n N s Y X R p b 2 5 z X 0 N T U H J v L 0 F 1 d G 9 S Z W 1 v d m V k Q 2 9 s d W 1 u c z E u e 0 V O R 0 x J U 0 g s M 3 0 m c X V v d D s s J n F 1 b 3 Q 7 U 2 V j d G l v b j E v d H J h b n N s Y X R p b 2 5 z X 0 N T U H J v L 0 F 1 d G 9 S Z W 1 v d m V k Q 2 9 s d W 1 u c z E u e 0 x B T k d V Q U d F I D I s N H 0 m c X V v d D s s J n F 1 b 3 Q 7 U 2 V j d G l v b j E v d H J h b n N s Y X R p b 2 5 z X 0 N T U H J v L 0 F 1 d G 9 S Z W 1 v d m V k Q 2 9 s d W 1 u c z E u e 0 x B T k d V Q U d F I D M s N X 0 m c X V v d D s s J n F 1 b 3 Q 7 U 2 V j d G l v b j E v d H J h b n N s Y X R p b 2 5 z X 0 N T U H J v L 0 F 1 d G 9 S Z W 1 v d m V k Q 2 9 s d W 1 u c z E u e 0 x B T k d V Q U d F I D Q s N n 0 m c X V v d D s s J n F 1 b 3 Q 7 U 2 V j d G l v b j E v d H J h b n N s Y X R p b 2 5 z X 0 N T U H J v L 0 F 1 d G 9 S Z W 1 v d m V k Q 2 9 s d W 1 u c z E u e 0 x B T k d V Q U d F I D U s N 3 0 m c X V v d D s s J n F 1 b 3 Q 7 U 2 V j d G l v b j E v d H J h b n N s Y X R p b 2 5 z X 0 N T U H J v L 0 F 1 d G 9 S Z W 1 v d m V k Q 2 9 s d W 1 u c z E u e 0 x B T k d V Q U d F I D Y s O H 0 m c X V v d D t d L C Z x d W 9 0 O 1 J l b G F 0 a W 9 u c 2 h p c E l u Z m 8 m c X V v d D s 6 W 1 1 9 I i A v P j w v U 3 R h Y m x l R W 5 0 c m l l c z 4 8 L 0 l 0 Z W 0 + P E l 0 Z W 0 + P E l 0 Z W 1 M b 2 N h d G l v b j 4 8 S X R l b V R 5 c G U + R m 9 y b X V s Y T w v S X R l b V R 5 c G U + P E l 0 Z W 1 Q Y X R o P l N l Y 3 R p b 2 4 x L 3 R y Y W 5 z b G F 0 a W 9 u c 1 9 D U 1 B y b y 9 T b 3 V y Y 2 U 8 L 0 l 0 Z W 1 Q Y X R o P j w v S X R l b U x v Y 2 F 0 a W 9 u P j x T d G F i b G V F b n R y a W V z I C 8 + P C 9 J d G V t P j x J d G V t P j x J d G V t T G 9 j Y X R p b 2 4 + P E l 0 Z W 1 U e X B l P k Z v c m 1 1 b G E 8 L 0 l 0 Z W 1 U e X B l P j x J d G V t U G F 0 a D 5 T Z W N 0 a W 9 u M S 9 0 c m F u c 2 x h d G l v b n N f Q 1 N Q c m 8 v Q 2 h h b m d l J T I w V H l w Z T w v S X R l b V B h d G g + P C 9 J d G V t T G 9 j Y X R p b 2 4 + P F N 0 Y W J s Z U V u d H J p Z X M g L z 4 8 L 0 l 0 Z W 0 + P E l 0 Z W 0 + P E l 0 Z W 1 M b 2 N h d G l v b j 4 8 S X R l b V R 5 c G U + R m 9 y b X V s Y T w v S X R l b V R 5 c G U + P E l 0 Z W 1 Q Y X R o P l N l Y 3 R p b 2 4 x L 3 R y Y W 5 z b G F 0 a W 9 u c 1 9 D U 1 B y b y 9 B Z G Q l M j B J b m R l e D w v S X R l b V B h d G g + P C 9 J d G V t T G 9 j Y X R p b 2 4 + P F N 0 Y W J s Z U V u d H J p Z X M g L z 4 8 L 0 l 0 Z W 0 + P E l 0 Z W 0 + P E l 0 Z W 1 M b 2 N h d G l v b j 4 8 S X R l b V R 5 c G U + R m 9 y b X V s Y T w v S X R l b V R 5 c G U + P E l 0 Z W 1 Q Y X R o P l N l Y 3 R p b 2 4 x L 3 R y Y W 5 z b G F 0 a W 9 u c 1 9 D U 1 B y b y 9 C d W x r U m V w b G F j Z T w v S X R l b V B h d G g + P C 9 J d G V t T G 9 j Y X R p b 2 4 + P F N 0 Y W J s Z U V u d H J p Z X M g L z 4 8 L 0 l 0 Z W 0 + P E l 0 Z W 0 + P E l 0 Z W 1 M b 2 N h d G l v b j 4 8 S X R l b V R 5 c G U + R m 9 y b X V s Y T w v S X R l b V R 5 c G U + P E l 0 Z W 1 Q Y X R o P l N l Y 3 R p b 2 4 x L 3 R y Y W 5 z b G F 0 a W 9 u c 1 9 D U 1 B y b y 9 I Z W x w Z X I l M j B D b 2 x 1 b W 4 8 L 0 l 0 Z W 1 Q Y X R o P j w v S X R l b U x v Y 2 F 0 a W 9 u P j x T d G F i b G V F b n R y a W V z I C 8 + P C 9 J d G V t P j x J d G V t P j x J d G V t T G 9 j Y X R p b 2 4 + P E l 0 Z W 1 U e X B l P k Z v c m 1 1 b G E 8 L 0 l 0 Z W 1 U e X B l P j x J d G V t U G F 0 a D 5 T Z W N 0 a W 9 u M S 9 0 c m F u c 2 x h d G l v b n N f Q 1 N Q c m 8 v Q W R k J T I w U X V l c 3 R p b 2 4 l M j B M a W 5 r P C 9 J d G V t U G F 0 a D 4 8 L 0 l 0 Z W 1 M b 2 N h d G l v b j 4 8 U 3 R h Y m x l R W 5 0 c m l l c y A v P j w v S X R l b T 4 8 S X R l b T 4 8 S X R l b U x v Y 2 F 0 a W 9 u P j x J d G V t V H l w Z T 5 G b 3 J t d W x h P C 9 J d G V t V H l w Z T 4 8 S X R l b V B h d G g + U 2 V j d G l v b j E v d H J h b n N s Y X R p b 2 5 z X 0 N T U H J v L 1 V u c G l 2 b 3 R l Z C U y M E N v b H V t b n M 8 L 0 l 0 Z W 1 Q Y X R o P j w v S X R l b U x v Y 2 F 0 a W 9 u P j x T d G F i b G V F b n R y a W V z I C 8 + P C 9 J d G V t P j x J d G V t P j x J d G V t T G 9 j Y X R p b 2 4 + P E l 0 Z W 1 U e X B l P k Z v c m 1 1 b G E 8 L 0 l 0 Z W 1 U e X B l P j x J d G V t U G F 0 a D 5 T Z W N 0 a W 9 u M S 9 0 c m F u c 2 x h d G l v b n N f Q 1 N Q c m 8 v Q W R k J T I w V W 5 p c X V l J T I w T G l u a z w v S X R l b V B h d G g + P C 9 J d G V t T G 9 j Y X R p b 2 4 + P F N 0 Y W J s Z U V u d H J p Z X M g L z 4 8 L 0 l 0 Z W 0 + P E l 0 Z W 0 + P E l 0 Z W 1 M b 2 N h d G l v b j 4 8 S X R l b V R 5 c G U + R m 9 y b X V s Y T w v S X R l b V R 5 c G U + P E l 0 Z W 1 Q Y X R o P l N l Y 3 R p b 2 4 x L 3 R y Y W 5 z b G F 0 a W 9 u c 1 9 D U 1 B y b y 9 N Z X J n Z S U y M F B y b 2 1 w d D w v S X R l b V B h d G g + P C 9 J d G V t T G 9 j Y X R p b 2 4 + P F N 0 Y W J s Z U V u d H J p Z X M g L z 4 8 L 0 l 0 Z W 0 + P E l 0 Z W 0 + P E l 0 Z W 1 M b 2 N h d G l v b j 4 8 S X R l b V R 5 c G U + R m 9 y b X V s Y T w v S X R l b V R 5 c G U + P E l 0 Z W 1 Q Y X R o P l N l Y 3 R p b 2 4 x L 3 R y Y W 5 z b G F 0 a W 9 u c 1 9 D U 1 B y b y 9 F e H B h b m Q l M j B Q c m 9 t c H R z P C 9 J d G V t U G F 0 a D 4 8 L 0 l 0 Z W 1 M b 2 N h d G l v b j 4 8 U 3 R h Y m x l R W 5 0 c m l l c y A v P j w v S X R l b T 4 8 S X R l b T 4 8 S X R l b U x v Y 2 F 0 a W 9 u P j x J d G V t V H l w Z T 5 G b 3 J t d W x h P C 9 J d G V t V H l w Z T 4 8 S X R l b V B h d G g + U 2 V j d G l v b j E v d H J h b n N s Y X R p b 2 5 z X 0 N T U H J v L 0 N v b W J p b m U l M j B Q c m 9 t c H Q l M j B R d W V z d G l v b j w v S X R l b V B h d G g + P C 9 J d G V t T G 9 j Y X R p b 2 4 + P F N 0 Y W J s Z U V u d H J p Z X M g L z 4 8 L 0 l 0 Z W 0 + P E l 0 Z W 0 + P E l 0 Z W 1 M b 2 N h d G l v b j 4 8 S X R l b V R 5 c G U + R m 9 y b X V s Y T w v S X R l b V R 5 c G U + P E l 0 Z W 1 Q Y X R o P l N l Y 3 R p b 2 4 x L 3 R y Y W 5 z b G F 0 a W 9 u c 1 9 D U 1 B y b y 9 S Z W 1 v d m V k J T I w Q 2 9 s d W 1 u c z w v S X R l b V B h d G g + P C 9 J d G V t T G 9 j Y X R p b 2 4 + P F N 0 Y W J s Z U V u d H J p Z X M g L z 4 8 L 0 l 0 Z W 0 + P E l 0 Z W 0 + P E l 0 Z W 1 M b 2 N h d G l v b j 4 8 S X R l b V R 5 c G U + R m 9 y b X V s Y T w v S X R l b V R 5 c G U + P E l 0 Z W 1 Q Y X R o P l N l Y 3 R p b 2 4 x L 3 R y Y W 5 z b G F 0 a W 9 u c 1 9 D U 1 B y b y 9 Q a X Z v d C U y M E J h Y 2 s 8 L 0 l 0 Z W 1 Q Y X R o P j w v S X R l b U x v Y 2 F 0 a W 9 u P j x T d G F i b G V F b n R y a W V z I C 8 + P C 9 J d G V t P j x J d G V t P j x J d G V t T G 9 j Y X R p b 2 4 + P E l 0 Z W 1 U e X B l P k Z v c m 1 1 b G E 8 L 0 l 0 Z W 1 U e X B l P j x J d G V t U G F 0 a D 5 T Z W N 0 a W 9 u M S 9 0 c m F u c 2 x h d G l v b n N f Q 1 N Q c m 8 v U m V t b 3 Z l J T I w U H J v b X B 0 c z w v S X R l b V B h d G g + P C 9 J d G V t T G 9 j Y X R p b 2 4 + P F N 0 Y W J s Z U V u d H J p Z X M g L z 4 8 L 0 l 0 Z W 0 + P E l 0 Z W 0 + P E l 0 Z W 1 M b 2 N h d G l v b j 4 8 S X R l b V R 5 c G U + R m 9 y b X V s Y T w v S X R l b V R 5 c G U + P E l 0 Z W 1 Q Y X R o P l N l Y 3 R p b 2 4 x L 3 B y b 2 1 w d H M v U m V 0 d X J u J T I w U H J v b X B 0 c z w v S X R l b V B h d G g + P C 9 J d G V t T G 9 j Y X R p b 2 4 + P F N 0 Y W J s Z U V u d H J p Z X M g L z 4 8 L 0 l 0 Z W 0 + P E l 0 Z W 0 + P E l 0 Z W 1 M b 2 N h d G l v b j 4 8 S X R l b V R 5 c G U + R m 9 y b X V s Y T w v S X R l b V R 5 c G U + P E l 0 Z W 1 Q Y X R o P l N l Y 3 R p b 2 4 x L 3 B y b 2 1 w d H M v Q W R k J T I w T G l u a z w v S X R l b V B h d G g + P C 9 J d G V t T G 9 j Y X R p b 2 4 + P F N 0 Y W J s Z U V u d H J p Z X M g L z 4 8 L 0 l 0 Z W 0 + P E l 0 Z W 0 + P E l 0 Z W 1 M b 2 N h d G l v b j 4 8 S X R l b V R 5 c G U + R m 9 y b X V s Y T w v S X R l b V R 5 c G U + P E l 0 Z W 1 Q Y X R o P l N l Y 3 R p b 2 4 x L 3 B y b 2 1 w d H M v U m V t b 3 Z l J T I w d 2 9 y Z C U y M H B y b 2 1 w d D w v S X R l b V B h d G g + P C 9 J d G V t T G 9 j Y X R p b 2 4 + P F N 0 Y W J s Z U V u d H J p Z X M g L z 4 8 L 0 l 0 Z W 0 + P E l 0 Z W 0 + P E l 0 Z W 1 M b 2 N h d G l v b j 4 8 S X R l b V R 5 c G U + R m 9 y b X V s Y T w v S X R l b V R 5 c G U + P E l 0 Z W 1 Q Y X R o P l N l Y 3 R p b 2 4 x L 3 R y Y W 5 z b G F 0 a W 9 u c 1 9 D U 1 B y b y 9 B Z G Q l M j B D Q V B J J T I w S W 5 z d H J 1 Y 3 R p b 2 5 z P C 9 J d G V t U G F 0 a D 4 8 L 0 l 0 Z W 1 M b 2 N h d G l v b j 4 8 U 3 R h Y m x l R W 5 0 c m l l c y A v P j w v S X R l b T 4 8 S X R l b T 4 8 S X R l b U x v Y 2 F 0 a W 9 u P j x J d G V t V H l w Z T 5 G b 3 J t d W x h P C 9 J d G V t V H l w Z T 4 8 S X R l b V B h d G g + U 2 V j d G l v b j E v d H J h b n N s Y X R p b 2 5 z X 0 N T U H J v L 0 N v b W J p b m U l M j B R c 3 Q l M j B O d W 0 l M j A l M j Y l M j B U Z X h 0 P C 9 J d G V t U G F 0 a D 4 8 L 0 l 0 Z W 1 M b 2 N h d G l v b j 4 8 U 3 R h Y m x l R W 5 0 c m l l c y A v P j w v S X R l b T 4 8 S X R l b T 4 8 S X R l b U x v Y 2 F 0 a W 9 u P j x J d G V t V H l w Z T 5 G b 3 J t d W x h P C 9 J d G V t V H l w Z T 4 8 S X R l b V B h d G g + U 2 V j d G l v b j E v d H J h b n N s Y X R p b 2 5 z X 0 N T U H J v L 1 J l b W 9 2 Z S U y M F F z d C U y M E 5 1 b T w v S X R l b V B h d G g + P C 9 J d G V t T G 9 j Y X R p b 2 4 + P F N 0 Y W J s Z U V u d H J p Z X M g L z 4 8 L 0 l 0 Z W 0 + P E l 0 Z W 0 + P E l 0 Z W 1 M b 2 N h d G l v b j 4 8 S X R l b V R 5 c G U + R m 9 y b X V s Y T w v S X R l b V R 5 c G U + P E l 0 Z W 1 Q Y X R o P l N l Y 3 R p b 2 4 x L 3 R y Y W 5 z b G F 0 a W 9 u c 1 9 D U 1 B y b y 9 T b 3 J 0 J T I w Y n k l M j B J b m R l e D w v S X R l b V B h d G g + P C 9 J d G V t T G 9 j Y X R p b 2 4 + P F N 0 Y W J s Z U V u d H J p Z X M g L z 4 8 L 0 l 0 Z W 0 + P E l 0 Z W 0 + P E l 0 Z W 1 M b 2 N h d G l v b j 4 8 S X R l b V R 5 c G U + R m 9 y b X V s Y T w v S X R l b V R 5 c G U + P E l 0 Z W 1 Q Y X R o P l N l Y 3 R p b 2 4 x L 3 R y Y W 5 z b G F 0 a W 9 u c 1 9 D U 1 B y b y 9 S Z W 9 y Z G V y J T I w S W 5 k Z X g 8 L 0 l 0 Z W 1 Q Y X R o P j w v S X R l b U x v Y 2 F 0 a W 9 u P j x T d G F i b G V F b n R y a W V z I C 8 + P C 9 J d G V t P j x J d G V t P j x J d G V t T G 9 j Y X R p b 2 4 + P E l 0 Z W 1 U e X B l P k Z v c m 1 1 b G E 8 L 0 l 0 Z W 1 U e X B l P j x J d G V t U G F 0 a D 5 T Z W N 0 a W 9 u M S 9 0 c m F u c 2 x h d G l v b n N f Q 1 N Q c m 8 v R m l s b C U y M E R v d 2 4 l M j B R c 3 Q l M j B O d W 0 8 L 0 l 0 Z W 1 Q Y X R o P j w v S X R l b U x v Y 2 F 0 a W 9 u P j x T d G F i b G V F b n R y a W V z I C 8 + P C 9 J d G V t P j w v S X R l b X M + P C 9 M b 2 N h b F B h Y 2 t h Z 2 V N Z X R h Z G F 0 Y U Z p b G U + F g A A A F B L B Q Y A A A A A A A A A A A A A A A A A A A A A A A D a A A A A A Q A A A N C M n d 8 B F d E R j H o A w E / C l + s B A A A A B C w g 2 / Y 6 I k K p y x r B o L o d I w A A A A A C A A A A A A A D Z g A A w A A A A B A A A A C Q O X e Y J n v 4 G W 2 E C y 4 w 5 u e f A A A A A A S A A A C g A A A A E A A A A P B x 7 4 4 G A b N F 9 6 B q F 1 Y P Z o h Q A A A A c e V M 3 7 h H k 0 s C T M C i 1 V r J U m E 6 C B D + L e V r h c o i Y x j n Q d 0 K w y M 4 A X + L A t e 0 o Q d L n 0 X R Q Q G o / M c n G x 2 j n z / A h B S f t v B s W D Q m U c d 4 b 9 0 S r a 8 w + j M U A A A A z u 2 F T r D j a h T j X T + y e s w + C P 3 u c 7 c = < / D a t a M a s h u p > 
</file>

<file path=customXml/item2.xml><?xml version="1.0" encoding="utf-8"?>
<p:properties xmlns:p="http://schemas.microsoft.com/office/2006/metadata/properties" xmlns:xsi="http://www.w3.org/2001/XMLSchema-instance" xmlns:pc="http://schemas.microsoft.com/office/infopath/2007/PartnerControls">
  <documentManagement>
    <_dlc_DocId xmlns="d16efad5-0601-4cf0-b7c2-89968258c777">VMX3MACP777Z-1201013908-7179</_dlc_DocId>
    <_dlc_DocIdUrl xmlns="d16efad5-0601-4cf0-b7c2-89968258c777">
      <Url>https://icfonline.sharepoint.com/sites/ihd-dhs/Standard8/_layouts/15/DocIdRedir.aspx?ID=VMX3MACP777Z-1201013908-7179</Url>
      <Description>VMX3MACP777Z-1201013908-7179</Description>
    </_dlc_DocIdUrl>
    <SharedWithUsers xmlns="d16efad5-0601-4cf0-b7c2-89968258c777">
      <UserInfo>
        <DisplayName>Arrington, Suzanne</DisplayName>
        <AccountId>6008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9E0BC70FB04E14C8ED45C26FF73C393" ma:contentTypeVersion="535" ma:contentTypeDescription="Create a new document." ma:contentTypeScope="" ma:versionID="1a4879245aeaf315472c738f78c34c73">
  <xsd:schema xmlns:xsd="http://www.w3.org/2001/XMLSchema" xmlns:xs="http://www.w3.org/2001/XMLSchema" xmlns:p="http://schemas.microsoft.com/office/2006/metadata/properties" xmlns:ns2="d16efad5-0601-4cf0-b7c2-89968258c777" xmlns:ns3="d58a30a2-7d65-49ea-9133-261ce59728b8" targetNamespace="http://schemas.microsoft.com/office/2006/metadata/properties" ma:root="true" ma:fieldsID="00bafadfb022bf6519c00dc9da116f57" ns2:_="" ns3:_="">
    <xsd:import namespace="d16efad5-0601-4cf0-b7c2-89968258c777"/>
    <xsd:import namespace="d58a30a2-7d65-49ea-9133-261ce59728b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AutoKeyPoints" minOccurs="0"/>
                <xsd:element ref="ns3:MediaServiceKeyPoints"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efad5-0601-4cf0-b7c2-89968258c77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8a30a2-7d65-49ea-9133-261ce59728b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6A2F18B-6881-42FC-AF1D-F9A8C59CCE46}">
  <ds:schemaRefs>
    <ds:schemaRef ds:uri="http://schemas.microsoft.com/DataMashup"/>
  </ds:schemaRefs>
</ds:datastoreItem>
</file>

<file path=customXml/itemProps2.xml><?xml version="1.0" encoding="utf-8"?>
<ds:datastoreItem xmlns:ds="http://schemas.openxmlformats.org/officeDocument/2006/customXml" ds:itemID="{388D4CE0-3DEE-4FF5-B47A-0F96A4305F48}">
  <ds:schemaRefs>
    <ds:schemaRef ds:uri="d16efad5-0601-4cf0-b7c2-89968258c777"/>
    <ds:schemaRef ds:uri="http://purl.org/dc/terms/"/>
    <ds:schemaRef ds:uri="http://schemas.microsoft.com/office/2006/metadata/propertie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d58a30a2-7d65-49ea-9133-261ce59728b8"/>
  </ds:schemaRefs>
</ds:datastoreItem>
</file>

<file path=customXml/itemProps3.xml><?xml version="1.0" encoding="utf-8"?>
<ds:datastoreItem xmlns:ds="http://schemas.openxmlformats.org/officeDocument/2006/customXml" ds:itemID="{B361477D-7EBF-4922-B44E-1412962727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6efad5-0601-4cf0-b7c2-89968258c777"/>
    <ds:schemaRef ds:uri="d58a30a2-7d65-49ea-9133-261ce59728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FC432DF-0E50-4C45-84BA-D5C18B9B5916}">
  <ds:schemaRefs>
    <ds:schemaRef ds:uri="http://schemas.microsoft.com/sharepoint/v3/contenttype/forms"/>
  </ds:schemaRefs>
</ds:datastoreItem>
</file>

<file path=customXml/itemProps5.xml><?xml version="1.0" encoding="utf-8"?>
<ds:datastoreItem xmlns:ds="http://schemas.openxmlformats.org/officeDocument/2006/customXml" ds:itemID="{F7179F3B-04A8-46EB-976B-860CC9EB1511}">
  <ds:schemaRefs>
    <ds:schemaRef ds:uri="http://schemas.microsoft.com/sharepoint/events"/>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48</vt:i4>
      </vt:variant>
    </vt:vector>
  </HeadingPairs>
  <TitlesOfParts>
    <vt:vector size="76" baseType="lpstr">
      <vt:lpstr>Cover</vt:lpstr>
      <vt:lpstr>1</vt:lpstr>
      <vt:lpstr>2-1</vt:lpstr>
      <vt:lpstr>2-2</vt:lpstr>
      <vt:lpstr>2-3</vt:lpstr>
      <vt:lpstr>3-1</vt:lpstr>
      <vt:lpstr>3-2</vt:lpstr>
      <vt:lpstr>3-3 (PAPER)</vt:lpstr>
      <vt:lpstr>3-3 (CAPI)</vt:lpstr>
      <vt:lpstr>3-4</vt:lpstr>
      <vt:lpstr>3 FN</vt:lpstr>
      <vt:lpstr>4</vt:lpstr>
      <vt:lpstr>5</vt:lpstr>
      <vt:lpstr>5 FN</vt:lpstr>
      <vt:lpstr>6-1</vt:lpstr>
      <vt:lpstr>6-2</vt:lpstr>
      <vt:lpstr>6 FN</vt:lpstr>
      <vt:lpstr>7</vt:lpstr>
      <vt:lpstr>8</vt:lpstr>
      <vt:lpstr>9</vt:lpstr>
      <vt:lpstr>10</vt:lpstr>
      <vt:lpstr>11</vt:lpstr>
      <vt:lpstr>Calendar</vt:lpstr>
      <vt:lpstr>Int.Obs.</vt:lpstr>
      <vt:lpstr>translations</vt:lpstr>
      <vt:lpstr>variables</vt:lpstr>
      <vt:lpstr>reference dates</vt:lpstr>
      <vt:lpstr>translations_CSPro</vt:lpstr>
      <vt:lpstr>CHILD_OVER_5_YRS</vt:lpstr>
      <vt:lpstr>CHILD_UNDER_16_YRS</vt:lpstr>
      <vt:lpstr>CHILD_UNDER_3_YRS</vt:lpstr>
      <vt:lpstr>CHILD_UNDER_4_YRS</vt:lpstr>
      <vt:lpstr>FIVE_YRS_BEFORE_SRVY</vt:lpstr>
      <vt:lpstr>FW_YR</vt:lpstr>
      <vt:lpstr>Language_Selected</vt:lpstr>
      <vt:lpstr>'1'!Print_Area</vt:lpstr>
      <vt:lpstr>'10'!Print_Area</vt:lpstr>
      <vt:lpstr>'11'!Print_Area</vt:lpstr>
      <vt:lpstr>'2-1'!Print_Area</vt:lpstr>
      <vt:lpstr>'2-2'!Print_Area</vt:lpstr>
      <vt:lpstr>'2-3'!Print_Area</vt:lpstr>
      <vt:lpstr>'3 FN'!Print_Area</vt:lpstr>
      <vt:lpstr>'3-1'!Print_Area</vt:lpstr>
      <vt:lpstr>'3-2'!Print_Area</vt:lpstr>
      <vt:lpstr>'3-3 (CAPI)'!Print_Area</vt:lpstr>
      <vt:lpstr>'3-3 (PAPER)'!Print_Area</vt:lpstr>
      <vt:lpstr>'3-4'!Print_Area</vt:lpstr>
      <vt:lpstr>'4'!Print_Area</vt:lpstr>
      <vt:lpstr>'5'!Print_Area</vt:lpstr>
      <vt:lpstr>'5 FN'!Print_Area</vt:lpstr>
      <vt:lpstr>'6 FN'!Print_Area</vt:lpstr>
      <vt:lpstr>'6-1'!Print_Area</vt:lpstr>
      <vt:lpstr>'6-2'!Print_Area</vt:lpstr>
      <vt:lpstr>'7'!Print_Area</vt:lpstr>
      <vt:lpstr>'8'!Print_Area</vt:lpstr>
      <vt:lpstr>'9'!Print_Area</vt:lpstr>
      <vt:lpstr>Calendar!Print_Area</vt:lpstr>
      <vt:lpstr>Cover!Print_Area</vt:lpstr>
      <vt:lpstr>Int.Obs.!Print_Area</vt:lpstr>
      <vt:lpstr>'1'!Print_Titles</vt:lpstr>
      <vt:lpstr>'10'!Print_Titles</vt:lpstr>
      <vt:lpstr>'11'!Print_Titles</vt:lpstr>
      <vt:lpstr>'2-1'!Print_Titles</vt:lpstr>
      <vt:lpstr>'2-3'!Print_Titles</vt:lpstr>
      <vt:lpstr>'3-1'!Print_Titles</vt:lpstr>
      <vt:lpstr>'3-2'!Print_Titles</vt:lpstr>
      <vt:lpstr>'3-3 (PAPER)'!Print_Titles</vt:lpstr>
      <vt:lpstr>'3-4'!Print_Titles</vt:lpstr>
      <vt:lpstr>'4'!Print_Titles</vt:lpstr>
      <vt:lpstr>'5'!Print_Titles</vt:lpstr>
      <vt:lpstr>'6-1'!Print_Titles</vt:lpstr>
      <vt:lpstr>'6-2'!Print_Titles</vt:lpstr>
      <vt:lpstr>'7'!Print_Titles</vt:lpstr>
      <vt:lpstr>'8'!Print_Titles</vt:lpstr>
      <vt:lpstr>'9'!Print_Titles</vt:lpstr>
      <vt:lpstr>translations!Print_Titles</vt:lpstr>
    </vt:vector>
  </TitlesOfParts>
  <Manager/>
  <Company>ICF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Joy Fishel</dc:creator>
  <cp:keywords/>
  <dc:description/>
  <cp:lastModifiedBy>Zachary, Blake</cp:lastModifiedBy>
  <cp:revision/>
  <cp:lastPrinted>2023-02-13T21:29:55Z</cp:lastPrinted>
  <dcterms:created xsi:type="dcterms:W3CDTF">2014-06-19T20:45:36Z</dcterms:created>
  <dcterms:modified xsi:type="dcterms:W3CDTF">2023-02-14T16:33:43Z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0x010100A9E0BC70FB04E14C8ED45C26FF73C393</vt:lpwstr>
  </property>
  <property fmtid="{D5CDD505-2E9C-101B-9397-08002B2CF9AE}" pid="3" name="_dlc_DocIdItemGuid">
    <vt:lpwstr>ed8e189e-e89f-49ac-bf46-b3f89847cd34</vt:lpwstr>
  </property>
</Properties>
</file>